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5" windowWidth="7650" windowHeight="8295" tabRatio="662" activeTab="1"/>
  </bookViews>
  <sheets>
    <sheet name="選挙執行状況" sheetId="1" r:id="rId1"/>
    <sheet name="投票区別選挙人名簿登録者数" sheetId="2" r:id="rId2"/>
  </sheets>
  <definedNames>
    <definedName name="_xlnm.Print_Area" localSheetId="0">'選挙執行状況'!$A$1:$E$6</definedName>
    <definedName name="_xlnm.Print_Area" localSheetId="1">'投票区別選挙人名簿登録者数'!$A$1:$AT$52</definedName>
  </definedNames>
  <calcPr fullCalcOnLoad="1"/>
</workbook>
</file>

<file path=xl/sharedStrings.xml><?xml version="1.0" encoding="utf-8"?>
<sst xmlns="http://schemas.openxmlformats.org/spreadsheetml/2006/main" count="423" uniqueCount="305">
  <si>
    <t>町　　　名</t>
  </si>
  <si>
    <t>男</t>
  </si>
  <si>
    <t>女</t>
  </si>
  <si>
    <t>計</t>
  </si>
  <si>
    <t>投票区名</t>
  </si>
  <si>
    <t>宇治今在家町</t>
  </si>
  <si>
    <t>中島２丁目</t>
  </si>
  <si>
    <t>宇治中之切町</t>
  </si>
  <si>
    <t>宮川１丁目</t>
  </si>
  <si>
    <t>宮川２丁目</t>
  </si>
  <si>
    <t>宇治浦田１丁目</t>
  </si>
  <si>
    <t>宇治浦田２丁目</t>
  </si>
  <si>
    <t>二俣町</t>
  </si>
  <si>
    <t>宇治浦田３丁目</t>
  </si>
  <si>
    <t>辻久留町</t>
  </si>
  <si>
    <t>中島第３</t>
  </si>
  <si>
    <t>辻久留３丁目</t>
  </si>
  <si>
    <t>中村町の一部</t>
  </si>
  <si>
    <t>浦口町の一部</t>
  </si>
  <si>
    <t>二俣４丁目の一部</t>
  </si>
  <si>
    <t>桜木町</t>
  </si>
  <si>
    <t>中之町</t>
  </si>
  <si>
    <t>修道第１</t>
  </si>
  <si>
    <t>神社港</t>
  </si>
  <si>
    <t>竹ヶ鼻町</t>
  </si>
  <si>
    <t>楠部町の一部</t>
  </si>
  <si>
    <t>神　　社</t>
  </si>
  <si>
    <t>小木町</t>
  </si>
  <si>
    <t>古市町</t>
  </si>
  <si>
    <t>久世戸町</t>
  </si>
  <si>
    <t>倭町</t>
  </si>
  <si>
    <t>大　　湊</t>
  </si>
  <si>
    <t>大湊町</t>
  </si>
  <si>
    <t>修道第２</t>
  </si>
  <si>
    <t>神田久志本町の一部</t>
  </si>
  <si>
    <t>神田久志本町</t>
  </si>
  <si>
    <t>勢田町の一部</t>
  </si>
  <si>
    <t>神久１丁目</t>
  </si>
  <si>
    <t>神久２丁目</t>
  </si>
  <si>
    <t>浜郷第１</t>
  </si>
  <si>
    <t>神久３丁目</t>
  </si>
  <si>
    <t>尾上町</t>
  </si>
  <si>
    <t>神久４丁目</t>
  </si>
  <si>
    <t>岡本１丁目</t>
  </si>
  <si>
    <t>神久５丁目</t>
  </si>
  <si>
    <t>岡本２丁目</t>
  </si>
  <si>
    <t>神久６丁目</t>
  </si>
  <si>
    <t>明倫第１</t>
  </si>
  <si>
    <t>岡本３丁目</t>
  </si>
  <si>
    <t>豊川町</t>
  </si>
  <si>
    <t>黒瀬町</t>
  </si>
  <si>
    <t>勢田町</t>
  </si>
  <si>
    <t>浜郷第２</t>
  </si>
  <si>
    <t>通町</t>
  </si>
  <si>
    <t>藤里町の一部</t>
  </si>
  <si>
    <t>田尻町</t>
  </si>
  <si>
    <t>岩渕町</t>
  </si>
  <si>
    <t>浜郷第３</t>
  </si>
  <si>
    <t>一色町</t>
  </si>
  <si>
    <t>岩渕１丁目</t>
  </si>
  <si>
    <t>藤里町</t>
  </si>
  <si>
    <t>岩渕２丁目</t>
  </si>
  <si>
    <t>宮本第１</t>
  </si>
  <si>
    <t>旭町</t>
  </si>
  <si>
    <t>明倫第２</t>
  </si>
  <si>
    <t>岩渕３丁目</t>
  </si>
  <si>
    <t>前山町</t>
  </si>
  <si>
    <t>吹上１丁目</t>
  </si>
  <si>
    <t>吹上２丁目</t>
  </si>
  <si>
    <t>大倉町</t>
  </si>
  <si>
    <t>宮本第２</t>
  </si>
  <si>
    <t>佐八町</t>
  </si>
  <si>
    <t>河崎１丁目</t>
  </si>
  <si>
    <t>津村町</t>
  </si>
  <si>
    <t>有緝第１</t>
  </si>
  <si>
    <t>河崎２丁目</t>
  </si>
  <si>
    <t>河崎３丁目</t>
  </si>
  <si>
    <t>西豊浜町</t>
  </si>
  <si>
    <t>植山町</t>
  </si>
  <si>
    <t>船江１丁目</t>
  </si>
  <si>
    <t>豊浜第１</t>
  </si>
  <si>
    <t>磯町</t>
  </si>
  <si>
    <t>有緝第２</t>
  </si>
  <si>
    <t>船江２丁目</t>
  </si>
  <si>
    <t>東豊浜町の一部</t>
  </si>
  <si>
    <t>船江３丁目</t>
  </si>
  <si>
    <t>有緝第３</t>
  </si>
  <si>
    <t>船江４丁目</t>
  </si>
  <si>
    <t>豊浜第２</t>
  </si>
  <si>
    <t>西豊浜町の一部</t>
  </si>
  <si>
    <t>一之木１丁目</t>
  </si>
  <si>
    <t>一之木２丁目</t>
  </si>
  <si>
    <t>厚生第１</t>
  </si>
  <si>
    <t>一之木３丁目</t>
  </si>
  <si>
    <t>北浜第１</t>
  </si>
  <si>
    <t>有滝町</t>
  </si>
  <si>
    <t>一之木４丁目</t>
  </si>
  <si>
    <t>村松町</t>
  </si>
  <si>
    <t>一之木５丁目</t>
  </si>
  <si>
    <t>北浜第２</t>
  </si>
  <si>
    <t>東大淀町の一部</t>
  </si>
  <si>
    <t>宮後２丁目</t>
  </si>
  <si>
    <t>東大淀町</t>
  </si>
  <si>
    <t>厚生第２</t>
  </si>
  <si>
    <t>宮後３丁目</t>
  </si>
  <si>
    <t>柏町</t>
  </si>
  <si>
    <t>北浜第３</t>
  </si>
  <si>
    <t>本町</t>
  </si>
  <si>
    <t>村松町の一部</t>
  </si>
  <si>
    <t>宮後１丁目</t>
  </si>
  <si>
    <t>一志町</t>
  </si>
  <si>
    <t>城田第１</t>
  </si>
  <si>
    <t>上地町</t>
  </si>
  <si>
    <t>八日市場町</t>
  </si>
  <si>
    <t>粟野町</t>
  </si>
  <si>
    <t>大世古１丁目</t>
  </si>
  <si>
    <t>中須町</t>
  </si>
  <si>
    <t>厚生第３</t>
  </si>
  <si>
    <t>大世古２丁目</t>
  </si>
  <si>
    <t>城田第２</t>
  </si>
  <si>
    <t>川端町</t>
  </si>
  <si>
    <t>大世古３丁目</t>
  </si>
  <si>
    <t>上地町の一部</t>
  </si>
  <si>
    <t>大世古４丁目</t>
  </si>
  <si>
    <t>中村町</t>
  </si>
  <si>
    <t>四郷第１</t>
  </si>
  <si>
    <t>楠部町</t>
  </si>
  <si>
    <t>一宇田町</t>
  </si>
  <si>
    <t>宮町１丁目</t>
  </si>
  <si>
    <t>宮町２丁目</t>
  </si>
  <si>
    <t>四郷第２</t>
  </si>
  <si>
    <t>朝熊町</t>
  </si>
  <si>
    <t>常磐町</t>
  </si>
  <si>
    <t>四郷第３</t>
  </si>
  <si>
    <t>鹿海町</t>
  </si>
  <si>
    <t>常磐１丁目</t>
  </si>
  <si>
    <t>沼木第１</t>
  </si>
  <si>
    <t>上野町</t>
  </si>
  <si>
    <t>常磐２丁目</t>
  </si>
  <si>
    <t>円座町</t>
  </si>
  <si>
    <t>早　　修</t>
  </si>
  <si>
    <t>常磐３丁目</t>
  </si>
  <si>
    <t>沼木第２</t>
  </si>
  <si>
    <t>神薗町</t>
  </si>
  <si>
    <t>浦口町</t>
  </si>
  <si>
    <t>浦口１丁目</t>
  </si>
  <si>
    <t>浦口２丁目</t>
  </si>
  <si>
    <t>浦口３丁目</t>
  </si>
  <si>
    <t>浦口４丁目</t>
  </si>
  <si>
    <t>二俣１丁目</t>
  </si>
  <si>
    <t>二俣２丁目</t>
  </si>
  <si>
    <t>中島第１</t>
  </si>
  <si>
    <t>二俣３丁目</t>
  </si>
  <si>
    <t>二俣４丁目</t>
  </si>
  <si>
    <t>辻久留１丁目</t>
  </si>
  <si>
    <t>辻久留２丁目</t>
  </si>
  <si>
    <t>当日有権者数</t>
  </si>
  <si>
    <t>投票者数</t>
  </si>
  <si>
    <t>資料：選挙管理委員会</t>
  </si>
  <si>
    <t>進　　修</t>
  </si>
  <si>
    <t>曽祢１丁目</t>
  </si>
  <si>
    <t>曽祢２丁目</t>
  </si>
  <si>
    <t>小     　　　 計</t>
  </si>
  <si>
    <t>投票率（％）</t>
  </si>
  <si>
    <t>執行年月日</t>
  </si>
  <si>
    <t>市議会議員</t>
  </si>
  <si>
    <t>二見第１</t>
  </si>
  <si>
    <t>二見町松下</t>
  </si>
  <si>
    <t>二見町江</t>
  </si>
  <si>
    <t>二見町西の一部</t>
  </si>
  <si>
    <t>二見町今一色</t>
  </si>
  <si>
    <t>二見町茶屋</t>
  </si>
  <si>
    <t>二見町三津</t>
  </si>
  <si>
    <t>二見町山田原の一部</t>
  </si>
  <si>
    <t>二見町荘</t>
  </si>
  <si>
    <t>二見第２</t>
  </si>
  <si>
    <t>二見第３</t>
  </si>
  <si>
    <t>小俣第１</t>
  </si>
  <si>
    <t>小俣町宮前</t>
  </si>
  <si>
    <t>小俣町本町の一部</t>
  </si>
  <si>
    <t>小俣第２</t>
  </si>
  <si>
    <t>小俣町元町</t>
  </si>
  <si>
    <t>二　　見　　町　　計</t>
  </si>
  <si>
    <t>小俣第３</t>
  </si>
  <si>
    <t>小俣町相合の一部</t>
  </si>
  <si>
    <t>小俣第４</t>
  </si>
  <si>
    <t>小俣町明野の一部</t>
  </si>
  <si>
    <t>小俣町湯田</t>
  </si>
  <si>
    <t>小俣町新村</t>
  </si>
  <si>
    <t>小俣町新村一ノ岡</t>
  </si>
  <si>
    <t>小俣町新村百町</t>
  </si>
  <si>
    <t>小俣町新村石川</t>
  </si>
  <si>
    <t>小俣第５</t>
  </si>
  <si>
    <t>野村町</t>
  </si>
  <si>
    <t>小　　俣　　町　　計</t>
  </si>
  <si>
    <t>御薗第１</t>
  </si>
  <si>
    <t>御薗第２</t>
  </si>
  <si>
    <t>御薗第３</t>
  </si>
  <si>
    <t>御薗第４</t>
  </si>
  <si>
    <t>御　　薗　　町　　計</t>
  </si>
  <si>
    <t>御薗町高向の一部</t>
  </si>
  <si>
    <t>御薗町長屋</t>
  </si>
  <si>
    <t>御薗町王中島</t>
  </si>
  <si>
    <t>御薗町新開</t>
  </si>
  <si>
    <t>御薗町上條</t>
  </si>
  <si>
    <t>御薗町小林</t>
  </si>
  <si>
    <t>総　　合　　計</t>
  </si>
  <si>
    <t>二見第４</t>
  </si>
  <si>
    <t>二見町溝口</t>
  </si>
  <si>
    <t>二見町光の街</t>
  </si>
  <si>
    <t>区　　　分</t>
  </si>
  <si>
    <t>市　　長</t>
  </si>
  <si>
    <t>進 修 ～ 中 島 第 ３ 投 票 区 計</t>
  </si>
  <si>
    <t>投票区名</t>
  </si>
  <si>
    <t>投票区名</t>
  </si>
  <si>
    <t>宇治館町</t>
  </si>
  <si>
    <t>小     　　　 計</t>
  </si>
  <si>
    <t>小　　　　      計</t>
  </si>
  <si>
    <t>小     　　　 計</t>
  </si>
  <si>
    <t>小　　      計</t>
  </si>
  <si>
    <t>中村町桜が丘の一部</t>
  </si>
  <si>
    <t>小　　　　      計</t>
  </si>
  <si>
    <t>小　　　　       計</t>
  </si>
  <si>
    <t>高麗広</t>
  </si>
  <si>
    <t>小     　　 計</t>
  </si>
  <si>
    <t>小     　　　 計</t>
  </si>
  <si>
    <t>中村町桜が丘　　</t>
  </si>
  <si>
    <t>小　　      計</t>
  </si>
  <si>
    <t>小     　　　 計</t>
  </si>
  <si>
    <t>小　　　　      計</t>
  </si>
  <si>
    <t>小　　      計</t>
  </si>
  <si>
    <t>小　　　　      計</t>
  </si>
  <si>
    <t>小     　　 計</t>
  </si>
  <si>
    <t>東豊浜町</t>
  </si>
  <si>
    <t>樫原町</t>
  </si>
  <si>
    <t>小      　　計</t>
  </si>
  <si>
    <t>小     　　　 計</t>
  </si>
  <si>
    <t>小　　　　      計</t>
  </si>
  <si>
    <t>小     　　 計</t>
  </si>
  <si>
    <t>小     　　　 計</t>
  </si>
  <si>
    <t>小      計</t>
  </si>
  <si>
    <t>小　　　      計</t>
  </si>
  <si>
    <t>小　　　　      計</t>
  </si>
  <si>
    <t>中島第２</t>
  </si>
  <si>
    <t>中島１丁目</t>
  </si>
  <si>
    <t>小　　　　      計</t>
  </si>
  <si>
    <t>小　　　      計</t>
  </si>
  <si>
    <t>小     　　　 計</t>
  </si>
  <si>
    <t>小　　　　      計</t>
  </si>
  <si>
    <t>小     　　　 計</t>
  </si>
  <si>
    <t>小　　　      計</t>
  </si>
  <si>
    <t>小　　　　      計</t>
  </si>
  <si>
    <t>選挙執行状況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</si>
  <si>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年12月2日現在</t>
    </r>
  </si>
  <si>
    <t>沼木第３</t>
  </si>
  <si>
    <t>横輪町</t>
  </si>
  <si>
    <t>沼木第４</t>
  </si>
  <si>
    <t>矢持町</t>
  </si>
  <si>
    <t>神 社 ～ 沼 木 第 ４ 投 票 区 計</t>
  </si>
  <si>
    <t>馬瀬町</t>
  </si>
  <si>
    <t>下野町</t>
  </si>
  <si>
    <t>二 見 第 １ ～ 二 見 第 ４ 投 票 区 計</t>
  </si>
  <si>
    <t>小 俣 第 １ ～ 小 俣 第 ５ 投 票 区 計</t>
  </si>
  <si>
    <t>御 薗 第 １ ～ 御 薗 第 ４ 投 票 区 計</t>
  </si>
  <si>
    <t>小　　      計</t>
  </si>
  <si>
    <t>小　　      計</t>
  </si>
  <si>
    <t>小     　　 計</t>
  </si>
  <si>
    <t>小　　      計</t>
  </si>
  <si>
    <t>小　　      計</t>
  </si>
  <si>
    <t>小     　　 計</t>
  </si>
  <si>
    <t>東豊浜町</t>
  </si>
  <si>
    <t>樫原町</t>
  </si>
  <si>
    <t>小      　　計</t>
  </si>
  <si>
    <t>小      計</t>
  </si>
  <si>
    <t>小     　　　 計</t>
  </si>
  <si>
    <t>小     　　　 計</t>
  </si>
  <si>
    <t>投票区別選挙人名簿登録者数</t>
  </si>
  <si>
    <t>二見町松下</t>
  </si>
  <si>
    <t>二見町江</t>
  </si>
  <si>
    <t>小     　　　 計</t>
  </si>
  <si>
    <t>二見町西の一部</t>
  </si>
  <si>
    <t>二見町今一色</t>
  </si>
  <si>
    <t>二見町茶屋</t>
  </si>
  <si>
    <t>二見町三津</t>
  </si>
  <si>
    <t>二見町山田原の一部</t>
  </si>
  <si>
    <t>二見町荘</t>
  </si>
  <si>
    <t>二見町溝口</t>
  </si>
  <si>
    <t>二見町光の街</t>
  </si>
  <si>
    <t>小俣町宮前</t>
  </si>
  <si>
    <t>小俣町本町の一部</t>
  </si>
  <si>
    <t>小俣町元町</t>
  </si>
  <si>
    <t>小俣町相合の一部</t>
  </si>
  <si>
    <t>小俣町明野の一部</t>
  </si>
  <si>
    <t>小俣町湯田</t>
  </si>
  <si>
    <t>小俣町新村</t>
  </si>
  <si>
    <t>小俣町新村一ノ岡</t>
  </si>
  <si>
    <t>小俣町新村百町</t>
  </si>
  <si>
    <t>小俣町新村石川</t>
  </si>
  <si>
    <t>野村町</t>
  </si>
  <si>
    <t>御薗町高向の一部</t>
  </si>
  <si>
    <t>御薗町長屋</t>
  </si>
  <si>
    <t>御薗町王中島</t>
  </si>
  <si>
    <t>御薗町新開</t>
  </si>
  <si>
    <t>御薗町上條</t>
  </si>
  <si>
    <t>御薗町小林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</si>
</sst>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0"/>
      <name val="ＭＳ 明朝"/>
      <family val="1"/>
    </font>
    <font>
      <b/>
      <sz val="14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8" fontId="0" fillId="0" borderId="0" xfId="17" applyAlignment="1">
      <alignment/>
    </xf>
    <xf numFmtId="38" fontId="9" fillId="0" borderId="0" xfId="17" applyFont="1" applyAlignment="1">
      <alignment/>
    </xf>
    <xf numFmtId="38" fontId="0" fillId="0" borderId="0" xfId="17" applyAlignment="1">
      <alignment vertical="center"/>
    </xf>
    <xf numFmtId="38" fontId="7" fillId="0" borderId="0" xfId="17" applyFont="1" applyBorder="1" applyAlignment="1">
      <alignment/>
    </xf>
    <xf numFmtId="38" fontId="5" fillId="0" borderId="0" xfId="17" applyFont="1" applyAlignment="1">
      <alignment/>
    </xf>
    <xf numFmtId="38" fontId="12" fillId="0" borderId="0" xfId="17" applyFont="1" applyAlignment="1">
      <alignment horizontal="center" vertical="center"/>
    </xf>
    <xf numFmtId="38" fontId="12" fillId="0" borderId="0" xfId="17" applyFont="1" applyAlignment="1">
      <alignment vertical="center"/>
    </xf>
    <xf numFmtId="38" fontId="0" fillId="0" borderId="0" xfId="17" applyAlignment="1">
      <alignment vertical="top"/>
    </xf>
    <xf numFmtId="38" fontId="4" fillId="0" borderId="0" xfId="17" applyFont="1" applyBorder="1" applyAlignment="1">
      <alignment vertical="top"/>
    </xf>
    <xf numFmtId="38" fontId="7" fillId="0" borderId="1" xfId="17" applyFont="1" applyBorder="1" applyAlignment="1">
      <alignment/>
    </xf>
    <xf numFmtId="38" fontId="13" fillId="0" borderId="0" xfId="17" applyFont="1" applyAlignment="1">
      <alignment/>
    </xf>
    <xf numFmtId="38" fontId="13" fillId="0" borderId="0" xfId="17" applyFont="1" applyAlignment="1">
      <alignment vertical="center"/>
    </xf>
    <xf numFmtId="38" fontId="12" fillId="0" borderId="2" xfId="17" applyFont="1" applyBorder="1" applyAlignment="1">
      <alignment horizontal="center" vertical="center"/>
    </xf>
    <xf numFmtId="38" fontId="12" fillId="0" borderId="3" xfId="17" applyFont="1" applyBorder="1" applyAlignment="1">
      <alignment horizontal="center" vertical="center"/>
    </xf>
    <xf numFmtId="38" fontId="12" fillId="0" borderId="4" xfId="17" applyFont="1" applyBorder="1" applyAlignment="1">
      <alignment horizontal="center" vertical="center"/>
    </xf>
    <xf numFmtId="38" fontId="12" fillId="0" borderId="3" xfId="17" applyFont="1" applyBorder="1" applyAlignment="1">
      <alignment horizontal="distributed" vertical="center"/>
    </xf>
    <xf numFmtId="38" fontId="12" fillId="0" borderId="4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38" fontId="12" fillId="0" borderId="6" xfId="17" applyFont="1" applyBorder="1" applyAlignment="1">
      <alignment horizontal="distributed" vertical="center"/>
    </xf>
    <xf numFmtId="38" fontId="14" fillId="0" borderId="0" xfId="17" applyFont="1" applyBorder="1" applyAlignment="1">
      <alignment horizontal="right" vertical="center"/>
    </xf>
    <xf numFmtId="38" fontId="12" fillId="0" borderId="7" xfId="17" applyFont="1" applyBorder="1" applyAlignment="1">
      <alignment horizontal="center" vertical="center"/>
    </xf>
    <xf numFmtId="38" fontId="12" fillId="0" borderId="8" xfId="17" applyFont="1" applyBorder="1" applyAlignment="1">
      <alignment horizontal="distributed" vertical="center"/>
    </xf>
    <xf numFmtId="38" fontId="12" fillId="0" borderId="9" xfId="17" applyFont="1" applyBorder="1" applyAlignment="1">
      <alignment horizontal="center" vertical="center"/>
    </xf>
    <xf numFmtId="38" fontId="12" fillId="0" borderId="7" xfId="17" applyFont="1" applyBorder="1" applyAlignment="1">
      <alignment horizontal="distributed" vertical="center"/>
    </xf>
    <xf numFmtId="38" fontId="12" fillId="0" borderId="10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58" fontId="8" fillId="0" borderId="12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center" vertical="center"/>
    </xf>
    <xf numFmtId="38" fontId="12" fillId="0" borderId="13" xfId="17" applyFont="1" applyBorder="1" applyAlignment="1">
      <alignment horizontal="center" vertical="center"/>
    </xf>
    <xf numFmtId="38" fontId="12" fillId="0" borderId="14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38" fontId="12" fillId="0" borderId="15" xfId="17" applyFont="1" applyBorder="1" applyAlignment="1">
      <alignment horizontal="center" vertical="center"/>
    </xf>
    <xf numFmtId="38" fontId="12" fillId="0" borderId="6" xfId="17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58" fontId="8" fillId="0" borderId="16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58" fontId="8" fillId="0" borderId="18" xfId="17" applyNumberFormat="1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38" fontId="8" fillId="0" borderId="20" xfId="17" applyFont="1" applyBorder="1" applyAlignment="1">
      <alignment horizontal="center" vertical="center"/>
    </xf>
    <xf numFmtId="38" fontId="12" fillId="0" borderId="8" xfId="17" applyFont="1" applyBorder="1" applyAlignment="1">
      <alignment horizontal="center" vertical="center"/>
    </xf>
    <xf numFmtId="38" fontId="12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top"/>
    </xf>
    <xf numFmtId="40" fontId="4" fillId="0" borderId="2" xfId="17" applyNumberFormat="1" applyFont="1" applyBorder="1" applyAlignment="1">
      <alignment horizontal="center" vertical="center"/>
    </xf>
    <xf numFmtId="40" fontId="4" fillId="0" borderId="0" xfId="17" applyNumberFormat="1" applyFont="1" applyBorder="1" applyAlignment="1">
      <alignment horizontal="center" vertical="center"/>
    </xf>
    <xf numFmtId="40" fontId="4" fillId="0" borderId="11" xfId="17" applyNumberFormat="1" applyFont="1" applyBorder="1" applyAlignment="1">
      <alignment horizontal="center" vertical="center"/>
    </xf>
    <xf numFmtId="38" fontId="12" fillId="0" borderId="17" xfId="17" applyFont="1" applyBorder="1" applyAlignment="1">
      <alignment horizontal="center" vertical="center"/>
    </xf>
    <xf numFmtId="38" fontId="12" fillId="0" borderId="21" xfId="17" applyFont="1" applyBorder="1" applyAlignment="1">
      <alignment horizontal="right" vertical="center"/>
    </xf>
    <xf numFmtId="38" fontId="12" fillId="0" borderId="5" xfId="17" applyFont="1" applyBorder="1" applyAlignment="1">
      <alignment horizontal="right" vertical="center"/>
    </xf>
    <xf numFmtId="38" fontId="12" fillId="0" borderId="2" xfId="17" applyFont="1" applyBorder="1" applyAlignment="1">
      <alignment horizontal="distributed" vertical="center"/>
    </xf>
    <xf numFmtId="38" fontId="12" fillId="0" borderId="8" xfId="17" applyFont="1" applyBorder="1" applyAlignment="1">
      <alignment vertical="center"/>
    </xf>
    <xf numFmtId="38" fontId="12" fillId="0" borderId="13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12" fillId="0" borderId="18" xfId="17" applyFont="1" applyBorder="1" applyAlignment="1">
      <alignment horizontal="right" vertical="center"/>
    </xf>
    <xf numFmtId="38" fontId="12" fillId="0" borderId="10" xfId="17" applyFont="1" applyBorder="1" applyAlignment="1">
      <alignment horizontal="right" vertical="center"/>
    </xf>
    <xf numFmtId="38" fontId="12" fillId="0" borderId="23" xfId="17" applyFont="1" applyBorder="1" applyAlignment="1">
      <alignment horizontal="center" vertical="center"/>
    </xf>
    <xf numFmtId="38" fontId="12" fillId="0" borderId="4" xfId="17" applyFont="1" applyBorder="1" applyAlignment="1">
      <alignment vertical="center"/>
    </xf>
    <xf numFmtId="38" fontId="12" fillId="0" borderId="21" xfId="17" applyFont="1" applyBorder="1" applyAlignment="1">
      <alignment vertical="center"/>
    </xf>
    <xf numFmtId="38" fontId="12" fillId="0" borderId="19" xfId="17" applyFont="1" applyBorder="1" applyAlignment="1">
      <alignment horizontal="center" vertical="center"/>
    </xf>
    <xf numFmtId="38" fontId="12" fillId="0" borderId="5" xfId="17" applyFont="1" applyBorder="1" applyAlignment="1">
      <alignment vertical="center"/>
    </xf>
    <xf numFmtId="38" fontId="12" fillId="0" borderId="9" xfId="17" applyFont="1" applyBorder="1" applyAlignment="1">
      <alignment vertical="center"/>
    </xf>
    <xf numFmtId="38" fontId="12" fillId="0" borderId="10" xfId="17" applyFont="1" applyBorder="1" applyAlignment="1">
      <alignment vertical="center"/>
    </xf>
    <xf numFmtId="38" fontId="12" fillId="0" borderId="18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38" fontId="12" fillId="0" borderId="24" xfId="17" applyFont="1" applyBorder="1" applyAlignment="1">
      <alignment vertical="center"/>
    </xf>
    <xf numFmtId="38" fontId="12" fillId="0" borderId="18" xfId="17" applyFont="1" applyBorder="1" applyAlignment="1">
      <alignment vertical="center"/>
    </xf>
    <xf numFmtId="38" fontId="12" fillId="0" borderId="2" xfId="17" applyFont="1" applyBorder="1" applyAlignment="1">
      <alignment horizontal="center" vertical="center"/>
    </xf>
    <xf numFmtId="38" fontId="12" fillId="0" borderId="8" xfId="17" applyFont="1" applyBorder="1" applyAlignment="1">
      <alignment horizontal="center" vertical="center"/>
    </xf>
    <xf numFmtId="38" fontId="12" fillId="0" borderId="18" xfId="17" applyFont="1" applyBorder="1" applyAlignment="1">
      <alignment horizontal="center" vertical="center"/>
    </xf>
    <xf numFmtId="38" fontId="12" fillId="0" borderId="21" xfId="17" applyFont="1" applyFill="1" applyBorder="1" applyAlignment="1">
      <alignment vertical="center"/>
    </xf>
    <xf numFmtId="38" fontId="12" fillId="0" borderId="24" xfId="17" applyFont="1" applyBorder="1" applyAlignment="1">
      <alignment vertical="center"/>
    </xf>
    <xf numFmtId="38" fontId="12" fillId="0" borderId="24" xfId="17" applyFont="1" applyBorder="1" applyAlignment="1">
      <alignment horizontal="right" vertical="center"/>
    </xf>
    <xf numFmtId="38" fontId="12" fillId="0" borderId="3" xfId="17" applyFont="1" applyBorder="1" applyAlignment="1">
      <alignment horizontal="center" vertical="center"/>
    </xf>
    <xf numFmtId="38" fontId="12" fillId="0" borderId="3" xfId="17" applyFont="1" applyBorder="1" applyAlignment="1">
      <alignment horizontal="distributed" vertical="center"/>
    </xf>
    <xf numFmtId="38" fontId="0" fillId="0" borderId="0" xfId="17" applyAlignment="1">
      <alignment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38" fontId="0" fillId="0" borderId="0" xfId="17" applyFont="1" applyAlignment="1">
      <alignment horizontal="right" vertical="center"/>
    </xf>
    <xf numFmtId="38" fontId="0" fillId="0" borderId="1" xfId="17" applyBorder="1" applyAlignment="1">
      <alignment/>
    </xf>
    <xf numFmtId="38" fontId="0" fillId="0" borderId="0" xfId="17" applyBorder="1" applyAlignment="1">
      <alignment vertical="center"/>
    </xf>
    <xf numFmtId="38" fontId="12" fillId="0" borderId="25" xfId="17" applyFont="1" applyBorder="1" applyAlignment="1">
      <alignment horizontal="center" vertical="center"/>
    </xf>
    <xf numFmtId="38" fontId="12" fillId="0" borderId="4" xfId="17" applyFont="1" applyFill="1" applyBorder="1" applyAlignment="1">
      <alignment horizontal="center" vertical="center"/>
    </xf>
    <xf numFmtId="38" fontId="12" fillId="0" borderId="5" xfId="17" applyFont="1" applyFill="1" applyBorder="1" applyAlignment="1">
      <alignment vertical="center"/>
    </xf>
    <xf numFmtId="38" fontId="12" fillId="0" borderId="26" xfId="17" applyFont="1" applyBorder="1" applyAlignment="1">
      <alignment horizontal="center" vertical="center"/>
    </xf>
    <xf numFmtId="38" fontId="12" fillId="0" borderId="9" xfId="17" applyFont="1" applyBorder="1" applyAlignment="1">
      <alignment horizontal="right" vertical="center"/>
    </xf>
    <xf numFmtId="38" fontId="12" fillId="0" borderId="5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right" vertical="center"/>
    </xf>
    <xf numFmtId="38" fontId="12" fillId="0" borderId="4" xfId="17" applyFont="1" applyBorder="1" applyAlignment="1">
      <alignment horizontal="right" vertical="center"/>
    </xf>
    <xf numFmtId="38" fontId="12" fillId="0" borderId="21" xfId="17" applyFont="1" applyBorder="1" applyAlignment="1">
      <alignment horizontal="right" vertical="center"/>
    </xf>
    <xf numFmtId="38" fontId="15" fillId="0" borderId="13" xfId="17" applyFont="1" applyBorder="1" applyAlignment="1">
      <alignment horizontal="center" vertical="center"/>
    </xf>
    <xf numFmtId="38" fontId="15" fillId="0" borderId="2" xfId="17" applyFont="1" applyBorder="1" applyAlignment="1">
      <alignment horizontal="center" vertical="center"/>
    </xf>
    <xf numFmtId="38" fontId="15" fillId="0" borderId="14" xfId="17" applyFont="1" applyBorder="1" applyAlignment="1">
      <alignment horizontal="center" vertical="center"/>
    </xf>
    <xf numFmtId="38" fontId="15" fillId="0" borderId="0" xfId="17" applyFont="1" applyBorder="1" applyAlignment="1">
      <alignment horizontal="center" vertical="center"/>
    </xf>
    <xf numFmtId="38" fontId="15" fillId="0" borderId="27" xfId="17" applyFont="1" applyBorder="1" applyAlignment="1">
      <alignment horizontal="center" vertical="center"/>
    </xf>
    <xf numFmtId="38" fontId="15" fillId="0" borderId="11" xfId="17" applyFont="1" applyBorder="1" applyAlignment="1">
      <alignment horizontal="center" vertical="center"/>
    </xf>
    <xf numFmtId="38" fontId="15" fillId="0" borderId="24" xfId="17" applyFont="1" applyBorder="1" applyAlignment="1">
      <alignment horizontal="center" vertical="center"/>
    </xf>
    <xf numFmtId="38" fontId="15" fillId="0" borderId="28" xfId="17" applyFont="1" applyBorder="1" applyAlignment="1">
      <alignment horizontal="center" vertical="center"/>
    </xf>
    <xf numFmtId="38" fontId="15" fillId="0" borderId="29" xfId="17" applyFont="1" applyBorder="1" applyAlignment="1">
      <alignment horizontal="center" vertical="center"/>
    </xf>
    <xf numFmtId="38" fontId="15" fillId="0" borderId="18" xfId="17" applyFont="1" applyBorder="1" applyAlignment="1">
      <alignment horizontal="center" vertical="center"/>
    </xf>
    <xf numFmtId="38" fontId="15" fillId="0" borderId="16" xfId="17" applyFont="1" applyBorder="1" applyAlignment="1">
      <alignment horizontal="center" vertical="center"/>
    </xf>
    <xf numFmtId="38" fontId="15" fillId="0" borderId="12" xfId="17" applyFont="1" applyBorder="1" applyAlignment="1">
      <alignment horizontal="center" vertical="center"/>
    </xf>
    <xf numFmtId="38" fontId="12" fillId="0" borderId="21" xfId="17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4" xfId="17" applyFont="1" applyBorder="1" applyAlignment="1">
      <alignment horizontal="center" vertical="center"/>
    </xf>
    <xf numFmtId="38" fontId="12" fillId="0" borderId="21" xfId="17" applyFont="1" applyBorder="1" applyAlignment="1">
      <alignment horizontal="center" vertical="center"/>
    </xf>
    <xf numFmtId="38" fontId="12" fillId="0" borderId="4" xfId="17" applyFont="1" applyBorder="1" applyAlignment="1">
      <alignment horizontal="distributed" vertical="center"/>
    </xf>
    <xf numFmtId="38" fontId="12" fillId="0" borderId="21" xfId="17" applyFont="1" applyBorder="1" applyAlignment="1">
      <alignment horizontal="distributed" vertical="center"/>
    </xf>
    <xf numFmtId="38" fontId="12" fillId="0" borderId="24" xfId="17" applyFont="1" applyBorder="1" applyAlignment="1">
      <alignment horizontal="right" vertical="center"/>
    </xf>
    <xf numFmtId="38" fontId="12" fillId="0" borderId="30" xfId="17" applyFont="1" applyBorder="1" applyAlignment="1">
      <alignment horizontal="right" vertical="center"/>
    </xf>
    <xf numFmtId="38" fontId="12" fillId="0" borderId="18" xfId="17" applyFont="1" applyBorder="1" applyAlignment="1">
      <alignment horizontal="right" vertical="center"/>
    </xf>
    <xf numFmtId="38" fontId="12" fillId="0" borderId="10" xfId="17" applyFont="1" applyBorder="1" applyAlignment="1">
      <alignment horizontal="right" vertical="center"/>
    </xf>
    <xf numFmtId="38" fontId="12" fillId="0" borderId="0" xfId="17" applyFont="1" applyBorder="1" applyAlignment="1">
      <alignment horizontal="center" vertical="center"/>
    </xf>
    <xf numFmtId="38" fontId="12" fillId="0" borderId="31" xfId="17" applyFont="1" applyBorder="1" applyAlignment="1">
      <alignment horizontal="center" vertical="center"/>
    </xf>
    <xf numFmtId="38" fontId="12" fillId="0" borderId="7" xfId="17" applyFont="1" applyBorder="1" applyAlignment="1">
      <alignment horizontal="center" vertical="center"/>
    </xf>
    <xf numFmtId="38" fontId="12" fillId="0" borderId="14" xfId="17" applyFont="1" applyBorder="1" applyAlignment="1">
      <alignment horizontal="center" vertical="center"/>
    </xf>
    <xf numFmtId="38" fontId="12" fillId="0" borderId="21" xfId="17" applyFont="1" applyFill="1" applyBorder="1" applyAlignment="1">
      <alignment horizontal="center" vertical="center"/>
    </xf>
    <xf numFmtId="38" fontId="12" fillId="0" borderId="21" xfId="17" applyFont="1" applyFill="1" applyBorder="1" applyAlignment="1">
      <alignment vertical="center"/>
    </xf>
    <xf numFmtId="38" fontId="12" fillId="0" borderId="25" xfId="17" applyFont="1" applyBorder="1" applyAlignment="1">
      <alignment horizontal="center" vertical="center"/>
    </xf>
    <xf numFmtId="38" fontId="12" fillId="0" borderId="5" xfId="17" applyFont="1" applyBorder="1" applyAlignment="1">
      <alignment horizontal="center" vertical="center"/>
    </xf>
    <xf numFmtId="38" fontId="12" fillId="0" borderId="3" xfId="17" applyFont="1" applyBorder="1" applyAlignment="1">
      <alignment horizontal="right" vertical="center"/>
    </xf>
    <xf numFmtId="38" fontId="12" fillId="0" borderId="8" xfId="17" applyFont="1" applyBorder="1" applyAlignment="1">
      <alignment horizontal="right" vertical="center"/>
    </xf>
    <xf numFmtId="38" fontId="12" fillId="0" borderId="7" xfId="17" applyFont="1" applyBorder="1" applyAlignment="1">
      <alignment horizontal="right" vertical="center"/>
    </xf>
    <xf numFmtId="38" fontId="12" fillId="0" borderId="2" xfId="17" applyFont="1" applyBorder="1" applyAlignment="1">
      <alignment horizontal="right" vertical="center"/>
    </xf>
    <xf numFmtId="38" fontId="12" fillId="0" borderId="6" xfId="17" applyFont="1" applyBorder="1" applyAlignment="1">
      <alignment horizontal="right" vertical="center"/>
    </xf>
    <xf numFmtId="38" fontId="12" fillId="0" borderId="17" xfId="17" applyFont="1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12" fillId="0" borderId="20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2" fillId="0" borderId="13" xfId="17" applyNumberFormat="1" applyFont="1" applyBorder="1" applyAlignment="1">
      <alignment horizontal="center" vertical="center"/>
    </xf>
    <xf numFmtId="49" fontId="12" fillId="0" borderId="2" xfId="17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38" fontId="12" fillId="0" borderId="3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38" fontId="12" fillId="0" borderId="8" xfId="17" applyFont="1" applyBorder="1" applyAlignment="1">
      <alignment horizontal="distributed" vertical="center"/>
    </xf>
    <xf numFmtId="38" fontId="12" fillId="0" borderId="18" xfId="17" applyFont="1" applyBorder="1" applyAlignment="1">
      <alignment horizontal="center" vertical="center"/>
    </xf>
    <xf numFmtId="38" fontId="12" fillId="0" borderId="32" xfId="17" applyFont="1" applyFill="1" applyBorder="1" applyAlignment="1">
      <alignment vertical="center"/>
    </xf>
    <xf numFmtId="38" fontId="12" fillId="0" borderId="34" xfId="17" applyFont="1" applyBorder="1" applyAlignment="1">
      <alignment horizontal="center" vertical="center"/>
    </xf>
    <xf numFmtId="38" fontId="12" fillId="0" borderId="35" xfId="17" applyFont="1" applyBorder="1" applyAlignment="1">
      <alignment horizontal="center" vertical="center"/>
    </xf>
    <xf numFmtId="38" fontId="12" fillId="0" borderId="36" xfId="17" applyFont="1" applyBorder="1" applyAlignment="1">
      <alignment horizontal="center" vertical="center"/>
    </xf>
    <xf numFmtId="38" fontId="12" fillId="0" borderId="37" xfId="17" applyFont="1" applyBorder="1" applyAlignment="1">
      <alignment vertical="center"/>
    </xf>
    <xf numFmtId="38" fontId="12" fillId="0" borderId="38" xfId="17" applyFont="1" applyBorder="1" applyAlignment="1">
      <alignment horizontal="center" vertical="center"/>
    </xf>
    <xf numFmtId="38" fontId="12" fillId="0" borderId="39" xfId="17" applyFont="1" applyBorder="1" applyAlignment="1">
      <alignment horizontal="center" vertical="center"/>
    </xf>
    <xf numFmtId="38" fontId="12" fillId="0" borderId="24" xfId="17" applyFont="1" applyBorder="1" applyAlignment="1">
      <alignment horizontal="center" vertical="center"/>
    </xf>
    <xf numFmtId="38" fontId="12" fillId="0" borderId="40" xfId="17" applyFont="1" applyBorder="1" applyAlignment="1">
      <alignment horizontal="center" vertical="center"/>
    </xf>
    <xf numFmtId="38" fontId="12" fillId="0" borderId="30" xfId="17" applyFont="1" applyBorder="1" applyAlignment="1">
      <alignment horizontal="center" vertical="center"/>
    </xf>
    <xf numFmtId="38" fontId="12" fillId="0" borderId="41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2" fillId="0" borderId="42" xfId="17" applyFont="1" applyBorder="1" applyAlignment="1">
      <alignment horizontal="center" vertical="center"/>
    </xf>
    <xf numFmtId="38" fontId="12" fillId="0" borderId="43" xfId="17" applyFont="1" applyBorder="1" applyAlignment="1">
      <alignment horizontal="right" vertical="center"/>
    </xf>
    <xf numFmtId="38" fontId="12" fillId="0" borderId="44" xfId="17" applyFont="1" applyBorder="1" applyAlignment="1">
      <alignment horizontal="right" vertical="center"/>
    </xf>
    <xf numFmtId="38" fontId="12" fillId="0" borderId="10" xfId="17" applyFont="1" applyBorder="1" applyAlignment="1">
      <alignment horizontal="center" vertical="center"/>
    </xf>
    <xf numFmtId="38" fontId="12" fillId="0" borderId="45" xfId="17" applyFont="1" applyBorder="1" applyAlignment="1">
      <alignment horizontal="center" vertical="center"/>
    </xf>
    <xf numFmtId="38" fontId="12" fillId="0" borderId="46" xfId="17" applyFont="1" applyBorder="1" applyAlignment="1">
      <alignment horizontal="center" vertical="center"/>
    </xf>
    <xf numFmtId="38" fontId="12" fillId="0" borderId="47" xfId="17" applyFont="1" applyBorder="1" applyAlignment="1">
      <alignment horizontal="center" vertical="center"/>
    </xf>
    <xf numFmtId="38" fontId="0" fillId="0" borderId="26" xfId="17" applyBorder="1" applyAlignment="1">
      <alignment/>
    </xf>
    <xf numFmtId="38" fontId="12" fillId="0" borderId="27" xfId="17" applyFont="1" applyBorder="1" applyAlignment="1">
      <alignment horizontal="center" vertical="center"/>
    </xf>
    <xf numFmtId="49" fontId="12" fillId="0" borderId="15" xfId="17" applyNumberFormat="1" applyFont="1" applyBorder="1" applyAlignment="1">
      <alignment horizontal="center" vertical="center"/>
    </xf>
    <xf numFmtId="49" fontId="12" fillId="0" borderId="6" xfId="17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38" fontId="5" fillId="0" borderId="2" xfId="17" applyFont="1" applyBorder="1" applyAlignment="1">
      <alignment/>
    </xf>
    <xf numFmtId="38" fontId="0" fillId="0" borderId="2" xfId="17" applyBorder="1" applyAlignment="1">
      <alignment/>
    </xf>
    <xf numFmtId="38" fontId="5" fillId="0" borderId="0" xfId="17" applyFont="1" applyBorder="1" applyAlignment="1">
      <alignment/>
    </xf>
    <xf numFmtId="38" fontId="0" fillId="0" borderId="0" xfId="17" applyBorder="1" applyAlignment="1">
      <alignment/>
    </xf>
    <xf numFmtId="38" fontId="5" fillId="0" borderId="11" xfId="17" applyFont="1" applyBorder="1" applyAlignment="1">
      <alignment/>
    </xf>
    <xf numFmtId="38" fontId="0" fillId="0" borderId="11" xfId="17" applyBorder="1" applyAlignment="1">
      <alignment/>
    </xf>
    <xf numFmtId="38" fontId="5" fillId="0" borderId="13" xfId="17" applyFont="1" applyBorder="1" applyAlignment="1">
      <alignment/>
    </xf>
    <xf numFmtId="38" fontId="5" fillId="0" borderId="14" xfId="17" applyFont="1" applyBorder="1" applyAlignment="1">
      <alignment/>
    </xf>
    <xf numFmtId="38" fontId="5" fillId="0" borderId="27" xfId="17" applyFont="1" applyBorder="1" applyAlignment="1">
      <alignment/>
    </xf>
    <xf numFmtId="38" fontId="12" fillId="0" borderId="48" xfId="17" applyFont="1" applyBorder="1" applyAlignment="1">
      <alignment horizontal="center" vertical="center"/>
    </xf>
    <xf numFmtId="38" fontId="12" fillId="0" borderId="3" xfId="17" applyFont="1" applyFill="1" applyBorder="1" applyAlignment="1">
      <alignment horizontal="center" vertical="center"/>
    </xf>
    <xf numFmtId="38" fontId="15" fillId="0" borderId="8" xfId="17" applyFont="1" applyBorder="1" applyAlignment="1">
      <alignment horizontal="center" vertical="center"/>
    </xf>
    <xf numFmtId="38" fontId="15" fillId="0" borderId="31" xfId="17" applyFont="1" applyBorder="1" applyAlignment="1">
      <alignment horizontal="center" vertical="center"/>
    </xf>
    <xf numFmtId="38" fontId="15" fillId="0" borderId="49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showGridLines="0" zoomScaleSheetLayoutView="100" workbookViewId="0" topLeftCell="A1">
      <selection activeCell="E4" sqref="E4"/>
    </sheetView>
  </sheetViews>
  <sheetFormatPr defaultColWidth="8.796875" defaultRowHeight="12.75" customHeight="1"/>
  <cols>
    <col min="1" max="1" width="15.19921875" style="1" customWidth="1"/>
    <col min="2" max="5" width="17.69921875" style="1" customWidth="1"/>
    <col min="6" max="16384" width="12" style="1" customWidth="1"/>
  </cols>
  <sheetData>
    <row r="1" spans="1:2" ht="18" customHeight="1">
      <c r="A1" s="11" t="s">
        <v>252</v>
      </c>
      <c r="B1" s="2"/>
    </row>
    <row r="2" spans="1:6" s="3" customFormat="1" ht="18" customHeight="1">
      <c r="A2" s="40" t="s">
        <v>210</v>
      </c>
      <c r="B2" s="39" t="s">
        <v>164</v>
      </c>
      <c r="C2" s="39" t="s">
        <v>156</v>
      </c>
      <c r="D2" s="39" t="s">
        <v>157</v>
      </c>
      <c r="E2" s="37" t="s">
        <v>163</v>
      </c>
      <c r="F2" s="81"/>
    </row>
    <row r="3" spans="1:5" s="3" customFormat="1" ht="17.25" customHeight="1">
      <c r="A3" s="31" t="s">
        <v>211</v>
      </c>
      <c r="B3" s="38">
        <v>38683</v>
      </c>
      <c r="C3" s="31">
        <v>109293</v>
      </c>
      <c r="D3" s="31">
        <v>80678</v>
      </c>
      <c r="E3" s="44">
        <v>73.82</v>
      </c>
    </row>
    <row r="4" spans="1:5" s="3" customFormat="1" ht="17.25" customHeight="1">
      <c r="A4" s="35" t="s">
        <v>165</v>
      </c>
      <c r="B4" s="36">
        <v>38683</v>
      </c>
      <c r="C4" s="35">
        <v>109293</v>
      </c>
      <c r="D4" s="35">
        <v>80680</v>
      </c>
      <c r="E4" s="45">
        <v>73.82</v>
      </c>
    </row>
    <row r="5" spans="1:5" s="3" customFormat="1" ht="17.25" customHeight="1">
      <c r="A5" s="26" t="s">
        <v>211</v>
      </c>
      <c r="B5" s="27">
        <v>38823</v>
      </c>
      <c r="C5" s="26">
        <v>108645</v>
      </c>
      <c r="D5" s="26">
        <v>35963</v>
      </c>
      <c r="E5" s="46">
        <v>34.87</v>
      </c>
    </row>
    <row r="6" spans="1:5" s="6" customFormat="1" ht="15" customHeight="1">
      <c r="A6" s="8"/>
      <c r="B6" s="8"/>
      <c r="C6" s="9"/>
      <c r="D6" s="43"/>
      <c r="E6" s="20" t="s">
        <v>158</v>
      </c>
    </row>
    <row r="7" spans="4:14" ht="12.75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4:14" ht="12.75" customHeight="1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4:14" ht="12.75" customHeight="1"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2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2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.7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2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2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2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2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12.7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2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12.7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2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ht="12.7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2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2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2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2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2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2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12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12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2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2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2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2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2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12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12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 customHeight="1">
      <c r="B184" s="5"/>
      <c r="C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 customHeight="1">
      <c r="B185" s="5"/>
      <c r="C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 customHeight="1">
      <c r="B186" s="5"/>
      <c r="C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3" ht="12.75" customHeight="1">
      <c r="B187" s="5"/>
      <c r="C187" s="5"/>
    </row>
    <row r="188" spans="2:3" ht="12.75" customHeight="1">
      <c r="B188" s="5"/>
      <c r="C188" s="5"/>
    </row>
    <row r="189" spans="2:3" ht="12.75" customHeight="1">
      <c r="B189" s="5"/>
      <c r="C189" s="5"/>
    </row>
    <row r="190" spans="2:3" ht="12.75" customHeight="1">
      <c r="B190" s="5"/>
      <c r="C190" s="5"/>
    </row>
    <row r="191" spans="2:3" ht="12.75" customHeight="1">
      <c r="B191" s="5"/>
      <c r="C191" s="5"/>
    </row>
  </sheetData>
  <printOptions horizontalCentered="1"/>
  <pageMargins left="0.5905511811023623" right="0.5905511811023623" top="0.7874015748031497" bottom="0.7874015748031497" header="0.3937007874015748" footer="0.3937007874015748"/>
  <pageSetup firstPageNumber="74" useFirstPageNumber="1" fitToHeight="1" fitToWidth="1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1"/>
  <sheetViews>
    <sheetView showGridLines="0" tabSelected="1" zoomScaleSheetLayoutView="100" workbookViewId="0" topLeftCell="A7">
      <selection activeCell="BM24" sqref="BM24"/>
    </sheetView>
  </sheetViews>
  <sheetFormatPr defaultColWidth="8.796875" defaultRowHeight="12.75" customHeight="1"/>
  <cols>
    <col min="1" max="1" width="10.19921875" style="76" customWidth="1"/>
    <col min="2" max="2" width="0.59375" style="76" customWidth="1"/>
    <col min="3" max="3" width="12.5" style="76" customWidth="1"/>
    <col min="4" max="4" width="0.59375" style="76" customWidth="1"/>
    <col min="5" max="7" width="6" style="76" customWidth="1"/>
    <col min="8" max="8" width="10.19921875" style="76" customWidth="1"/>
    <col min="9" max="9" width="0.59375" style="76" customWidth="1"/>
    <col min="10" max="10" width="12.5" style="76" customWidth="1"/>
    <col min="11" max="11" width="0.59375" style="76" customWidth="1"/>
    <col min="12" max="14" width="6" style="76" customWidth="1"/>
    <col min="15" max="46" width="2.8984375" style="76" hidden="1" customWidth="1"/>
    <col min="47" max="47" width="10.19921875" style="76" customWidth="1"/>
    <col min="48" max="48" width="0.59375" style="76" customWidth="1"/>
    <col min="49" max="49" width="12.5" style="76" customWidth="1"/>
    <col min="50" max="50" width="0.59375" style="76" customWidth="1"/>
    <col min="51" max="53" width="6" style="76" customWidth="1"/>
    <col min="54" max="54" width="10.19921875" style="76" customWidth="1"/>
    <col min="55" max="55" width="0.59375" style="76" customWidth="1"/>
    <col min="56" max="56" width="14" style="76" customWidth="1"/>
    <col min="57" max="57" width="0.59375" style="76" customWidth="1"/>
    <col min="58" max="60" width="6" style="76" customWidth="1"/>
    <col min="61" max="16384" width="2.8984375" style="76" customWidth="1"/>
  </cols>
  <sheetData>
    <row r="1" spans="1:60" s="7" customFormat="1" ht="18" customHeight="1">
      <c r="A1" s="12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8" t="s">
        <v>39</v>
      </c>
      <c r="P1" s="68"/>
      <c r="Q1" s="68"/>
      <c r="R1" s="69"/>
      <c r="S1" s="87" t="s">
        <v>35</v>
      </c>
      <c r="T1" s="75"/>
      <c r="U1" s="75"/>
      <c r="V1" s="75"/>
      <c r="W1" s="75"/>
      <c r="X1" s="107"/>
      <c r="Y1" s="88">
        <v>294</v>
      </c>
      <c r="Z1" s="89"/>
      <c r="AA1" s="104">
        <v>313</v>
      </c>
      <c r="AB1" s="65"/>
      <c r="AC1" s="104">
        <f aca="true" t="shared" si="0" ref="AC1:AC7">Y1+AA1</f>
        <v>607</v>
      </c>
      <c r="AD1" s="135"/>
      <c r="AE1" s="139" t="s">
        <v>166</v>
      </c>
      <c r="AF1" s="68"/>
      <c r="AG1" s="68"/>
      <c r="AH1" s="69"/>
      <c r="AI1" s="75" t="s">
        <v>167</v>
      </c>
      <c r="AJ1" s="75"/>
      <c r="AK1" s="75"/>
      <c r="AL1" s="75"/>
      <c r="AM1" s="75"/>
      <c r="AN1" s="107"/>
      <c r="AO1" s="88">
        <v>200</v>
      </c>
      <c r="AP1" s="89"/>
      <c r="AQ1" s="90">
        <v>211</v>
      </c>
      <c r="AR1" s="90"/>
      <c r="AS1" s="90">
        <f>AO1+AQ1</f>
        <v>411</v>
      </c>
      <c r="AT1" s="88"/>
      <c r="AU1" s="77"/>
      <c r="AV1" s="77"/>
      <c r="AW1" s="77"/>
      <c r="AX1" s="77"/>
      <c r="AY1" s="77"/>
      <c r="AZ1" s="77"/>
      <c r="BA1" s="77"/>
      <c r="BB1" s="78"/>
      <c r="BC1" s="77"/>
      <c r="BD1" s="77"/>
      <c r="BE1" s="77"/>
      <c r="BF1" s="77"/>
      <c r="BG1" s="78"/>
      <c r="BH1" s="79" t="s">
        <v>253</v>
      </c>
    </row>
    <row r="2" spans="1:60" s="7" customFormat="1" ht="12.75" customHeight="1">
      <c r="A2" s="54" t="s">
        <v>214</v>
      </c>
      <c r="B2" s="126" t="s">
        <v>0</v>
      </c>
      <c r="C2" s="129"/>
      <c r="D2" s="130"/>
      <c r="E2" s="47" t="s">
        <v>1</v>
      </c>
      <c r="F2" s="47" t="s">
        <v>2</v>
      </c>
      <c r="G2" s="47" t="s">
        <v>3</v>
      </c>
      <c r="H2" s="57" t="s">
        <v>214</v>
      </c>
      <c r="I2" s="126" t="s">
        <v>0</v>
      </c>
      <c r="J2" s="129"/>
      <c r="K2" s="130"/>
      <c r="L2" s="60" t="s">
        <v>1</v>
      </c>
      <c r="M2" s="60" t="s">
        <v>2</v>
      </c>
      <c r="N2" s="60" t="s">
        <v>3</v>
      </c>
      <c r="O2" s="113"/>
      <c r="P2" s="113"/>
      <c r="Q2" s="113"/>
      <c r="R2" s="114"/>
      <c r="S2" s="87" t="s">
        <v>37</v>
      </c>
      <c r="T2" s="75"/>
      <c r="U2" s="75"/>
      <c r="V2" s="75"/>
      <c r="W2" s="75"/>
      <c r="X2" s="107"/>
      <c r="Y2" s="88">
        <v>116</v>
      </c>
      <c r="Z2" s="89"/>
      <c r="AA2" s="104">
        <v>126</v>
      </c>
      <c r="AB2" s="65"/>
      <c r="AC2" s="104">
        <f t="shared" si="0"/>
        <v>242</v>
      </c>
      <c r="AD2" s="135"/>
      <c r="AE2" s="140"/>
      <c r="AF2" s="113"/>
      <c r="AG2" s="113"/>
      <c r="AH2" s="114"/>
      <c r="AI2" s="75" t="s">
        <v>168</v>
      </c>
      <c r="AJ2" s="75"/>
      <c r="AK2" s="75"/>
      <c r="AL2" s="75"/>
      <c r="AM2" s="75"/>
      <c r="AN2" s="107"/>
      <c r="AO2" s="88">
        <v>182</v>
      </c>
      <c r="AP2" s="89"/>
      <c r="AQ2" s="90">
        <v>202</v>
      </c>
      <c r="AR2" s="90"/>
      <c r="AS2" s="90">
        <f>AO2+AQ2</f>
        <v>384</v>
      </c>
      <c r="AT2" s="88"/>
      <c r="AU2" s="57" t="s">
        <v>213</v>
      </c>
      <c r="AV2" s="126" t="s">
        <v>0</v>
      </c>
      <c r="AW2" s="129"/>
      <c r="AX2" s="130"/>
      <c r="AY2" s="47" t="s">
        <v>1</v>
      </c>
      <c r="AZ2" s="47" t="s">
        <v>2</v>
      </c>
      <c r="BA2" s="47" t="s">
        <v>3</v>
      </c>
      <c r="BB2" s="57" t="s">
        <v>4</v>
      </c>
      <c r="BC2" s="126" t="s">
        <v>0</v>
      </c>
      <c r="BD2" s="127"/>
      <c r="BE2" s="128"/>
      <c r="BF2" s="47" t="s">
        <v>1</v>
      </c>
      <c r="BG2" s="60" t="s">
        <v>2</v>
      </c>
      <c r="BH2" s="47" t="s">
        <v>3</v>
      </c>
    </row>
    <row r="3" spans="1:60" s="7" customFormat="1" ht="12.75" customHeight="1">
      <c r="A3" s="33" t="s">
        <v>159</v>
      </c>
      <c r="B3" s="25"/>
      <c r="C3" s="19" t="s">
        <v>215</v>
      </c>
      <c r="D3" s="24"/>
      <c r="E3" s="56">
        <v>108</v>
      </c>
      <c r="F3" s="63">
        <v>126</v>
      </c>
      <c r="G3" s="63">
        <v>234</v>
      </c>
      <c r="H3" s="52" t="s">
        <v>117</v>
      </c>
      <c r="I3" s="18"/>
      <c r="J3" s="16" t="s">
        <v>107</v>
      </c>
      <c r="K3" s="17"/>
      <c r="L3" s="58">
        <v>181</v>
      </c>
      <c r="M3" s="59">
        <v>235</v>
      </c>
      <c r="N3" s="59">
        <v>416</v>
      </c>
      <c r="O3" s="113"/>
      <c r="P3" s="113"/>
      <c r="Q3" s="113"/>
      <c r="R3" s="114"/>
      <c r="S3" s="87" t="s">
        <v>38</v>
      </c>
      <c r="T3" s="75"/>
      <c r="U3" s="75"/>
      <c r="V3" s="75"/>
      <c r="W3" s="75"/>
      <c r="X3" s="107"/>
      <c r="Y3" s="88">
        <v>100</v>
      </c>
      <c r="Z3" s="89"/>
      <c r="AA3" s="104">
        <v>121</v>
      </c>
      <c r="AB3" s="65"/>
      <c r="AC3" s="104">
        <f t="shared" si="0"/>
        <v>221</v>
      </c>
      <c r="AD3" s="135"/>
      <c r="AE3" s="141"/>
      <c r="AF3" s="33"/>
      <c r="AG3" s="33"/>
      <c r="AH3" s="115"/>
      <c r="AI3" s="74" t="s">
        <v>216</v>
      </c>
      <c r="AJ3" s="74"/>
      <c r="AK3" s="74"/>
      <c r="AL3" s="74"/>
      <c r="AM3" s="74"/>
      <c r="AN3" s="105"/>
      <c r="AO3" s="88">
        <f>SUM(AO1:AP2)</f>
        <v>382</v>
      </c>
      <c r="AP3" s="89"/>
      <c r="AQ3" s="90">
        <f>SUM(AQ1:AR2)</f>
        <v>413</v>
      </c>
      <c r="AR3" s="90"/>
      <c r="AS3" s="90">
        <f>SUM(AS1:AT2)</f>
        <v>795</v>
      </c>
      <c r="AT3" s="88"/>
      <c r="AU3" s="52" t="s">
        <v>52</v>
      </c>
      <c r="AV3" s="18"/>
      <c r="AW3" s="16" t="s">
        <v>50</v>
      </c>
      <c r="AX3" s="17"/>
      <c r="AY3" s="49">
        <v>780</v>
      </c>
      <c r="AZ3" s="61">
        <v>857</v>
      </c>
      <c r="BA3" s="61">
        <v>1637</v>
      </c>
      <c r="BB3" s="52" t="s">
        <v>166</v>
      </c>
      <c r="BC3" s="18"/>
      <c r="BD3" s="16" t="s">
        <v>277</v>
      </c>
      <c r="BE3" s="15"/>
      <c r="BF3" s="49">
        <v>200</v>
      </c>
      <c r="BG3" s="48">
        <v>206</v>
      </c>
      <c r="BH3" s="49">
        <v>406</v>
      </c>
    </row>
    <row r="4" spans="1:60" s="7" customFormat="1" ht="12.75" customHeight="1">
      <c r="A4" s="74"/>
      <c r="B4" s="18"/>
      <c r="C4" s="16" t="s">
        <v>5</v>
      </c>
      <c r="D4" s="17"/>
      <c r="E4" s="49">
        <v>52</v>
      </c>
      <c r="F4" s="61">
        <v>77</v>
      </c>
      <c r="G4" s="61">
        <v>129</v>
      </c>
      <c r="H4" s="116"/>
      <c r="I4" s="18"/>
      <c r="J4" s="16" t="s">
        <v>109</v>
      </c>
      <c r="K4" s="17"/>
      <c r="L4" s="58">
        <v>119</v>
      </c>
      <c r="M4" s="59">
        <v>140</v>
      </c>
      <c r="N4" s="59">
        <v>259</v>
      </c>
      <c r="O4" s="113"/>
      <c r="P4" s="113"/>
      <c r="Q4" s="113"/>
      <c r="R4" s="114"/>
      <c r="S4" s="87" t="s">
        <v>40</v>
      </c>
      <c r="T4" s="75"/>
      <c r="U4" s="75"/>
      <c r="V4" s="75"/>
      <c r="W4" s="75"/>
      <c r="X4" s="107"/>
      <c r="Y4" s="88">
        <v>92</v>
      </c>
      <c r="Z4" s="89"/>
      <c r="AA4" s="104">
        <v>121</v>
      </c>
      <c r="AB4" s="65"/>
      <c r="AC4" s="104">
        <f t="shared" si="0"/>
        <v>213</v>
      </c>
      <c r="AD4" s="135"/>
      <c r="AE4" s="139" t="s">
        <v>175</v>
      </c>
      <c r="AF4" s="68"/>
      <c r="AG4" s="68"/>
      <c r="AH4" s="69"/>
      <c r="AI4" s="75" t="s">
        <v>169</v>
      </c>
      <c r="AJ4" s="75"/>
      <c r="AK4" s="75"/>
      <c r="AL4" s="75"/>
      <c r="AM4" s="75"/>
      <c r="AN4" s="107"/>
      <c r="AO4" s="88">
        <v>601</v>
      </c>
      <c r="AP4" s="89"/>
      <c r="AQ4" s="90">
        <v>638</v>
      </c>
      <c r="AR4" s="90"/>
      <c r="AS4" s="90">
        <f>AO4+AQ4</f>
        <v>1239</v>
      </c>
      <c r="AT4" s="88"/>
      <c r="AU4" s="116"/>
      <c r="AV4" s="18"/>
      <c r="AW4" s="16" t="s">
        <v>53</v>
      </c>
      <c r="AX4" s="17"/>
      <c r="AY4" s="49">
        <v>435</v>
      </c>
      <c r="AZ4" s="61">
        <v>498</v>
      </c>
      <c r="BA4" s="61">
        <v>933</v>
      </c>
      <c r="BB4" s="116"/>
      <c r="BC4" s="18"/>
      <c r="BD4" s="16" t="s">
        <v>278</v>
      </c>
      <c r="BE4" s="15"/>
      <c r="BF4" s="49">
        <v>183</v>
      </c>
      <c r="BG4" s="48">
        <v>205</v>
      </c>
      <c r="BH4" s="49">
        <v>388</v>
      </c>
    </row>
    <row r="5" spans="1:60" s="7" customFormat="1" ht="12.75" customHeight="1">
      <c r="A5" s="74"/>
      <c r="B5" s="18"/>
      <c r="C5" s="16" t="s">
        <v>7</v>
      </c>
      <c r="D5" s="17"/>
      <c r="E5" s="49">
        <v>72</v>
      </c>
      <c r="F5" s="61">
        <v>89</v>
      </c>
      <c r="G5" s="61">
        <v>161</v>
      </c>
      <c r="H5" s="116"/>
      <c r="I5" s="18"/>
      <c r="J5" s="16" t="s">
        <v>110</v>
      </c>
      <c r="K5" s="17"/>
      <c r="L5" s="58">
        <v>87</v>
      </c>
      <c r="M5" s="59">
        <v>97</v>
      </c>
      <c r="N5" s="59">
        <v>184</v>
      </c>
      <c r="O5" s="113"/>
      <c r="P5" s="113"/>
      <c r="Q5" s="113"/>
      <c r="R5" s="114"/>
      <c r="S5" s="87" t="s">
        <v>42</v>
      </c>
      <c r="T5" s="75"/>
      <c r="U5" s="75"/>
      <c r="V5" s="75"/>
      <c r="W5" s="75"/>
      <c r="X5" s="107"/>
      <c r="Y5" s="88">
        <v>125</v>
      </c>
      <c r="Z5" s="89"/>
      <c r="AA5" s="104">
        <v>132</v>
      </c>
      <c r="AB5" s="65"/>
      <c r="AC5" s="104">
        <f t="shared" si="0"/>
        <v>257</v>
      </c>
      <c r="AD5" s="135"/>
      <c r="AE5" s="140"/>
      <c r="AF5" s="113"/>
      <c r="AG5" s="113"/>
      <c r="AH5" s="114"/>
      <c r="AI5" s="75" t="s">
        <v>170</v>
      </c>
      <c r="AJ5" s="75"/>
      <c r="AK5" s="75"/>
      <c r="AL5" s="75"/>
      <c r="AM5" s="75"/>
      <c r="AN5" s="107"/>
      <c r="AO5" s="88">
        <v>533</v>
      </c>
      <c r="AP5" s="89"/>
      <c r="AQ5" s="90">
        <v>616</v>
      </c>
      <c r="AR5" s="90"/>
      <c r="AS5" s="90">
        <f>AO5+AQ5</f>
        <v>1149</v>
      </c>
      <c r="AT5" s="88"/>
      <c r="AU5" s="116"/>
      <c r="AV5" s="18"/>
      <c r="AW5" s="16" t="s">
        <v>55</v>
      </c>
      <c r="AX5" s="17"/>
      <c r="AY5" s="49">
        <v>337</v>
      </c>
      <c r="AZ5" s="61">
        <v>347</v>
      </c>
      <c r="BA5" s="61">
        <v>684</v>
      </c>
      <c r="BB5" s="32"/>
      <c r="BC5" s="18"/>
      <c r="BD5" s="16" t="s">
        <v>279</v>
      </c>
      <c r="BE5" s="15"/>
      <c r="BF5" s="49">
        <f>SUM(BF3:BF4)</f>
        <v>383</v>
      </c>
      <c r="BG5" s="48">
        <f>SUM(BG3:BG4)</f>
        <v>411</v>
      </c>
      <c r="BH5" s="49">
        <f>SUM(BH3:BH4)</f>
        <v>794</v>
      </c>
    </row>
    <row r="6" spans="1:60" s="7" customFormat="1" ht="12.75" customHeight="1">
      <c r="A6" s="74"/>
      <c r="B6" s="18"/>
      <c r="C6" s="16" t="s">
        <v>10</v>
      </c>
      <c r="D6" s="17"/>
      <c r="E6" s="49">
        <v>203</v>
      </c>
      <c r="F6" s="61">
        <v>233</v>
      </c>
      <c r="G6" s="61">
        <v>436</v>
      </c>
      <c r="H6" s="116"/>
      <c r="I6" s="18"/>
      <c r="J6" s="16" t="s">
        <v>113</v>
      </c>
      <c r="K6" s="17"/>
      <c r="L6" s="58">
        <v>177</v>
      </c>
      <c r="M6" s="59">
        <v>216</v>
      </c>
      <c r="N6" s="59">
        <v>393</v>
      </c>
      <c r="O6" s="113"/>
      <c r="P6" s="113"/>
      <c r="Q6" s="113"/>
      <c r="R6" s="114"/>
      <c r="S6" s="87" t="s">
        <v>44</v>
      </c>
      <c r="T6" s="75"/>
      <c r="U6" s="75"/>
      <c r="V6" s="75"/>
      <c r="W6" s="75"/>
      <c r="X6" s="107"/>
      <c r="Y6" s="88">
        <v>167</v>
      </c>
      <c r="Z6" s="89"/>
      <c r="AA6" s="104">
        <v>199</v>
      </c>
      <c r="AB6" s="65"/>
      <c r="AC6" s="104">
        <f t="shared" si="0"/>
        <v>366</v>
      </c>
      <c r="AD6" s="135"/>
      <c r="AE6" s="141"/>
      <c r="AF6" s="33"/>
      <c r="AG6" s="33"/>
      <c r="AH6" s="115"/>
      <c r="AI6" s="74" t="s">
        <v>218</v>
      </c>
      <c r="AJ6" s="74"/>
      <c r="AK6" s="74"/>
      <c r="AL6" s="74"/>
      <c r="AM6" s="74"/>
      <c r="AN6" s="105"/>
      <c r="AO6" s="88">
        <f>SUM(AO4:AP5)</f>
        <v>1134</v>
      </c>
      <c r="AP6" s="89"/>
      <c r="AQ6" s="90">
        <f>SUM(AQ4:AR5)</f>
        <v>1254</v>
      </c>
      <c r="AR6" s="90"/>
      <c r="AS6" s="90">
        <f>SUM(AS4:AT5)</f>
        <v>2388</v>
      </c>
      <c r="AT6" s="88"/>
      <c r="AU6" s="32"/>
      <c r="AV6" s="18"/>
      <c r="AW6" s="14" t="s">
        <v>266</v>
      </c>
      <c r="AX6" s="15"/>
      <c r="AY6" s="49">
        <f>SUM(AY3:AY5)</f>
        <v>1552</v>
      </c>
      <c r="AZ6" s="61">
        <f>SUM(AZ3:AZ5)</f>
        <v>1702</v>
      </c>
      <c r="BA6" s="61">
        <f>SUM(BA3:BA5)</f>
        <v>3254</v>
      </c>
      <c r="BB6" s="52" t="s">
        <v>175</v>
      </c>
      <c r="BC6" s="18"/>
      <c r="BD6" s="16" t="s">
        <v>280</v>
      </c>
      <c r="BE6" s="15"/>
      <c r="BF6" s="49">
        <v>604</v>
      </c>
      <c r="BG6" s="48">
        <v>646</v>
      </c>
      <c r="BH6" s="49">
        <v>1250</v>
      </c>
    </row>
    <row r="7" spans="1:60" s="7" customFormat="1" ht="12.75" customHeight="1">
      <c r="A7" s="74"/>
      <c r="B7" s="18"/>
      <c r="C7" s="16" t="s">
        <v>11</v>
      </c>
      <c r="D7" s="17"/>
      <c r="E7" s="49">
        <v>165</v>
      </c>
      <c r="F7" s="61">
        <v>202</v>
      </c>
      <c r="G7" s="61">
        <v>367</v>
      </c>
      <c r="H7" s="116"/>
      <c r="I7" s="18"/>
      <c r="J7" s="16" t="s">
        <v>115</v>
      </c>
      <c r="K7" s="17"/>
      <c r="L7" s="58">
        <v>77</v>
      </c>
      <c r="M7" s="59">
        <v>81</v>
      </c>
      <c r="N7" s="59">
        <v>158</v>
      </c>
      <c r="O7" s="113"/>
      <c r="P7" s="113"/>
      <c r="Q7" s="113"/>
      <c r="R7" s="114"/>
      <c r="S7" s="87" t="s">
        <v>46</v>
      </c>
      <c r="T7" s="75"/>
      <c r="U7" s="75"/>
      <c r="V7" s="75"/>
      <c r="W7" s="75"/>
      <c r="X7" s="107"/>
      <c r="Y7" s="88">
        <v>99</v>
      </c>
      <c r="Z7" s="89"/>
      <c r="AA7" s="104">
        <v>105</v>
      </c>
      <c r="AB7" s="65"/>
      <c r="AC7" s="104">
        <f t="shared" si="0"/>
        <v>204</v>
      </c>
      <c r="AD7" s="135"/>
      <c r="AE7" s="139" t="s">
        <v>176</v>
      </c>
      <c r="AF7" s="68"/>
      <c r="AG7" s="68"/>
      <c r="AH7" s="69"/>
      <c r="AI7" s="75" t="s">
        <v>171</v>
      </c>
      <c r="AJ7" s="75"/>
      <c r="AK7" s="75"/>
      <c r="AL7" s="75"/>
      <c r="AM7" s="75"/>
      <c r="AN7" s="107"/>
      <c r="AO7" s="88">
        <v>342</v>
      </c>
      <c r="AP7" s="89"/>
      <c r="AQ7" s="90">
        <v>399</v>
      </c>
      <c r="AR7" s="90"/>
      <c r="AS7" s="90">
        <f>AO7+AQ7</f>
        <v>741</v>
      </c>
      <c r="AT7" s="88"/>
      <c r="AU7" s="82" t="s">
        <v>57</v>
      </c>
      <c r="AV7" s="18"/>
      <c r="AW7" s="16" t="s">
        <v>58</v>
      </c>
      <c r="AX7" s="17"/>
      <c r="AY7" s="49">
        <v>506</v>
      </c>
      <c r="AZ7" s="61">
        <v>593</v>
      </c>
      <c r="BA7" s="61">
        <v>1099</v>
      </c>
      <c r="BB7" s="116"/>
      <c r="BC7" s="18"/>
      <c r="BD7" s="16" t="s">
        <v>281</v>
      </c>
      <c r="BE7" s="15"/>
      <c r="BF7" s="49">
        <v>531</v>
      </c>
      <c r="BG7" s="48">
        <v>618</v>
      </c>
      <c r="BH7" s="49">
        <v>1149</v>
      </c>
    </row>
    <row r="8" spans="1:60" s="7" customFormat="1" ht="12.75" customHeight="1">
      <c r="A8" s="74"/>
      <c r="B8" s="18"/>
      <c r="C8" s="16" t="s">
        <v>13</v>
      </c>
      <c r="D8" s="17"/>
      <c r="E8" s="49">
        <v>479</v>
      </c>
      <c r="F8" s="61">
        <v>593</v>
      </c>
      <c r="G8" s="61">
        <v>1072</v>
      </c>
      <c r="H8" s="116"/>
      <c r="I8" s="18"/>
      <c r="J8" s="16" t="s">
        <v>118</v>
      </c>
      <c r="K8" s="17"/>
      <c r="L8" s="58">
        <v>121</v>
      </c>
      <c r="M8" s="59">
        <v>156</v>
      </c>
      <c r="N8" s="59">
        <v>277</v>
      </c>
      <c r="O8" s="33"/>
      <c r="P8" s="33"/>
      <c r="Q8" s="33"/>
      <c r="R8" s="115"/>
      <c r="S8" s="120" t="s">
        <v>219</v>
      </c>
      <c r="T8" s="74"/>
      <c r="U8" s="74"/>
      <c r="V8" s="74"/>
      <c r="W8" s="74"/>
      <c r="X8" s="105"/>
      <c r="Y8" s="88">
        <f>SUM(Y1:Y7)</f>
        <v>993</v>
      </c>
      <c r="Z8" s="89"/>
      <c r="AA8" s="104">
        <f>SUM(AA1:AA7)</f>
        <v>1117</v>
      </c>
      <c r="AB8" s="65"/>
      <c r="AC8" s="104">
        <f>SUM(AC1:AC7)</f>
        <v>2110</v>
      </c>
      <c r="AD8" s="135"/>
      <c r="AE8" s="140"/>
      <c r="AF8" s="113"/>
      <c r="AG8" s="113"/>
      <c r="AH8" s="114"/>
      <c r="AI8" s="75" t="s">
        <v>172</v>
      </c>
      <c r="AJ8" s="75"/>
      <c r="AK8" s="75"/>
      <c r="AL8" s="75"/>
      <c r="AM8" s="75"/>
      <c r="AN8" s="107"/>
      <c r="AO8" s="88">
        <v>313</v>
      </c>
      <c r="AP8" s="89"/>
      <c r="AQ8" s="90">
        <v>359</v>
      </c>
      <c r="AR8" s="90"/>
      <c r="AS8" s="90">
        <f>AO8+AQ8</f>
        <v>672</v>
      </c>
      <c r="AT8" s="88"/>
      <c r="AU8" s="52" t="s">
        <v>62</v>
      </c>
      <c r="AV8" s="18"/>
      <c r="AW8" s="16" t="s">
        <v>60</v>
      </c>
      <c r="AX8" s="17"/>
      <c r="AY8" s="49">
        <v>922</v>
      </c>
      <c r="AZ8" s="61">
        <v>1013</v>
      </c>
      <c r="BA8" s="61">
        <v>1935</v>
      </c>
      <c r="BB8" s="32"/>
      <c r="BC8" s="18"/>
      <c r="BD8" s="16" t="s">
        <v>279</v>
      </c>
      <c r="BE8" s="15"/>
      <c r="BF8" s="49">
        <f>SUM(BF6:BF7)</f>
        <v>1135</v>
      </c>
      <c r="BG8" s="48">
        <f>SUM(BG6:BG7)</f>
        <v>1264</v>
      </c>
      <c r="BH8" s="49">
        <f>SUM(BH6:BH7)</f>
        <v>2399</v>
      </c>
    </row>
    <row r="9" spans="1:60" s="7" customFormat="1" ht="12.75" customHeight="1">
      <c r="A9" s="74"/>
      <c r="B9" s="18"/>
      <c r="C9" s="16" t="s">
        <v>220</v>
      </c>
      <c r="D9" s="17"/>
      <c r="E9" s="49">
        <v>12</v>
      </c>
      <c r="F9" s="61">
        <v>10</v>
      </c>
      <c r="G9" s="61">
        <v>22</v>
      </c>
      <c r="H9" s="116"/>
      <c r="I9" s="18"/>
      <c r="J9" s="16" t="s">
        <v>121</v>
      </c>
      <c r="K9" s="17"/>
      <c r="L9" s="58">
        <v>135</v>
      </c>
      <c r="M9" s="59">
        <v>165</v>
      </c>
      <c r="N9" s="59">
        <v>300</v>
      </c>
      <c r="O9" s="68" t="s">
        <v>52</v>
      </c>
      <c r="P9" s="68"/>
      <c r="Q9" s="68"/>
      <c r="R9" s="69"/>
      <c r="S9" s="87" t="s">
        <v>50</v>
      </c>
      <c r="T9" s="75"/>
      <c r="U9" s="75"/>
      <c r="V9" s="75"/>
      <c r="W9" s="75"/>
      <c r="X9" s="107"/>
      <c r="Y9" s="88">
        <v>782</v>
      </c>
      <c r="Z9" s="89"/>
      <c r="AA9" s="104">
        <v>839</v>
      </c>
      <c r="AB9" s="65"/>
      <c r="AC9" s="104">
        <f>Y9+AA9</f>
        <v>1621</v>
      </c>
      <c r="AD9" s="135"/>
      <c r="AE9" s="140"/>
      <c r="AF9" s="113"/>
      <c r="AG9" s="113"/>
      <c r="AH9" s="114"/>
      <c r="AI9" s="75" t="s">
        <v>173</v>
      </c>
      <c r="AJ9" s="75"/>
      <c r="AK9" s="75"/>
      <c r="AL9" s="75"/>
      <c r="AM9" s="75"/>
      <c r="AN9" s="107"/>
      <c r="AO9" s="88">
        <v>22</v>
      </c>
      <c r="AP9" s="89"/>
      <c r="AQ9" s="90">
        <v>17</v>
      </c>
      <c r="AR9" s="90"/>
      <c r="AS9" s="90">
        <f>AO9+AQ9</f>
        <v>39</v>
      </c>
      <c r="AT9" s="88"/>
      <c r="AU9" s="116"/>
      <c r="AV9" s="18"/>
      <c r="AW9" s="16" t="s">
        <v>63</v>
      </c>
      <c r="AX9" s="17"/>
      <c r="AY9" s="49">
        <v>138</v>
      </c>
      <c r="AZ9" s="61">
        <v>159</v>
      </c>
      <c r="BA9" s="61">
        <v>297</v>
      </c>
      <c r="BB9" s="52" t="s">
        <v>176</v>
      </c>
      <c r="BC9" s="18"/>
      <c r="BD9" s="16" t="s">
        <v>282</v>
      </c>
      <c r="BE9" s="15"/>
      <c r="BF9" s="49">
        <v>327</v>
      </c>
      <c r="BG9" s="48">
        <v>379</v>
      </c>
      <c r="BH9" s="49">
        <v>706</v>
      </c>
    </row>
    <row r="10" spans="1:60" s="7" customFormat="1" ht="12.75" customHeight="1">
      <c r="A10" s="74"/>
      <c r="B10" s="18"/>
      <c r="C10" s="16" t="s">
        <v>17</v>
      </c>
      <c r="D10" s="17"/>
      <c r="E10" s="49">
        <v>90</v>
      </c>
      <c r="F10" s="61">
        <v>83</v>
      </c>
      <c r="G10" s="61">
        <v>173</v>
      </c>
      <c r="H10" s="116"/>
      <c r="I10" s="18"/>
      <c r="J10" s="16" t="s">
        <v>123</v>
      </c>
      <c r="K10" s="17"/>
      <c r="L10" s="58">
        <v>228</v>
      </c>
      <c r="M10" s="59">
        <v>244</v>
      </c>
      <c r="N10" s="59">
        <v>472</v>
      </c>
      <c r="O10" s="113"/>
      <c r="P10" s="113"/>
      <c r="Q10" s="113"/>
      <c r="R10" s="114"/>
      <c r="S10" s="87" t="s">
        <v>53</v>
      </c>
      <c r="T10" s="75"/>
      <c r="U10" s="75"/>
      <c r="V10" s="75"/>
      <c r="W10" s="75"/>
      <c r="X10" s="107"/>
      <c r="Y10" s="88">
        <v>437</v>
      </c>
      <c r="Z10" s="89"/>
      <c r="AA10" s="104">
        <v>488</v>
      </c>
      <c r="AB10" s="65"/>
      <c r="AC10" s="104">
        <f>Y10+AA10</f>
        <v>925</v>
      </c>
      <c r="AD10" s="135"/>
      <c r="AE10" s="140"/>
      <c r="AF10" s="113"/>
      <c r="AG10" s="113"/>
      <c r="AH10" s="114"/>
      <c r="AI10" s="75" t="s">
        <v>174</v>
      </c>
      <c r="AJ10" s="75"/>
      <c r="AK10" s="75"/>
      <c r="AL10" s="75"/>
      <c r="AM10" s="75"/>
      <c r="AN10" s="107"/>
      <c r="AO10" s="88">
        <v>480</v>
      </c>
      <c r="AP10" s="89"/>
      <c r="AQ10" s="90">
        <v>526</v>
      </c>
      <c r="AR10" s="90"/>
      <c r="AS10" s="90">
        <f>AO10+AQ10</f>
        <v>1006</v>
      </c>
      <c r="AT10" s="88"/>
      <c r="AU10" s="116"/>
      <c r="AV10" s="18"/>
      <c r="AW10" s="16" t="s">
        <v>66</v>
      </c>
      <c r="AX10" s="17"/>
      <c r="AY10" s="49">
        <v>212</v>
      </c>
      <c r="AZ10" s="61">
        <v>237</v>
      </c>
      <c r="BA10" s="61">
        <v>449</v>
      </c>
      <c r="BB10" s="116"/>
      <c r="BC10" s="18"/>
      <c r="BD10" s="16" t="s">
        <v>283</v>
      </c>
      <c r="BE10" s="15"/>
      <c r="BF10" s="49">
        <v>316</v>
      </c>
      <c r="BG10" s="48">
        <v>356</v>
      </c>
      <c r="BH10" s="49">
        <v>672</v>
      </c>
    </row>
    <row r="11" spans="1:60" s="7" customFormat="1" ht="12.75" customHeight="1">
      <c r="A11" s="74"/>
      <c r="B11" s="18"/>
      <c r="C11" s="14" t="s">
        <v>222</v>
      </c>
      <c r="D11" s="15"/>
      <c r="E11" s="49">
        <f>SUM(E3:E10)</f>
        <v>1181</v>
      </c>
      <c r="F11" s="61">
        <f>SUM(F3:F10)</f>
        <v>1413</v>
      </c>
      <c r="G11" s="61">
        <f>SUM(G3:G10)</f>
        <v>2594</v>
      </c>
      <c r="H11" s="116"/>
      <c r="I11" s="18"/>
      <c r="J11" s="16" t="s">
        <v>160</v>
      </c>
      <c r="K11" s="17"/>
      <c r="L11" s="58">
        <v>210</v>
      </c>
      <c r="M11" s="59">
        <v>278</v>
      </c>
      <c r="N11" s="59">
        <v>488</v>
      </c>
      <c r="O11" s="113"/>
      <c r="P11" s="113"/>
      <c r="Q11" s="113"/>
      <c r="R11" s="114"/>
      <c r="S11" s="87" t="s">
        <v>55</v>
      </c>
      <c r="T11" s="75"/>
      <c r="U11" s="75"/>
      <c r="V11" s="75"/>
      <c r="W11" s="75"/>
      <c r="X11" s="107"/>
      <c r="Y11" s="88">
        <v>328</v>
      </c>
      <c r="Z11" s="89"/>
      <c r="AA11" s="104">
        <v>338</v>
      </c>
      <c r="AB11" s="65"/>
      <c r="AC11" s="104">
        <f>Y11+AA11</f>
        <v>666</v>
      </c>
      <c r="AD11" s="135"/>
      <c r="AE11" s="140"/>
      <c r="AF11" s="113"/>
      <c r="AG11" s="113"/>
      <c r="AH11" s="114"/>
      <c r="AI11" s="75" t="s">
        <v>169</v>
      </c>
      <c r="AJ11" s="75"/>
      <c r="AK11" s="75"/>
      <c r="AL11" s="75"/>
      <c r="AM11" s="75"/>
      <c r="AN11" s="107"/>
      <c r="AO11" s="88">
        <v>16</v>
      </c>
      <c r="AP11" s="89"/>
      <c r="AQ11" s="90">
        <v>20</v>
      </c>
      <c r="AR11" s="90"/>
      <c r="AS11" s="90">
        <f>AO11+AQ11</f>
        <v>36</v>
      </c>
      <c r="AT11" s="88"/>
      <c r="AU11" s="32"/>
      <c r="AV11" s="18"/>
      <c r="AW11" s="14" t="s">
        <v>267</v>
      </c>
      <c r="AX11" s="15"/>
      <c r="AY11" s="49">
        <f>SUM(AY8:AY10)</f>
        <v>1272</v>
      </c>
      <c r="AZ11" s="61">
        <f>SUM(AZ8:AZ10)</f>
        <v>1409</v>
      </c>
      <c r="BA11" s="61">
        <f>SUM(BA8:BA10)</f>
        <v>2681</v>
      </c>
      <c r="BB11" s="116"/>
      <c r="BC11" s="18"/>
      <c r="BD11" s="16" t="s">
        <v>284</v>
      </c>
      <c r="BE11" s="15"/>
      <c r="BF11" s="49">
        <v>22</v>
      </c>
      <c r="BG11" s="48">
        <v>18</v>
      </c>
      <c r="BH11" s="49">
        <v>40</v>
      </c>
    </row>
    <row r="12" spans="1:60" s="7" customFormat="1" ht="12.75" customHeight="1">
      <c r="A12" s="14" t="s">
        <v>223</v>
      </c>
      <c r="B12" s="18"/>
      <c r="C12" s="16" t="s">
        <v>5</v>
      </c>
      <c r="D12" s="17"/>
      <c r="E12" s="49">
        <v>33</v>
      </c>
      <c r="F12" s="61">
        <v>29</v>
      </c>
      <c r="G12" s="61">
        <v>62</v>
      </c>
      <c r="H12" s="116"/>
      <c r="I12" s="18"/>
      <c r="J12" s="16" t="s">
        <v>161</v>
      </c>
      <c r="K12" s="17"/>
      <c r="L12" s="58">
        <v>202</v>
      </c>
      <c r="M12" s="59">
        <v>276</v>
      </c>
      <c r="N12" s="59">
        <v>478</v>
      </c>
      <c r="O12" s="33"/>
      <c r="P12" s="33"/>
      <c r="Q12" s="33"/>
      <c r="R12" s="115"/>
      <c r="S12" s="120" t="s">
        <v>224</v>
      </c>
      <c r="T12" s="74"/>
      <c r="U12" s="74"/>
      <c r="V12" s="74"/>
      <c r="W12" s="74"/>
      <c r="X12" s="105"/>
      <c r="Y12" s="88">
        <f>SUM(Y9:Y11)</f>
        <v>1547</v>
      </c>
      <c r="Z12" s="89"/>
      <c r="AA12" s="104">
        <f>SUM(AA9:AA11)</f>
        <v>1665</v>
      </c>
      <c r="AB12" s="65"/>
      <c r="AC12" s="104">
        <f>SUM(AC9:AC11)</f>
        <v>3212</v>
      </c>
      <c r="AD12" s="135"/>
      <c r="AE12" s="141"/>
      <c r="AF12" s="33"/>
      <c r="AG12" s="33"/>
      <c r="AH12" s="115"/>
      <c r="AI12" s="74" t="s">
        <v>225</v>
      </c>
      <c r="AJ12" s="74"/>
      <c r="AK12" s="74"/>
      <c r="AL12" s="74"/>
      <c r="AM12" s="74"/>
      <c r="AN12" s="105"/>
      <c r="AO12" s="88">
        <f>SUM(AO7:AP11)</f>
        <v>1173</v>
      </c>
      <c r="AP12" s="89"/>
      <c r="AQ12" s="90">
        <f>SUM(AQ7:AR11)</f>
        <v>1321</v>
      </c>
      <c r="AR12" s="90"/>
      <c r="AS12" s="90">
        <f>SUM(AS7:AT11)</f>
        <v>2494</v>
      </c>
      <c r="AT12" s="88"/>
      <c r="AU12" s="52" t="s">
        <v>70</v>
      </c>
      <c r="AV12" s="18"/>
      <c r="AW12" s="16" t="s">
        <v>69</v>
      </c>
      <c r="AX12" s="17"/>
      <c r="AY12" s="49">
        <v>349</v>
      </c>
      <c r="AZ12" s="61">
        <v>424</v>
      </c>
      <c r="BA12" s="61">
        <v>773</v>
      </c>
      <c r="BB12" s="116"/>
      <c r="BC12" s="18"/>
      <c r="BD12" s="16" t="s">
        <v>285</v>
      </c>
      <c r="BE12" s="15"/>
      <c r="BF12" s="49">
        <v>481</v>
      </c>
      <c r="BG12" s="48">
        <v>528</v>
      </c>
      <c r="BH12" s="49">
        <v>1009</v>
      </c>
    </row>
    <row r="13" spans="1:60" s="7" customFormat="1" ht="12.75" customHeight="1">
      <c r="A13" s="74" t="s">
        <v>22</v>
      </c>
      <c r="B13" s="18"/>
      <c r="C13" s="16" t="s">
        <v>20</v>
      </c>
      <c r="D13" s="17"/>
      <c r="E13" s="49">
        <v>455</v>
      </c>
      <c r="F13" s="61">
        <v>537</v>
      </c>
      <c r="G13" s="61">
        <v>992</v>
      </c>
      <c r="H13" s="32"/>
      <c r="I13" s="18"/>
      <c r="J13" s="14" t="s">
        <v>251</v>
      </c>
      <c r="K13" s="15"/>
      <c r="L13" s="58">
        <f>SUM(L3:L12)</f>
        <v>1537</v>
      </c>
      <c r="M13" s="59">
        <f>SUM(M3:M12)</f>
        <v>1888</v>
      </c>
      <c r="N13" s="59">
        <f>SUM(N3:N12)</f>
        <v>3425</v>
      </c>
      <c r="O13" s="74" t="s">
        <v>57</v>
      </c>
      <c r="P13" s="74"/>
      <c r="Q13" s="74"/>
      <c r="R13" s="105"/>
      <c r="S13" s="87" t="s">
        <v>58</v>
      </c>
      <c r="T13" s="75"/>
      <c r="U13" s="75"/>
      <c r="V13" s="75"/>
      <c r="W13" s="75"/>
      <c r="X13" s="107"/>
      <c r="Y13" s="88">
        <v>508</v>
      </c>
      <c r="Z13" s="89"/>
      <c r="AA13" s="104">
        <v>599</v>
      </c>
      <c r="AB13" s="65"/>
      <c r="AC13" s="104">
        <f>Y13+AA13</f>
        <v>1107</v>
      </c>
      <c r="AD13" s="135"/>
      <c r="AE13" s="139" t="s">
        <v>207</v>
      </c>
      <c r="AF13" s="68"/>
      <c r="AG13" s="68"/>
      <c r="AH13" s="69"/>
      <c r="AI13" s="75" t="s">
        <v>173</v>
      </c>
      <c r="AJ13" s="75"/>
      <c r="AK13" s="75"/>
      <c r="AL13" s="75"/>
      <c r="AM13" s="75"/>
      <c r="AN13" s="107"/>
      <c r="AO13" s="88">
        <v>164</v>
      </c>
      <c r="AP13" s="89"/>
      <c r="AQ13" s="88">
        <v>209</v>
      </c>
      <c r="AR13" s="89"/>
      <c r="AS13" s="88">
        <f>AO13+AQ13</f>
        <v>373</v>
      </c>
      <c r="AT13" s="121"/>
      <c r="AU13" s="116"/>
      <c r="AV13" s="18"/>
      <c r="AW13" s="16" t="s">
        <v>71</v>
      </c>
      <c r="AX13" s="17"/>
      <c r="AY13" s="49">
        <v>212</v>
      </c>
      <c r="AZ13" s="61">
        <v>245</v>
      </c>
      <c r="BA13" s="61">
        <v>457</v>
      </c>
      <c r="BB13" s="116"/>
      <c r="BC13" s="18"/>
      <c r="BD13" s="16" t="s">
        <v>280</v>
      </c>
      <c r="BE13" s="15"/>
      <c r="BF13" s="49">
        <v>16</v>
      </c>
      <c r="BG13" s="48">
        <v>20</v>
      </c>
      <c r="BH13" s="49">
        <v>36</v>
      </c>
    </row>
    <row r="14" spans="1:60" s="7" customFormat="1" ht="12.75" customHeight="1">
      <c r="A14" s="74"/>
      <c r="B14" s="18"/>
      <c r="C14" s="16" t="s">
        <v>21</v>
      </c>
      <c r="D14" s="17"/>
      <c r="E14" s="49">
        <v>243</v>
      </c>
      <c r="F14" s="61">
        <v>285</v>
      </c>
      <c r="G14" s="61">
        <v>528</v>
      </c>
      <c r="H14" s="52" t="s">
        <v>140</v>
      </c>
      <c r="I14" s="18"/>
      <c r="J14" s="16" t="s">
        <v>128</v>
      </c>
      <c r="K14" s="17"/>
      <c r="L14" s="58">
        <v>181</v>
      </c>
      <c r="M14" s="59">
        <v>237</v>
      </c>
      <c r="N14" s="59">
        <v>418</v>
      </c>
      <c r="O14" s="68" t="s">
        <v>62</v>
      </c>
      <c r="P14" s="68"/>
      <c r="Q14" s="68"/>
      <c r="R14" s="69"/>
      <c r="S14" s="87" t="s">
        <v>60</v>
      </c>
      <c r="T14" s="75"/>
      <c r="U14" s="75"/>
      <c r="V14" s="75"/>
      <c r="W14" s="75"/>
      <c r="X14" s="107"/>
      <c r="Y14" s="88">
        <v>880</v>
      </c>
      <c r="Z14" s="89"/>
      <c r="AA14" s="104">
        <v>982</v>
      </c>
      <c r="AB14" s="65"/>
      <c r="AC14" s="104">
        <f>Y14+AA14</f>
        <v>1862</v>
      </c>
      <c r="AD14" s="135"/>
      <c r="AE14" s="140"/>
      <c r="AF14" s="113"/>
      <c r="AG14" s="113"/>
      <c r="AH14" s="114"/>
      <c r="AI14" s="75" t="s">
        <v>208</v>
      </c>
      <c r="AJ14" s="75"/>
      <c r="AK14" s="75"/>
      <c r="AL14" s="75"/>
      <c r="AM14" s="75"/>
      <c r="AN14" s="107"/>
      <c r="AO14" s="88">
        <v>342</v>
      </c>
      <c r="AP14" s="89"/>
      <c r="AQ14" s="88">
        <v>427</v>
      </c>
      <c r="AR14" s="89"/>
      <c r="AS14" s="88">
        <f>AO14+AQ14</f>
        <v>769</v>
      </c>
      <c r="AT14" s="121"/>
      <c r="AU14" s="116"/>
      <c r="AV14" s="18"/>
      <c r="AW14" s="16" t="s">
        <v>73</v>
      </c>
      <c r="AX14" s="17"/>
      <c r="AY14" s="48">
        <v>276</v>
      </c>
      <c r="AZ14" s="59">
        <v>324</v>
      </c>
      <c r="BA14" s="61">
        <v>600</v>
      </c>
      <c r="BB14" s="32"/>
      <c r="BC14" s="18"/>
      <c r="BD14" s="16" t="s">
        <v>279</v>
      </c>
      <c r="BE14" s="15"/>
      <c r="BF14" s="49">
        <f>SUM(BF9:BF13)</f>
        <v>1162</v>
      </c>
      <c r="BG14" s="48">
        <f>SUM(BG9:BG13)</f>
        <v>1301</v>
      </c>
      <c r="BH14" s="49">
        <f>SUM(BH9:BH13)</f>
        <v>2463</v>
      </c>
    </row>
    <row r="15" spans="1:60" s="7" customFormat="1" ht="12.75" customHeight="1">
      <c r="A15" s="74"/>
      <c r="B15" s="18"/>
      <c r="C15" s="16" t="s">
        <v>226</v>
      </c>
      <c r="D15" s="17"/>
      <c r="E15" s="49">
        <v>327</v>
      </c>
      <c r="F15" s="61">
        <v>354</v>
      </c>
      <c r="G15" s="61">
        <v>681</v>
      </c>
      <c r="H15" s="116"/>
      <c r="I15" s="18"/>
      <c r="J15" s="16" t="s">
        <v>129</v>
      </c>
      <c r="K15" s="17"/>
      <c r="L15" s="58">
        <v>104</v>
      </c>
      <c r="M15" s="59">
        <v>141</v>
      </c>
      <c r="N15" s="59">
        <v>245</v>
      </c>
      <c r="O15" s="113"/>
      <c r="P15" s="113"/>
      <c r="Q15" s="113"/>
      <c r="R15" s="114"/>
      <c r="S15" s="87" t="s">
        <v>63</v>
      </c>
      <c r="T15" s="75"/>
      <c r="U15" s="75"/>
      <c r="V15" s="75"/>
      <c r="W15" s="75"/>
      <c r="X15" s="107"/>
      <c r="Y15" s="88">
        <v>138</v>
      </c>
      <c r="Z15" s="89"/>
      <c r="AA15" s="104">
        <v>158</v>
      </c>
      <c r="AB15" s="65"/>
      <c r="AC15" s="104">
        <f>Y15+AA15</f>
        <v>296</v>
      </c>
      <c r="AD15" s="135"/>
      <c r="AE15" s="140"/>
      <c r="AF15" s="113"/>
      <c r="AG15" s="113"/>
      <c r="AH15" s="114"/>
      <c r="AI15" s="75" t="s">
        <v>169</v>
      </c>
      <c r="AJ15" s="75"/>
      <c r="AK15" s="75"/>
      <c r="AL15" s="75"/>
      <c r="AM15" s="75"/>
      <c r="AN15" s="107"/>
      <c r="AO15" s="88">
        <v>64</v>
      </c>
      <c r="AP15" s="89"/>
      <c r="AQ15" s="88">
        <v>60</v>
      </c>
      <c r="AR15" s="89"/>
      <c r="AS15" s="88">
        <f>AO15+AQ15</f>
        <v>124</v>
      </c>
      <c r="AT15" s="121"/>
      <c r="AU15" s="32"/>
      <c r="AV15" s="18"/>
      <c r="AW15" s="14" t="s">
        <v>268</v>
      </c>
      <c r="AX15" s="15"/>
      <c r="AY15" s="48">
        <f>SUM(AY12:AY14)</f>
        <v>837</v>
      </c>
      <c r="AZ15" s="59">
        <f>SUM(AZ12:AZ14)</f>
        <v>993</v>
      </c>
      <c r="BA15" s="61">
        <f>SUM(BA12:BA14)</f>
        <v>1830</v>
      </c>
      <c r="BB15" s="52" t="s">
        <v>207</v>
      </c>
      <c r="BC15" s="18"/>
      <c r="BD15" s="16" t="s">
        <v>284</v>
      </c>
      <c r="BE15" s="15"/>
      <c r="BF15" s="49">
        <v>162</v>
      </c>
      <c r="BG15" s="49">
        <v>210</v>
      </c>
      <c r="BH15" s="49">
        <v>372</v>
      </c>
    </row>
    <row r="16" spans="1:60" s="7" customFormat="1" ht="12.75" customHeight="1">
      <c r="A16" s="74"/>
      <c r="B16" s="18"/>
      <c r="C16" s="16" t="s">
        <v>17</v>
      </c>
      <c r="D16" s="17"/>
      <c r="E16" s="49">
        <v>173</v>
      </c>
      <c r="F16" s="61">
        <v>175</v>
      </c>
      <c r="G16" s="61">
        <v>348</v>
      </c>
      <c r="H16" s="116"/>
      <c r="I16" s="18"/>
      <c r="J16" s="16" t="s">
        <v>132</v>
      </c>
      <c r="K16" s="17"/>
      <c r="L16" s="58">
        <v>124</v>
      </c>
      <c r="M16" s="59">
        <v>140</v>
      </c>
      <c r="N16" s="59">
        <v>264</v>
      </c>
      <c r="O16" s="113"/>
      <c r="P16" s="113"/>
      <c r="Q16" s="113"/>
      <c r="R16" s="114"/>
      <c r="S16" s="87" t="s">
        <v>66</v>
      </c>
      <c r="T16" s="75"/>
      <c r="U16" s="75"/>
      <c r="V16" s="75"/>
      <c r="W16" s="75"/>
      <c r="X16" s="107"/>
      <c r="Y16" s="88">
        <v>212</v>
      </c>
      <c r="Z16" s="89"/>
      <c r="AA16" s="104">
        <v>239</v>
      </c>
      <c r="AB16" s="65"/>
      <c r="AC16" s="104">
        <f>Y16+AA16</f>
        <v>451</v>
      </c>
      <c r="AD16" s="135"/>
      <c r="AE16" s="140"/>
      <c r="AF16" s="113"/>
      <c r="AG16" s="113"/>
      <c r="AH16" s="114"/>
      <c r="AI16" s="75" t="s">
        <v>209</v>
      </c>
      <c r="AJ16" s="75"/>
      <c r="AK16" s="75"/>
      <c r="AL16" s="75"/>
      <c r="AM16" s="75"/>
      <c r="AN16" s="107"/>
      <c r="AO16" s="88">
        <v>229</v>
      </c>
      <c r="AP16" s="89"/>
      <c r="AQ16" s="88">
        <v>243</v>
      </c>
      <c r="AR16" s="89"/>
      <c r="AS16" s="88">
        <f>AO16+AQ16</f>
        <v>472</v>
      </c>
      <c r="AT16" s="121"/>
      <c r="AU16" s="52" t="s">
        <v>80</v>
      </c>
      <c r="AV16" s="18"/>
      <c r="AW16" s="16" t="s">
        <v>77</v>
      </c>
      <c r="AX16" s="17"/>
      <c r="AY16" s="48">
        <v>984</v>
      </c>
      <c r="AZ16" s="59">
        <v>1085</v>
      </c>
      <c r="BA16" s="61">
        <v>2069</v>
      </c>
      <c r="BB16" s="116"/>
      <c r="BC16" s="18"/>
      <c r="BD16" s="16" t="s">
        <v>286</v>
      </c>
      <c r="BE16" s="15"/>
      <c r="BF16" s="49">
        <v>334</v>
      </c>
      <c r="BG16" s="49">
        <v>420</v>
      </c>
      <c r="BH16" s="49">
        <v>754</v>
      </c>
    </row>
    <row r="17" spans="1:60" s="7" customFormat="1" ht="12.75" customHeight="1">
      <c r="A17" s="74"/>
      <c r="B17" s="18"/>
      <c r="C17" s="16" t="s">
        <v>25</v>
      </c>
      <c r="D17" s="17"/>
      <c r="E17" s="49">
        <v>153</v>
      </c>
      <c r="F17" s="61">
        <v>168</v>
      </c>
      <c r="G17" s="61">
        <v>321</v>
      </c>
      <c r="H17" s="116"/>
      <c r="I17" s="18"/>
      <c r="J17" s="16" t="s">
        <v>135</v>
      </c>
      <c r="K17" s="17"/>
      <c r="L17" s="58">
        <v>271</v>
      </c>
      <c r="M17" s="59">
        <v>352</v>
      </c>
      <c r="N17" s="59">
        <v>623</v>
      </c>
      <c r="O17" s="33"/>
      <c r="P17" s="33"/>
      <c r="Q17" s="33"/>
      <c r="R17" s="115"/>
      <c r="S17" s="120" t="s">
        <v>227</v>
      </c>
      <c r="T17" s="74"/>
      <c r="U17" s="74"/>
      <c r="V17" s="74"/>
      <c r="W17" s="74"/>
      <c r="X17" s="105"/>
      <c r="Y17" s="88">
        <f>SUM(Y14:Y16)</f>
        <v>1230</v>
      </c>
      <c r="Z17" s="89"/>
      <c r="AA17" s="104">
        <f>SUM(AA14:AA16)</f>
        <v>1379</v>
      </c>
      <c r="AB17" s="65"/>
      <c r="AC17" s="104">
        <f>SUM(AC14:AC16)</f>
        <v>2609</v>
      </c>
      <c r="AD17" s="135"/>
      <c r="AE17" s="141"/>
      <c r="AF17" s="33"/>
      <c r="AG17" s="33"/>
      <c r="AH17" s="115"/>
      <c r="AI17" s="74" t="s">
        <v>228</v>
      </c>
      <c r="AJ17" s="74"/>
      <c r="AK17" s="74"/>
      <c r="AL17" s="74"/>
      <c r="AM17" s="74"/>
      <c r="AN17" s="105"/>
      <c r="AO17" s="88">
        <f>SUM(AO13:AP16)</f>
        <v>799</v>
      </c>
      <c r="AP17" s="89"/>
      <c r="AQ17" s="88">
        <f>SUM(AQ13:AR16)</f>
        <v>939</v>
      </c>
      <c r="AR17" s="89"/>
      <c r="AS17" s="88">
        <f>SUM(AS13:AT16)</f>
        <v>1738</v>
      </c>
      <c r="AT17" s="121"/>
      <c r="AU17" s="116"/>
      <c r="AV17" s="18"/>
      <c r="AW17" s="16" t="s">
        <v>78</v>
      </c>
      <c r="AX17" s="17"/>
      <c r="AY17" s="48">
        <v>72</v>
      </c>
      <c r="AZ17" s="59">
        <v>76</v>
      </c>
      <c r="BA17" s="61">
        <v>148</v>
      </c>
      <c r="BB17" s="116"/>
      <c r="BC17" s="18"/>
      <c r="BD17" s="16" t="s">
        <v>280</v>
      </c>
      <c r="BE17" s="15"/>
      <c r="BF17" s="49">
        <v>65</v>
      </c>
      <c r="BG17" s="49">
        <v>62</v>
      </c>
      <c r="BH17" s="49">
        <v>127</v>
      </c>
    </row>
    <row r="18" spans="1:60" s="7" customFormat="1" ht="12.75" customHeight="1">
      <c r="A18" s="74"/>
      <c r="B18" s="18"/>
      <c r="C18" s="14" t="s">
        <v>229</v>
      </c>
      <c r="D18" s="15"/>
      <c r="E18" s="49">
        <f>SUM(E13:E17)</f>
        <v>1351</v>
      </c>
      <c r="F18" s="49">
        <f>SUM(F13:F17)</f>
        <v>1519</v>
      </c>
      <c r="G18" s="61">
        <f>SUM(G13:G17)</f>
        <v>2870</v>
      </c>
      <c r="H18" s="116"/>
      <c r="I18" s="18"/>
      <c r="J18" s="16" t="s">
        <v>138</v>
      </c>
      <c r="K18" s="17"/>
      <c r="L18" s="58">
        <v>185</v>
      </c>
      <c r="M18" s="59">
        <v>228</v>
      </c>
      <c r="N18" s="59">
        <v>413</v>
      </c>
      <c r="O18" s="68" t="s">
        <v>70</v>
      </c>
      <c r="P18" s="68"/>
      <c r="Q18" s="68"/>
      <c r="R18" s="69"/>
      <c r="S18" s="87" t="s">
        <v>69</v>
      </c>
      <c r="T18" s="75"/>
      <c r="U18" s="75"/>
      <c r="V18" s="75"/>
      <c r="W18" s="75"/>
      <c r="X18" s="107"/>
      <c r="Y18" s="88">
        <v>347</v>
      </c>
      <c r="Z18" s="89"/>
      <c r="AA18" s="104">
        <v>417</v>
      </c>
      <c r="AB18" s="65"/>
      <c r="AC18" s="104">
        <f>Y18+AA18</f>
        <v>764</v>
      </c>
      <c r="AD18" s="135"/>
      <c r="AE18" s="139" t="s">
        <v>182</v>
      </c>
      <c r="AF18" s="68"/>
      <c r="AG18" s="68"/>
      <c r="AH18" s="68"/>
      <c r="AI18" s="68"/>
      <c r="AJ18" s="68"/>
      <c r="AK18" s="68"/>
      <c r="AL18" s="68"/>
      <c r="AM18" s="68"/>
      <c r="AN18" s="69"/>
      <c r="AO18" s="111">
        <f>SUM(AO3,AO6,AO12,AO17)</f>
        <v>3488</v>
      </c>
      <c r="AP18" s="122"/>
      <c r="AQ18" s="111">
        <f>SUM(AQ3,AQ6,AQ12,AQ17)</f>
        <v>3927</v>
      </c>
      <c r="AR18" s="122"/>
      <c r="AS18" s="111">
        <f>SUM(AS3,AS6,AS12,AS17)</f>
        <v>7415</v>
      </c>
      <c r="AT18" s="124"/>
      <c r="AU18" s="116"/>
      <c r="AV18" s="18"/>
      <c r="AW18" s="16" t="s">
        <v>81</v>
      </c>
      <c r="AX18" s="17"/>
      <c r="AY18" s="48">
        <v>284</v>
      </c>
      <c r="AZ18" s="59">
        <v>323</v>
      </c>
      <c r="BA18" s="61">
        <v>607</v>
      </c>
      <c r="BB18" s="116"/>
      <c r="BC18" s="18"/>
      <c r="BD18" s="16" t="s">
        <v>287</v>
      </c>
      <c r="BE18" s="15"/>
      <c r="BF18" s="49">
        <v>260</v>
      </c>
      <c r="BG18" s="49">
        <v>281</v>
      </c>
      <c r="BH18" s="49">
        <v>541</v>
      </c>
    </row>
    <row r="19" spans="1:60" s="7" customFormat="1" ht="12.75" customHeight="1">
      <c r="A19" s="74" t="s">
        <v>33</v>
      </c>
      <c r="B19" s="18"/>
      <c r="C19" s="16" t="s">
        <v>28</v>
      </c>
      <c r="D19" s="17"/>
      <c r="E19" s="49">
        <v>305</v>
      </c>
      <c r="F19" s="61">
        <v>398</v>
      </c>
      <c r="G19" s="61">
        <v>703</v>
      </c>
      <c r="H19" s="116"/>
      <c r="I19" s="18"/>
      <c r="J19" s="16" t="s">
        <v>141</v>
      </c>
      <c r="K19" s="17"/>
      <c r="L19" s="58">
        <v>222</v>
      </c>
      <c r="M19" s="59">
        <v>217</v>
      </c>
      <c r="N19" s="59">
        <v>439</v>
      </c>
      <c r="O19" s="113"/>
      <c r="P19" s="113"/>
      <c r="Q19" s="113"/>
      <c r="R19" s="114"/>
      <c r="S19" s="87" t="s">
        <v>71</v>
      </c>
      <c r="T19" s="75"/>
      <c r="U19" s="75"/>
      <c r="V19" s="75"/>
      <c r="W19" s="75"/>
      <c r="X19" s="107"/>
      <c r="Y19" s="88">
        <v>220</v>
      </c>
      <c r="Z19" s="89"/>
      <c r="AA19" s="104">
        <v>252</v>
      </c>
      <c r="AB19" s="65"/>
      <c r="AC19" s="104">
        <f>Y19+AA19</f>
        <v>472</v>
      </c>
      <c r="AD19" s="135"/>
      <c r="AE19" s="141"/>
      <c r="AF19" s="33"/>
      <c r="AG19" s="33"/>
      <c r="AH19" s="33"/>
      <c r="AI19" s="33"/>
      <c r="AJ19" s="33"/>
      <c r="AK19" s="33"/>
      <c r="AL19" s="33"/>
      <c r="AM19" s="33"/>
      <c r="AN19" s="115"/>
      <c r="AO19" s="112"/>
      <c r="AP19" s="123"/>
      <c r="AQ19" s="112"/>
      <c r="AR19" s="123"/>
      <c r="AS19" s="112"/>
      <c r="AT19" s="125"/>
      <c r="AU19" s="116"/>
      <c r="AV19" s="18"/>
      <c r="AW19" s="16" t="s">
        <v>84</v>
      </c>
      <c r="AX19" s="17"/>
      <c r="AY19" s="48">
        <v>2</v>
      </c>
      <c r="AZ19" s="59">
        <v>4</v>
      </c>
      <c r="BA19" s="61">
        <v>6</v>
      </c>
      <c r="BB19" s="32"/>
      <c r="BC19" s="18"/>
      <c r="BD19" s="16" t="s">
        <v>279</v>
      </c>
      <c r="BE19" s="15"/>
      <c r="BF19" s="49">
        <f>SUM(BF15:BF18)</f>
        <v>821</v>
      </c>
      <c r="BG19" s="49">
        <f>SUM(BG15:BG18)</f>
        <v>973</v>
      </c>
      <c r="BH19" s="49">
        <f>SUM(BH15:BH18)</f>
        <v>1794</v>
      </c>
    </row>
    <row r="20" spans="1:60" s="7" customFormat="1" ht="12.75" customHeight="1">
      <c r="A20" s="74"/>
      <c r="B20" s="18"/>
      <c r="C20" s="16" t="s">
        <v>29</v>
      </c>
      <c r="D20" s="17"/>
      <c r="E20" s="49">
        <v>66</v>
      </c>
      <c r="F20" s="61">
        <v>73</v>
      </c>
      <c r="G20" s="61">
        <v>139</v>
      </c>
      <c r="H20" s="116"/>
      <c r="I20" s="18"/>
      <c r="J20" s="16" t="s">
        <v>144</v>
      </c>
      <c r="K20" s="17"/>
      <c r="L20" s="58">
        <v>1</v>
      </c>
      <c r="M20" s="59">
        <v>2</v>
      </c>
      <c r="N20" s="59">
        <v>3</v>
      </c>
      <c r="O20" s="113"/>
      <c r="P20" s="113"/>
      <c r="Q20" s="113"/>
      <c r="R20" s="114"/>
      <c r="S20" s="108" t="s">
        <v>73</v>
      </c>
      <c r="T20" s="108"/>
      <c r="U20" s="108"/>
      <c r="V20" s="108"/>
      <c r="W20" s="108"/>
      <c r="X20" s="108"/>
      <c r="Y20" s="90">
        <v>273</v>
      </c>
      <c r="Z20" s="90"/>
      <c r="AA20" s="103">
        <v>329</v>
      </c>
      <c r="AB20" s="103"/>
      <c r="AC20" s="103">
        <f>Y20+AA20</f>
        <v>602</v>
      </c>
      <c r="AD20" s="134"/>
      <c r="AE20" s="139" t="s">
        <v>177</v>
      </c>
      <c r="AF20" s="68"/>
      <c r="AG20" s="68"/>
      <c r="AH20" s="69"/>
      <c r="AI20" s="75" t="s">
        <v>178</v>
      </c>
      <c r="AJ20" s="75"/>
      <c r="AK20" s="75"/>
      <c r="AL20" s="75"/>
      <c r="AM20" s="75"/>
      <c r="AN20" s="107"/>
      <c r="AO20" s="88">
        <v>709</v>
      </c>
      <c r="AP20" s="89"/>
      <c r="AQ20" s="90">
        <v>834</v>
      </c>
      <c r="AR20" s="90"/>
      <c r="AS20" s="90">
        <f>AO20+AQ20</f>
        <v>1543</v>
      </c>
      <c r="AT20" s="88"/>
      <c r="AU20" s="32"/>
      <c r="AV20" s="18"/>
      <c r="AW20" s="14" t="s">
        <v>269</v>
      </c>
      <c r="AX20" s="15"/>
      <c r="AY20" s="48">
        <f>SUM(AY16:AY19)</f>
        <v>1342</v>
      </c>
      <c r="AZ20" s="59">
        <f>SUM(AZ16:AZ19)</f>
        <v>1488</v>
      </c>
      <c r="BA20" s="61">
        <f>SUM(BA16:BA19)</f>
        <v>2830</v>
      </c>
      <c r="BB20" s="52" t="s">
        <v>261</v>
      </c>
      <c r="BC20" s="68"/>
      <c r="BD20" s="68"/>
      <c r="BE20" s="69"/>
      <c r="BF20" s="111">
        <v>3501</v>
      </c>
      <c r="BG20" s="111">
        <v>3949</v>
      </c>
      <c r="BH20" s="111">
        <v>7450</v>
      </c>
    </row>
    <row r="21" spans="1:60" s="7" customFormat="1" ht="12.75" customHeight="1">
      <c r="A21" s="74"/>
      <c r="B21" s="18"/>
      <c r="C21" s="16" t="s">
        <v>30</v>
      </c>
      <c r="D21" s="17"/>
      <c r="E21" s="49">
        <v>322</v>
      </c>
      <c r="F21" s="61">
        <v>397</v>
      </c>
      <c r="G21" s="61">
        <v>719</v>
      </c>
      <c r="H21" s="116"/>
      <c r="I21" s="18"/>
      <c r="J21" s="16" t="s">
        <v>145</v>
      </c>
      <c r="K21" s="17"/>
      <c r="L21" s="58">
        <v>128</v>
      </c>
      <c r="M21" s="59">
        <v>172</v>
      </c>
      <c r="N21" s="59">
        <v>300</v>
      </c>
      <c r="O21" s="33"/>
      <c r="P21" s="33"/>
      <c r="Q21" s="33"/>
      <c r="R21" s="115"/>
      <c r="S21" s="106" t="s">
        <v>230</v>
      </c>
      <c r="T21" s="106"/>
      <c r="U21" s="106"/>
      <c r="V21" s="106"/>
      <c r="W21" s="106"/>
      <c r="X21" s="106"/>
      <c r="Y21" s="90">
        <f>SUM(Y18:Y20)</f>
        <v>840</v>
      </c>
      <c r="Z21" s="90"/>
      <c r="AA21" s="103">
        <f>SUM(AA18:AA20)</f>
        <v>998</v>
      </c>
      <c r="AB21" s="103"/>
      <c r="AC21" s="103">
        <f>SUM(AC18:AC20)</f>
        <v>1838</v>
      </c>
      <c r="AD21" s="134"/>
      <c r="AE21" s="140"/>
      <c r="AF21" s="113"/>
      <c r="AG21" s="113"/>
      <c r="AH21" s="114"/>
      <c r="AI21" s="75" t="s">
        <v>179</v>
      </c>
      <c r="AJ21" s="75"/>
      <c r="AK21" s="75"/>
      <c r="AL21" s="75"/>
      <c r="AM21" s="75"/>
      <c r="AN21" s="107"/>
      <c r="AO21" s="88">
        <v>965</v>
      </c>
      <c r="AP21" s="89"/>
      <c r="AQ21" s="90">
        <v>1099</v>
      </c>
      <c r="AR21" s="90"/>
      <c r="AS21" s="90">
        <f>AO21+AQ21</f>
        <v>2064</v>
      </c>
      <c r="AT21" s="88"/>
      <c r="AU21" s="52" t="s">
        <v>88</v>
      </c>
      <c r="AV21" s="18"/>
      <c r="AW21" s="16" t="s">
        <v>270</v>
      </c>
      <c r="AX21" s="17"/>
      <c r="AY21" s="48">
        <v>745</v>
      </c>
      <c r="AZ21" s="59">
        <v>838</v>
      </c>
      <c r="BA21" s="61">
        <v>1583</v>
      </c>
      <c r="BB21" s="32"/>
      <c r="BC21" s="33"/>
      <c r="BD21" s="33"/>
      <c r="BE21" s="115"/>
      <c r="BF21" s="112"/>
      <c r="BG21" s="112"/>
      <c r="BH21" s="112"/>
    </row>
    <row r="22" spans="1:60" s="7" customFormat="1" ht="12.75" customHeight="1">
      <c r="A22" s="74"/>
      <c r="B22" s="18"/>
      <c r="C22" s="16" t="s">
        <v>34</v>
      </c>
      <c r="D22" s="17"/>
      <c r="E22" s="49">
        <v>30</v>
      </c>
      <c r="F22" s="61">
        <v>37</v>
      </c>
      <c r="G22" s="61">
        <v>67</v>
      </c>
      <c r="H22" s="116"/>
      <c r="I22" s="18"/>
      <c r="J22" s="16" t="s">
        <v>146</v>
      </c>
      <c r="K22" s="17"/>
      <c r="L22" s="58">
        <v>176</v>
      </c>
      <c r="M22" s="59">
        <v>225</v>
      </c>
      <c r="N22" s="59">
        <v>401</v>
      </c>
      <c r="O22" s="68" t="s">
        <v>80</v>
      </c>
      <c r="P22" s="68"/>
      <c r="Q22" s="68"/>
      <c r="R22" s="69"/>
      <c r="S22" s="108" t="s">
        <v>77</v>
      </c>
      <c r="T22" s="108"/>
      <c r="U22" s="108"/>
      <c r="V22" s="108"/>
      <c r="W22" s="108"/>
      <c r="X22" s="108"/>
      <c r="Y22" s="90">
        <v>982</v>
      </c>
      <c r="Z22" s="90"/>
      <c r="AA22" s="103">
        <v>1075</v>
      </c>
      <c r="AB22" s="103"/>
      <c r="AC22" s="103">
        <f>Y22+AA22</f>
        <v>2057</v>
      </c>
      <c r="AD22" s="134"/>
      <c r="AE22" s="141"/>
      <c r="AF22" s="33"/>
      <c r="AG22" s="33"/>
      <c r="AH22" s="115"/>
      <c r="AI22" s="74" t="s">
        <v>162</v>
      </c>
      <c r="AJ22" s="74"/>
      <c r="AK22" s="74"/>
      <c r="AL22" s="74"/>
      <c r="AM22" s="74"/>
      <c r="AN22" s="105"/>
      <c r="AO22" s="88">
        <f>SUM(AO20:AP21)</f>
        <v>1674</v>
      </c>
      <c r="AP22" s="89"/>
      <c r="AQ22" s="90">
        <f>SUM(AQ20:AR21)</f>
        <v>1933</v>
      </c>
      <c r="AR22" s="90"/>
      <c r="AS22" s="90">
        <f>SUM(AS20:AT21)</f>
        <v>3607</v>
      </c>
      <c r="AT22" s="88"/>
      <c r="AU22" s="116"/>
      <c r="AV22" s="18"/>
      <c r="AW22" s="16" t="s">
        <v>271</v>
      </c>
      <c r="AX22" s="17"/>
      <c r="AY22" s="48">
        <v>135</v>
      </c>
      <c r="AZ22" s="48">
        <v>159</v>
      </c>
      <c r="BA22" s="61">
        <v>294</v>
      </c>
      <c r="BB22" s="154" t="s">
        <v>177</v>
      </c>
      <c r="BC22" s="18"/>
      <c r="BD22" s="16" t="s">
        <v>288</v>
      </c>
      <c r="BE22" s="14"/>
      <c r="BF22" s="49">
        <v>714</v>
      </c>
      <c r="BG22" s="48">
        <v>841</v>
      </c>
      <c r="BH22" s="49">
        <v>1555</v>
      </c>
    </row>
    <row r="23" spans="1:60" s="7" customFormat="1" ht="12.75" customHeight="1">
      <c r="A23" s="74"/>
      <c r="B23" s="18"/>
      <c r="C23" s="16" t="s">
        <v>36</v>
      </c>
      <c r="D23" s="17"/>
      <c r="E23" s="49">
        <v>669</v>
      </c>
      <c r="F23" s="61">
        <v>723</v>
      </c>
      <c r="G23" s="61">
        <v>1392</v>
      </c>
      <c r="H23" s="116"/>
      <c r="I23" s="18"/>
      <c r="J23" s="16" t="s">
        <v>147</v>
      </c>
      <c r="K23" s="17"/>
      <c r="L23" s="58">
        <v>185</v>
      </c>
      <c r="M23" s="59">
        <v>212</v>
      </c>
      <c r="N23" s="59">
        <v>397</v>
      </c>
      <c r="O23" s="113"/>
      <c r="P23" s="113"/>
      <c r="Q23" s="113"/>
      <c r="R23" s="114"/>
      <c r="S23" s="108" t="s">
        <v>78</v>
      </c>
      <c r="T23" s="108"/>
      <c r="U23" s="108"/>
      <c r="V23" s="108"/>
      <c r="W23" s="108"/>
      <c r="X23" s="108"/>
      <c r="Y23" s="90">
        <v>73</v>
      </c>
      <c r="Z23" s="90"/>
      <c r="AA23" s="103">
        <v>74</v>
      </c>
      <c r="AB23" s="103"/>
      <c r="AC23" s="103">
        <f>Y23+AA23</f>
        <v>147</v>
      </c>
      <c r="AD23" s="134"/>
      <c r="AE23" s="143" t="s">
        <v>180</v>
      </c>
      <c r="AF23" s="74"/>
      <c r="AG23" s="74"/>
      <c r="AH23" s="105"/>
      <c r="AI23" s="75" t="s">
        <v>181</v>
      </c>
      <c r="AJ23" s="75"/>
      <c r="AK23" s="75"/>
      <c r="AL23" s="75"/>
      <c r="AM23" s="75"/>
      <c r="AN23" s="107"/>
      <c r="AO23" s="88">
        <v>1579</v>
      </c>
      <c r="AP23" s="89"/>
      <c r="AQ23" s="90">
        <v>1767</v>
      </c>
      <c r="AR23" s="90"/>
      <c r="AS23" s="90">
        <f>AO23+AQ23</f>
        <v>3346</v>
      </c>
      <c r="AT23" s="88"/>
      <c r="AU23" s="116"/>
      <c r="AV23" s="18"/>
      <c r="AW23" s="16" t="s">
        <v>89</v>
      </c>
      <c r="AX23" s="17"/>
      <c r="AY23" s="59">
        <v>1</v>
      </c>
      <c r="AZ23" s="59">
        <v>2</v>
      </c>
      <c r="BA23" s="61">
        <v>3</v>
      </c>
      <c r="BB23" s="155"/>
      <c r="BC23" s="18"/>
      <c r="BD23" s="16" t="s">
        <v>289</v>
      </c>
      <c r="BE23" s="14"/>
      <c r="BF23" s="49">
        <v>985</v>
      </c>
      <c r="BG23" s="48">
        <v>1109</v>
      </c>
      <c r="BH23" s="49">
        <v>2094</v>
      </c>
    </row>
    <row r="24" spans="1:60" s="7" customFormat="1" ht="12.75" customHeight="1">
      <c r="A24" s="74"/>
      <c r="B24" s="18"/>
      <c r="C24" s="16" t="s">
        <v>25</v>
      </c>
      <c r="D24" s="17"/>
      <c r="E24" s="49">
        <v>207</v>
      </c>
      <c r="F24" s="61">
        <v>245</v>
      </c>
      <c r="G24" s="61">
        <v>452</v>
      </c>
      <c r="H24" s="32"/>
      <c r="I24" s="18"/>
      <c r="J24" s="14" t="s">
        <v>236</v>
      </c>
      <c r="K24" s="15"/>
      <c r="L24" s="58">
        <f>SUM(L14:L23)</f>
        <v>1577</v>
      </c>
      <c r="M24" s="59">
        <f>SUM(M14:M23)</f>
        <v>1926</v>
      </c>
      <c r="N24" s="59">
        <f>SUM(N14:N23)</f>
        <v>3503</v>
      </c>
      <c r="O24" s="113"/>
      <c r="P24" s="113"/>
      <c r="Q24" s="113"/>
      <c r="R24" s="114"/>
      <c r="S24" s="108" t="s">
        <v>81</v>
      </c>
      <c r="T24" s="108"/>
      <c r="U24" s="108"/>
      <c r="V24" s="108"/>
      <c r="W24" s="108"/>
      <c r="X24" s="108"/>
      <c r="Y24" s="90">
        <v>280</v>
      </c>
      <c r="Z24" s="90"/>
      <c r="AA24" s="103">
        <v>322</v>
      </c>
      <c r="AB24" s="103"/>
      <c r="AC24" s="103">
        <f>Y24+AA24</f>
        <v>602</v>
      </c>
      <c r="AD24" s="134"/>
      <c r="AE24" s="139" t="s">
        <v>183</v>
      </c>
      <c r="AF24" s="68"/>
      <c r="AG24" s="68"/>
      <c r="AH24" s="69"/>
      <c r="AI24" s="75" t="s">
        <v>184</v>
      </c>
      <c r="AJ24" s="75"/>
      <c r="AK24" s="75"/>
      <c r="AL24" s="75"/>
      <c r="AM24" s="75"/>
      <c r="AN24" s="107"/>
      <c r="AO24" s="88">
        <v>467</v>
      </c>
      <c r="AP24" s="89"/>
      <c r="AQ24" s="90">
        <v>492</v>
      </c>
      <c r="AR24" s="90"/>
      <c r="AS24" s="90">
        <f>AO24+AQ24</f>
        <v>959</v>
      </c>
      <c r="AT24" s="88"/>
      <c r="AU24" s="32"/>
      <c r="AV24" s="18"/>
      <c r="AW24" s="14" t="s">
        <v>272</v>
      </c>
      <c r="AX24" s="15"/>
      <c r="AY24" s="59">
        <f>SUM(AY21:AY23)</f>
        <v>881</v>
      </c>
      <c r="AZ24" s="59">
        <f>SUM(AZ21:AZ23)</f>
        <v>999</v>
      </c>
      <c r="BA24" s="61">
        <f>SUM(BA21:BA23)</f>
        <v>1880</v>
      </c>
      <c r="BB24" s="156"/>
      <c r="BC24" s="18"/>
      <c r="BD24" s="16" t="s">
        <v>279</v>
      </c>
      <c r="BE24" s="14"/>
      <c r="BF24" s="49">
        <f>SUM(BF22:BF23)</f>
        <v>1699</v>
      </c>
      <c r="BG24" s="48">
        <f>SUM(BG22:BG23)</f>
        <v>1950</v>
      </c>
      <c r="BH24" s="49">
        <f>SUM(BH22:BH23)</f>
        <v>3649</v>
      </c>
    </row>
    <row r="25" spans="1:60" s="7" customFormat="1" ht="12.75" customHeight="1">
      <c r="A25" s="74"/>
      <c r="B25" s="18"/>
      <c r="C25" s="14" t="s">
        <v>231</v>
      </c>
      <c r="D25" s="15"/>
      <c r="E25" s="49">
        <f>SUM(E19:E24)</f>
        <v>1599</v>
      </c>
      <c r="F25" s="61">
        <f>SUM(F19:F24)</f>
        <v>1873</v>
      </c>
      <c r="G25" s="61">
        <f>SUM(G19:G24)</f>
        <v>3472</v>
      </c>
      <c r="H25" s="52" t="s">
        <v>151</v>
      </c>
      <c r="I25" s="18"/>
      <c r="J25" s="16" t="s">
        <v>148</v>
      </c>
      <c r="K25" s="17"/>
      <c r="L25" s="58">
        <v>492</v>
      </c>
      <c r="M25" s="59">
        <v>569</v>
      </c>
      <c r="N25" s="59">
        <v>1061</v>
      </c>
      <c r="O25" s="113"/>
      <c r="P25" s="113"/>
      <c r="Q25" s="113"/>
      <c r="R25" s="114"/>
      <c r="S25" s="108" t="s">
        <v>84</v>
      </c>
      <c r="T25" s="108"/>
      <c r="U25" s="108"/>
      <c r="V25" s="108"/>
      <c r="W25" s="108"/>
      <c r="X25" s="108"/>
      <c r="Y25" s="90">
        <v>2</v>
      </c>
      <c r="Z25" s="90"/>
      <c r="AA25" s="103">
        <v>4</v>
      </c>
      <c r="AB25" s="103"/>
      <c r="AC25" s="103">
        <f>Y25+AA25</f>
        <v>6</v>
      </c>
      <c r="AD25" s="134"/>
      <c r="AE25" s="140"/>
      <c r="AF25" s="113"/>
      <c r="AG25" s="113"/>
      <c r="AH25" s="114"/>
      <c r="AI25" s="75" t="s">
        <v>179</v>
      </c>
      <c r="AJ25" s="75"/>
      <c r="AK25" s="75"/>
      <c r="AL25" s="75"/>
      <c r="AM25" s="75"/>
      <c r="AN25" s="107"/>
      <c r="AO25" s="88">
        <v>500</v>
      </c>
      <c r="AP25" s="89"/>
      <c r="AQ25" s="90">
        <v>549</v>
      </c>
      <c r="AR25" s="90"/>
      <c r="AS25" s="90">
        <f>AO25+AQ25</f>
        <v>1049</v>
      </c>
      <c r="AT25" s="88"/>
      <c r="AU25" s="82" t="s">
        <v>94</v>
      </c>
      <c r="AV25" s="18"/>
      <c r="AW25" s="16" t="s">
        <v>95</v>
      </c>
      <c r="AX25" s="17"/>
      <c r="AY25" s="59">
        <v>613</v>
      </c>
      <c r="AZ25" s="59">
        <v>662</v>
      </c>
      <c r="BA25" s="61">
        <v>1275</v>
      </c>
      <c r="BB25" s="171" t="s">
        <v>180</v>
      </c>
      <c r="BC25" s="18"/>
      <c r="BD25" s="16" t="s">
        <v>290</v>
      </c>
      <c r="BE25" s="14"/>
      <c r="BF25" s="49">
        <v>1583</v>
      </c>
      <c r="BG25" s="48">
        <v>1778</v>
      </c>
      <c r="BH25" s="49">
        <v>3361</v>
      </c>
    </row>
    <row r="26" spans="1:60" s="7" customFormat="1" ht="12.75" customHeight="1">
      <c r="A26" s="74" t="s">
        <v>47</v>
      </c>
      <c r="B26" s="18"/>
      <c r="C26" s="16" t="s">
        <v>41</v>
      </c>
      <c r="D26" s="17"/>
      <c r="E26" s="49">
        <v>227</v>
      </c>
      <c r="F26" s="61">
        <v>286</v>
      </c>
      <c r="G26" s="61">
        <v>513</v>
      </c>
      <c r="H26" s="116"/>
      <c r="I26" s="18"/>
      <c r="J26" s="16" t="s">
        <v>149</v>
      </c>
      <c r="K26" s="17"/>
      <c r="L26" s="58">
        <v>201</v>
      </c>
      <c r="M26" s="59">
        <v>259</v>
      </c>
      <c r="N26" s="59">
        <v>460</v>
      </c>
      <c r="O26" s="33"/>
      <c r="P26" s="33"/>
      <c r="Q26" s="33"/>
      <c r="R26" s="115"/>
      <c r="S26" s="106" t="s">
        <v>232</v>
      </c>
      <c r="T26" s="106"/>
      <c r="U26" s="106"/>
      <c r="V26" s="106"/>
      <c r="W26" s="106"/>
      <c r="X26" s="106"/>
      <c r="Y26" s="90">
        <f>SUM(Y22:Y25)</f>
        <v>1337</v>
      </c>
      <c r="Z26" s="90"/>
      <c r="AA26" s="103">
        <f>SUM(AA22:AA25)</f>
        <v>1475</v>
      </c>
      <c r="AB26" s="103"/>
      <c r="AC26" s="103">
        <f>SUM(AC22:AC25)</f>
        <v>2812</v>
      </c>
      <c r="AD26" s="134"/>
      <c r="AE26" s="141"/>
      <c r="AF26" s="33"/>
      <c r="AG26" s="33"/>
      <c r="AH26" s="115"/>
      <c r="AI26" s="74" t="s">
        <v>162</v>
      </c>
      <c r="AJ26" s="74"/>
      <c r="AK26" s="74"/>
      <c r="AL26" s="74"/>
      <c r="AM26" s="74"/>
      <c r="AN26" s="105"/>
      <c r="AO26" s="88">
        <f>SUM(AO24:AP25)</f>
        <v>967</v>
      </c>
      <c r="AP26" s="89"/>
      <c r="AQ26" s="90">
        <f>SUM(AQ24:AR25)</f>
        <v>1041</v>
      </c>
      <c r="AR26" s="90"/>
      <c r="AS26" s="90">
        <f>SUM(AS24:AT25)</f>
        <v>2008</v>
      </c>
      <c r="AT26" s="88"/>
      <c r="AU26" s="119" t="s">
        <v>99</v>
      </c>
      <c r="AV26" s="18"/>
      <c r="AW26" s="16" t="s">
        <v>97</v>
      </c>
      <c r="AX26" s="17"/>
      <c r="AY26" s="59">
        <v>876</v>
      </c>
      <c r="AZ26" s="59">
        <v>1000</v>
      </c>
      <c r="BA26" s="61">
        <v>1876</v>
      </c>
      <c r="BB26" s="154" t="s">
        <v>183</v>
      </c>
      <c r="BC26" s="18"/>
      <c r="BD26" s="16" t="s">
        <v>291</v>
      </c>
      <c r="BE26" s="14"/>
      <c r="BF26" s="49">
        <v>467</v>
      </c>
      <c r="BG26" s="48">
        <v>488</v>
      </c>
      <c r="BH26" s="49">
        <v>955</v>
      </c>
    </row>
    <row r="27" spans="1:60" s="7" customFormat="1" ht="12.75" customHeight="1">
      <c r="A27" s="74"/>
      <c r="B27" s="18"/>
      <c r="C27" s="16" t="s">
        <v>43</v>
      </c>
      <c r="D27" s="17"/>
      <c r="E27" s="49">
        <v>279</v>
      </c>
      <c r="F27" s="61">
        <v>311</v>
      </c>
      <c r="G27" s="61">
        <v>590</v>
      </c>
      <c r="H27" s="116"/>
      <c r="I27" s="18"/>
      <c r="J27" s="16" t="s">
        <v>150</v>
      </c>
      <c r="K27" s="17"/>
      <c r="L27" s="58">
        <v>80</v>
      </c>
      <c r="M27" s="59">
        <v>114</v>
      </c>
      <c r="N27" s="59">
        <v>194</v>
      </c>
      <c r="O27" s="68" t="s">
        <v>88</v>
      </c>
      <c r="P27" s="68"/>
      <c r="Q27" s="68"/>
      <c r="R27" s="69"/>
      <c r="S27" s="108" t="s">
        <v>233</v>
      </c>
      <c r="T27" s="108"/>
      <c r="U27" s="108"/>
      <c r="V27" s="108"/>
      <c r="W27" s="108"/>
      <c r="X27" s="108"/>
      <c r="Y27" s="90">
        <v>750</v>
      </c>
      <c r="Z27" s="90"/>
      <c r="AA27" s="103">
        <v>849</v>
      </c>
      <c r="AB27" s="103"/>
      <c r="AC27" s="103">
        <f aca="true" t="shared" si="1" ref="AC27:AC33">Y27+AA27</f>
        <v>1599</v>
      </c>
      <c r="AD27" s="134"/>
      <c r="AE27" s="139" t="s">
        <v>185</v>
      </c>
      <c r="AF27" s="68"/>
      <c r="AG27" s="68"/>
      <c r="AH27" s="69"/>
      <c r="AI27" s="75" t="s">
        <v>184</v>
      </c>
      <c r="AJ27" s="75"/>
      <c r="AK27" s="75"/>
      <c r="AL27" s="75"/>
      <c r="AM27" s="75"/>
      <c r="AN27" s="107"/>
      <c r="AO27" s="88">
        <v>154</v>
      </c>
      <c r="AP27" s="89"/>
      <c r="AQ27" s="90">
        <v>182</v>
      </c>
      <c r="AR27" s="90"/>
      <c r="AS27" s="90">
        <f aca="true" t="shared" si="2" ref="AS27:AS33">AO27+AQ27</f>
        <v>336</v>
      </c>
      <c r="AT27" s="88"/>
      <c r="AU27" s="119"/>
      <c r="AV27" s="18"/>
      <c r="AW27" s="16" t="s">
        <v>100</v>
      </c>
      <c r="AX27" s="17"/>
      <c r="AY27" s="59">
        <v>34</v>
      </c>
      <c r="AZ27" s="59">
        <v>42</v>
      </c>
      <c r="BA27" s="61">
        <v>76</v>
      </c>
      <c r="BB27" s="155"/>
      <c r="BC27" s="18"/>
      <c r="BD27" s="16" t="s">
        <v>289</v>
      </c>
      <c r="BE27" s="14"/>
      <c r="BF27" s="49">
        <v>514</v>
      </c>
      <c r="BG27" s="48">
        <v>561</v>
      </c>
      <c r="BH27" s="49">
        <v>1075</v>
      </c>
    </row>
    <row r="28" spans="1:60" s="7" customFormat="1" ht="12.75" customHeight="1">
      <c r="A28" s="74"/>
      <c r="B28" s="18"/>
      <c r="C28" s="16" t="s">
        <v>45</v>
      </c>
      <c r="D28" s="17"/>
      <c r="E28" s="49">
        <v>306</v>
      </c>
      <c r="F28" s="61">
        <v>425</v>
      </c>
      <c r="G28" s="61">
        <v>731</v>
      </c>
      <c r="H28" s="116"/>
      <c r="I28" s="18"/>
      <c r="J28" s="16" t="s">
        <v>152</v>
      </c>
      <c r="K28" s="17"/>
      <c r="L28" s="58">
        <v>173</v>
      </c>
      <c r="M28" s="59">
        <v>234</v>
      </c>
      <c r="N28" s="59">
        <v>407</v>
      </c>
      <c r="O28" s="113"/>
      <c r="P28" s="113"/>
      <c r="Q28" s="113"/>
      <c r="R28" s="114"/>
      <c r="S28" s="108" t="s">
        <v>234</v>
      </c>
      <c r="T28" s="108"/>
      <c r="U28" s="108"/>
      <c r="V28" s="108"/>
      <c r="W28" s="108"/>
      <c r="X28" s="108"/>
      <c r="Y28" s="90">
        <v>141</v>
      </c>
      <c r="Z28" s="90"/>
      <c r="AA28" s="90">
        <v>160</v>
      </c>
      <c r="AB28" s="90"/>
      <c r="AC28" s="103">
        <f t="shared" si="1"/>
        <v>301</v>
      </c>
      <c r="AD28" s="134"/>
      <c r="AE28" s="140"/>
      <c r="AF28" s="113"/>
      <c r="AG28" s="113"/>
      <c r="AH28" s="114"/>
      <c r="AI28" s="75" t="s">
        <v>186</v>
      </c>
      <c r="AJ28" s="75"/>
      <c r="AK28" s="75"/>
      <c r="AL28" s="75"/>
      <c r="AM28" s="75"/>
      <c r="AN28" s="107"/>
      <c r="AO28" s="88">
        <v>298</v>
      </c>
      <c r="AP28" s="89"/>
      <c r="AQ28" s="90">
        <v>309</v>
      </c>
      <c r="AR28" s="90"/>
      <c r="AS28" s="90">
        <f t="shared" si="2"/>
        <v>607</v>
      </c>
      <c r="AT28" s="88"/>
      <c r="AU28" s="119"/>
      <c r="AV28" s="18"/>
      <c r="AW28" s="14" t="s">
        <v>269</v>
      </c>
      <c r="AX28" s="15"/>
      <c r="AY28" s="59">
        <f>SUM(AY26:AY27)</f>
        <v>910</v>
      </c>
      <c r="AZ28" s="59">
        <f>SUM(AZ26:AZ27)</f>
        <v>1042</v>
      </c>
      <c r="BA28" s="61">
        <f>SUM(BA26:BA27)</f>
        <v>1952</v>
      </c>
      <c r="BB28" s="156"/>
      <c r="BC28" s="18"/>
      <c r="BD28" s="16" t="s">
        <v>279</v>
      </c>
      <c r="BE28" s="14"/>
      <c r="BF28" s="49">
        <f>SUM(BF26:BF27)</f>
        <v>981</v>
      </c>
      <c r="BG28" s="48">
        <f>SUM(BG26:BG27)</f>
        <v>1049</v>
      </c>
      <c r="BH28" s="49">
        <f>SUM(BH26:BH27)</f>
        <v>2030</v>
      </c>
    </row>
    <row r="29" spans="1:60" s="7" customFormat="1" ht="12.75" customHeight="1">
      <c r="A29" s="74"/>
      <c r="B29" s="18"/>
      <c r="C29" s="16" t="s">
        <v>48</v>
      </c>
      <c r="D29" s="17"/>
      <c r="E29" s="49">
        <v>263</v>
      </c>
      <c r="F29" s="61">
        <v>312</v>
      </c>
      <c r="G29" s="61">
        <v>575</v>
      </c>
      <c r="H29" s="116"/>
      <c r="I29" s="18"/>
      <c r="J29" s="16" t="s">
        <v>153</v>
      </c>
      <c r="K29" s="17"/>
      <c r="L29" s="58">
        <v>81</v>
      </c>
      <c r="M29" s="59">
        <v>75</v>
      </c>
      <c r="N29" s="59">
        <v>156</v>
      </c>
      <c r="O29" s="113"/>
      <c r="P29" s="113"/>
      <c r="Q29" s="113"/>
      <c r="R29" s="114"/>
      <c r="S29" s="108" t="s">
        <v>89</v>
      </c>
      <c r="T29" s="108"/>
      <c r="U29" s="108"/>
      <c r="V29" s="108"/>
      <c r="W29" s="108"/>
      <c r="X29" s="108"/>
      <c r="Y29" s="103">
        <v>3</v>
      </c>
      <c r="Z29" s="103"/>
      <c r="AA29" s="103">
        <v>5</v>
      </c>
      <c r="AB29" s="103"/>
      <c r="AC29" s="103">
        <f t="shared" si="1"/>
        <v>8</v>
      </c>
      <c r="AD29" s="134"/>
      <c r="AE29" s="140"/>
      <c r="AF29" s="113"/>
      <c r="AG29" s="113"/>
      <c r="AH29" s="114"/>
      <c r="AI29" s="75" t="s">
        <v>187</v>
      </c>
      <c r="AJ29" s="75"/>
      <c r="AK29" s="75"/>
      <c r="AL29" s="75"/>
      <c r="AM29" s="75"/>
      <c r="AN29" s="107"/>
      <c r="AO29" s="88">
        <v>717</v>
      </c>
      <c r="AP29" s="89"/>
      <c r="AQ29" s="90">
        <v>772</v>
      </c>
      <c r="AR29" s="90"/>
      <c r="AS29" s="90">
        <f t="shared" si="2"/>
        <v>1489</v>
      </c>
      <c r="AT29" s="88"/>
      <c r="AU29" s="119" t="s">
        <v>106</v>
      </c>
      <c r="AV29" s="18"/>
      <c r="AW29" s="16" t="s">
        <v>102</v>
      </c>
      <c r="AX29" s="17"/>
      <c r="AY29" s="59">
        <v>580</v>
      </c>
      <c r="AZ29" s="59">
        <v>604</v>
      </c>
      <c r="BA29" s="61">
        <v>1184</v>
      </c>
      <c r="BB29" s="154" t="s">
        <v>185</v>
      </c>
      <c r="BC29" s="18"/>
      <c r="BD29" s="16" t="s">
        <v>291</v>
      </c>
      <c r="BE29" s="14"/>
      <c r="BF29" s="49">
        <v>152</v>
      </c>
      <c r="BG29" s="48">
        <v>184</v>
      </c>
      <c r="BH29" s="49">
        <v>336</v>
      </c>
    </row>
    <row r="30" spans="1:60" s="7" customFormat="1" ht="12.75" customHeight="1">
      <c r="A30" s="74"/>
      <c r="B30" s="18"/>
      <c r="C30" s="16" t="s">
        <v>49</v>
      </c>
      <c r="D30" s="17"/>
      <c r="E30" s="49">
        <v>38</v>
      </c>
      <c r="F30" s="61">
        <v>41</v>
      </c>
      <c r="G30" s="61">
        <v>79</v>
      </c>
      <c r="H30" s="116"/>
      <c r="I30" s="18"/>
      <c r="J30" s="16" t="s">
        <v>154</v>
      </c>
      <c r="K30" s="17"/>
      <c r="L30" s="58">
        <v>188</v>
      </c>
      <c r="M30" s="59">
        <v>234</v>
      </c>
      <c r="N30" s="59">
        <v>422</v>
      </c>
      <c r="O30" s="33"/>
      <c r="P30" s="33"/>
      <c r="Q30" s="33"/>
      <c r="R30" s="115"/>
      <c r="S30" s="106" t="s">
        <v>235</v>
      </c>
      <c r="T30" s="106"/>
      <c r="U30" s="106"/>
      <c r="V30" s="106"/>
      <c r="W30" s="106"/>
      <c r="X30" s="106"/>
      <c r="Y30" s="103">
        <f>Y27+Y28+Y29</f>
        <v>894</v>
      </c>
      <c r="Z30" s="103"/>
      <c r="AA30" s="103">
        <f>AA27+AA28+AA29</f>
        <v>1014</v>
      </c>
      <c r="AB30" s="103"/>
      <c r="AC30" s="103">
        <f t="shared" si="1"/>
        <v>1908</v>
      </c>
      <c r="AD30" s="134"/>
      <c r="AE30" s="140"/>
      <c r="AF30" s="113"/>
      <c r="AG30" s="113"/>
      <c r="AH30" s="114"/>
      <c r="AI30" s="75" t="s">
        <v>188</v>
      </c>
      <c r="AJ30" s="75"/>
      <c r="AK30" s="75"/>
      <c r="AL30" s="75"/>
      <c r="AM30" s="75"/>
      <c r="AN30" s="107"/>
      <c r="AO30" s="88">
        <v>189</v>
      </c>
      <c r="AP30" s="89"/>
      <c r="AQ30" s="90">
        <v>205</v>
      </c>
      <c r="AR30" s="90"/>
      <c r="AS30" s="90">
        <f t="shared" si="2"/>
        <v>394</v>
      </c>
      <c r="AT30" s="88"/>
      <c r="AU30" s="119"/>
      <c r="AV30" s="18"/>
      <c r="AW30" s="16" t="s">
        <v>105</v>
      </c>
      <c r="AX30" s="17"/>
      <c r="AY30" s="59">
        <v>228</v>
      </c>
      <c r="AZ30" s="59">
        <v>246</v>
      </c>
      <c r="BA30" s="61">
        <v>474</v>
      </c>
      <c r="BB30" s="155"/>
      <c r="BC30" s="18"/>
      <c r="BD30" s="16" t="s">
        <v>292</v>
      </c>
      <c r="BE30" s="14"/>
      <c r="BF30" s="49">
        <v>302</v>
      </c>
      <c r="BG30" s="48">
        <v>323</v>
      </c>
      <c r="BH30" s="49">
        <v>625</v>
      </c>
    </row>
    <row r="31" spans="1:60" s="7" customFormat="1" ht="12.75" customHeight="1">
      <c r="A31" s="74"/>
      <c r="B31" s="18"/>
      <c r="C31" s="16" t="s">
        <v>51</v>
      </c>
      <c r="D31" s="17"/>
      <c r="E31" s="49">
        <v>831</v>
      </c>
      <c r="F31" s="61">
        <v>973</v>
      </c>
      <c r="G31" s="61">
        <v>1804</v>
      </c>
      <c r="H31" s="116"/>
      <c r="I31" s="18"/>
      <c r="J31" s="16" t="s">
        <v>155</v>
      </c>
      <c r="K31" s="17"/>
      <c r="L31" s="58">
        <v>205</v>
      </c>
      <c r="M31" s="59">
        <v>214</v>
      </c>
      <c r="N31" s="59">
        <v>419</v>
      </c>
      <c r="O31" s="105" t="s">
        <v>94</v>
      </c>
      <c r="P31" s="106"/>
      <c r="Q31" s="106"/>
      <c r="R31" s="106"/>
      <c r="S31" s="108" t="s">
        <v>95</v>
      </c>
      <c r="T31" s="108"/>
      <c r="U31" s="108"/>
      <c r="V31" s="108"/>
      <c r="W31" s="108"/>
      <c r="X31" s="108"/>
      <c r="Y31" s="103">
        <v>617</v>
      </c>
      <c r="Z31" s="103"/>
      <c r="AA31" s="103">
        <v>680</v>
      </c>
      <c r="AB31" s="103"/>
      <c r="AC31" s="103">
        <f t="shared" si="1"/>
        <v>1297</v>
      </c>
      <c r="AD31" s="134"/>
      <c r="AE31" s="140"/>
      <c r="AF31" s="113"/>
      <c r="AG31" s="113"/>
      <c r="AH31" s="114"/>
      <c r="AI31" s="75" t="s">
        <v>189</v>
      </c>
      <c r="AJ31" s="75"/>
      <c r="AK31" s="75"/>
      <c r="AL31" s="75"/>
      <c r="AM31" s="75"/>
      <c r="AN31" s="107"/>
      <c r="AO31" s="88">
        <v>2</v>
      </c>
      <c r="AP31" s="89"/>
      <c r="AQ31" s="90">
        <v>3</v>
      </c>
      <c r="AR31" s="90"/>
      <c r="AS31" s="90">
        <f t="shared" si="2"/>
        <v>5</v>
      </c>
      <c r="AT31" s="88"/>
      <c r="AU31" s="119"/>
      <c r="AV31" s="18"/>
      <c r="AW31" s="16" t="s">
        <v>108</v>
      </c>
      <c r="AX31" s="17"/>
      <c r="AY31" s="59">
        <v>53</v>
      </c>
      <c r="AZ31" s="59">
        <v>56</v>
      </c>
      <c r="BA31" s="61">
        <v>109</v>
      </c>
      <c r="BB31" s="155"/>
      <c r="BC31" s="18"/>
      <c r="BD31" s="16" t="s">
        <v>293</v>
      </c>
      <c r="BE31" s="14"/>
      <c r="BF31" s="49">
        <v>735</v>
      </c>
      <c r="BG31" s="48">
        <v>792</v>
      </c>
      <c r="BH31" s="49">
        <v>1527</v>
      </c>
    </row>
    <row r="32" spans="1:60" s="7" customFormat="1" ht="12.75" customHeight="1">
      <c r="A32" s="74"/>
      <c r="B32" s="18"/>
      <c r="C32" s="16" t="s">
        <v>54</v>
      </c>
      <c r="D32" s="17"/>
      <c r="E32" s="49">
        <v>90</v>
      </c>
      <c r="F32" s="61">
        <v>119</v>
      </c>
      <c r="G32" s="61">
        <v>209</v>
      </c>
      <c r="H32" s="32"/>
      <c r="I32" s="18"/>
      <c r="J32" s="14" t="s">
        <v>241</v>
      </c>
      <c r="K32" s="15"/>
      <c r="L32" s="58">
        <f>SUM(L25:L31)</f>
        <v>1420</v>
      </c>
      <c r="M32" s="59">
        <f>SUM(M25:M31)</f>
        <v>1699</v>
      </c>
      <c r="N32" s="59">
        <f>SUM(N25:N31)</f>
        <v>3119</v>
      </c>
      <c r="O32" s="105" t="s">
        <v>99</v>
      </c>
      <c r="P32" s="106"/>
      <c r="Q32" s="106"/>
      <c r="R32" s="106"/>
      <c r="S32" s="108" t="s">
        <v>97</v>
      </c>
      <c r="T32" s="108"/>
      <c r="U32" s="108"/>
      <c r="V32" s="108"/>
      <c r="W32" s="108"/>
      <c r="X32" s="108"/>
      <c r="Y32" s="103">
        <v>872</v>
      </c>
      <c r="Z32" s="103"/>
      <c r="AA32" s="103">
        <v>995</v>
      </c>
      <c r="AB32" s="103"/>
      <c r="AC32" s="103">
        <f t="shared" si="1"/>
        <v>1867</v>
      </c>
      <c r="AD32" s="134"/>
      <c r="AE32" s="140"/>
      <c r="AF32" s="113"/>
      <c r="AG32" s="113"/>
      <c r="AH32" s="114"/>
      <c r="AI32" s="75" t="s">
        <v>190</v>
      </c>
      <c r="AJ32" s="75"/>
      <c r="AK32" s="75"/>
      <c r="AL32" s="75"/>
      <c r="AM32" s="75"/>
      <c r="AN32" s="107"/>
      <c r="AO32" s="88">
        <v>9</v>
      </c>
      <c r="AP32" s="89"/>
      <c r="AQ32" s="90">
        <v>7</v>
      </c>
      <c r="AR32" s="90"/>
      <c r="AS32" s="90">
        <f t="shared" si="2"/>
        <v>16</v>
      </c>
      <c r="AT32" s="88"/>
      <c r="AU32" s="119"/>
      <c r="AV32" s="18"/>
      <c r="AW32" s="172" t="s">
        <v>273</v>
      </c>
      <c r="AX32" s="83"/>
      <c r="AY32" s="71">
        <f>SUM(AY29:AY31)</f>
        <v>861</v>
      </c>
      <c r="AZ32" s="71">
        <f>SUM(AZ29:AZ31)</f>
        <v>906</v>
      </c>
      <c r="BA32" s="84">
        <f>SUM(BA29:BA31)</f>
        <v>1767</v>
      </c>
      <c r="BB32" s="155"/>
      <c r="BC32" s="18"/>
      <c r="BD32" s="16" t="s">
        <v>294</v>
      </c>
      <c r="BE32" s="14"/>
      <c r="BF32" s="49">
        <v>205</v>
      </c>
      <c r="BG32" s="48">
        <v>224</v>
      </c>
      <c r="BH32" s="49">
        <v>429</v>
      </c>
    </row>
    <row r="33" spans="1:60" s="7" customFormat="1" ht="12.75" customHeight="1">
      <c r="A33" s="74"/>
      <c r="B33" s="18"/>
      <c r="C33" s="14" t="s">
        <v>237</v>
      </c>
      <c r="D33" s="15"/>
      <c r="E33" s="49">
        <f>SUM(E26:E32)</f>
        <v>2034</v>
      </c>
      <c r="F33" s="61">
        <f>SUM(F26:F32)</f>
        <v>2467</v>
      </c>
      <c r="G33" s="61">
        <f>SUM(G26:G32)</f>
        <v>4501</v>
      </c>
      <c r="H33" s="52" t="s">
        <v>243</v>
      </c>
      <c r="I33" s="18"/>
      <c r="J33" s="16" t="s">
        <v>244</v>
      </c>
      <c r="K33" s="17"/>
      <c r="L33" s="58">
        <v>208</v>
      </c>
      <c r="M33" s="59">
        <v>242</v>
      </c>
      <c r="N33" s="59">
        <v>450</v>
      </c>
      <c r="O33" s="105"/>
      <c r="P33" s="106"/>
      <c r="Q33" s="106"/>
      <c r="R33" s="106"/>
      <c r="S33" s="108" t="s">
        <v>100</v>
      </c>
      <c r="T33" s="108"/>
      <c r="U33" s="108"/>
      <c r="V33" s="108"/>
      <c r="W33" s="108"/>
      <c r="X33" s="108"/>
      <c r="Y33" s="103">
        <v>37</v>
      </c>
      <c r="Z33" s="103"/>
      <c r="AA33" s="103">
        <v>40</v>
      </c>
      <c r="AB33" s="103"/>
      <c r="AC33" s="103">
        <f t="shared" si="1"/>
        <v>77</v>
      </c>
      <c r="AD33" s="134"/>
      <c r="AE33" s="113"/>
      <c r="AF33" s="113"/>
      <c r="AG33" s="113"/>
      <c r="AH33" s="114"/>
      <c r="AI33" s="75" t="s">
        <v>191</v>
      </c>
      <c r="AJ33" s="75"/>
      <c r="AK33" s="75"/>
      <c r="AL33" s="75"/>
      <c r="AM33" s="75"/>
      <c r="AN33" s="107"/>
      <c r="AO33" s="88">
        <v>10</v>
      </c>
      <c r="AP33" s="89"/>
      <c r="AQ33" s="90">
        <v>10</v>
      </c>
      <c r="AR33" s="90"/>
      <c r="AS33" s="90">
        <f t="shared" si="2"/>
        <v>20</v>
      </c>
      <c r="AT33" s="88"/>
      <c r="AU33" s="82" t="s">
        <v>111</v>
      </c>
      <c r="AV33" s="18"/>
      <c r="AW33" s="16" t="s">
        <v>112</v>
      </c>
      <c r="AX33" s="17"/>
      <c r="AY33" s="59">
        <v>1036</v>
      </c>
      <c r="AZ33" s="59">
        <v>1104</v>
      </c>
      <c r="BA33" s="61">
        <v>2140</v>
      </c>
      <c r="BB33" s="155"/>
      <c r="BC33" s="18"/>
      <c r="BD33" s="16" t="s">
        <v>295</v>
      </c>
      <c r="BE33" s="14"/>
      <c r="BF33" s="49">
        <v>2</v>
      </c>
      <c r="BG33" s="48">
        <v>4</v>
      </c>
      <c r="BH33" s="49">
        <v>6</v>
      </c>
    </row>
    <row r="34" spans="1:60" s="7" customFormat="1" ht="12.75" customHeight="1">
      <c r="A34" s="74" t="s">
        <v>64</v>
      </c>
      <c r="B34" s="18"/>
      <c r="C34" s="16" t="s">
        <v>56</v>
      </c>
      <c r="D34" s="17"/>
      <c r="E34" s="49">
        <v>4</v>
      </c>
      <c r="F34" s="61">
        <v>7</v>
      </c>
      <c r="G34" s="61">
        <v>11</v>
      </c>
      <c r="H34" s="116"/>
      <c r="I34" s="18"/>
      <c r="J34" s="16" t="s">
        <v>6</v>
      </c>
      <c r="K34" s="17"/>
      <c r="L34" s="58">
        <v>337</v>
      </c>
      <c r="M34" s="59">
        <v>389</v>
      </c>
      <c r="N34" s="59">
        <v>726</v>
      </c>
      <c r="O34" s="105"/>
      <c r="P34" s="106"/>
      <c r="Q34" s="106"/>
      <c r="R34" s="106"/>
      <c r="S34" s="106" t="s">
        <v>238</v>
      </c>
      <c r="T34" s="106"/>
      <c r="U34" s="106"/>
      <c r="V34" s="106"/>
      <c r="W34" s="106"/>
      <c r="X34" s="106"/>
      <c r="Y34" s="103">
        <f>SUM(Y32:Y33)</f>
        <v>909</v>
      </c>
      <c r="Z34" s="103"/>
      <c r="AA34" s="103">
        <f>SUM(AA32:AA33)</f>
        <v>1035</v>
      </c>
      <c r="AB34" s="103"/>
      <c r="AC34" s="103">
        <f>SUM(AC32:AC33)</f>
        <v>1944</v>
      </c>
      <c r="AD34" s="134"/>
      <c r="AE34" s="33"/>
      <c r="AF34" s="33"/>
      <c r="AG34" s="33"/>
      <c r="AH34" s="115"/>
      <c r="AI34" s="74" t="s">
        <v>236</v>
      </c>
      <c r="AJ34" s="74"/>
      <c r="AK34" s="74"/>
      <c r="AL34" s="74"/>
      <c r="AM34" s="74"/>
      <c r="AN34" s="105"/>
      <c r="AO34" s="88">
        <f>SUM(AO27:AP33)</f>
        <v>1379</v>
      </c>
      <c r="AP34" s="89"/>
      <c r="AQ34" s="90">
        <f>SUM(AQ27:AR33)</f>
        <v>1488</v>
      </c>
      <c r="AR34" s="90"/>
      <c r="AS34" s="90">
        <f>SUM(AS27:AT33)</f>
        <v>2867</v>
      </c>
      <c r="AT34" s="88"/>
      <c r="AU34" s="52" t="s">
        <v>119</v>
      </c>
      <c r="AV34" s="18"/>
      <c r="AW34" s="16" t="s">
        <v>114</v>
      </c>
      <c r="AX34" s="17"/>
      <c r="AY34" s="61">
        <v>340</v>
      </c>
      <c r="AZ34" s="59">
        <v>420</v>
      </c>
      <c r="BA34" s="61">
        <v>760</v>
      </c>
      <c r="BB34" s="155"/>
      <c r="BC34" s="18"/>
      <c r="BD34" s="16" t="s">
        <v>296</v>
      </c>
      <c r="BE34" s="14"/>
      <c r="BF34" s="49">
        <v>8</v>
      </c>
      <c r="BG34" s="48">
        <v>9</v>
      </c>
      <c r="BH34" s="49">
        <v>17</v>
      </c>
    </row>
    <row r="35" spans="1:60" s="7" customFormat="1" ht="12.75" customHeight="1">
      <c r="A35" s="74"/>
      <c r="B35" s="18"/>
      <c r="C35" s="16" t="s">
        <v>59</v>
      </c>
      <c r="D35" s="17"/>
      <c r="E35" s="49">
        <v>256</v>
      </c>
      <c r="F35" s="61">
        <v>330</v>
      </c>
      <c r="G35" s="61">
        <v>586</v>
      </c>
      <c r="H35" s="116"/>
      <c r="I35" s="18"/>
      <c r="J35" s="16" t="s">
        <v>8</v>
      </c>
      <c r="K35" s="17"/>
      <c r="L35" s="58">
        <v>237</v>
      </c>
      <c r="M35" s="59">
        <v>290</v>
      </c>
      <c r="N35" s="59">
        <v>527</v>
      </c>
      <c r="O35" s="105" t="s">
        <v>106</v>
      </c>
      <c r="P35" s="106"/>
      <c r="Q35" s="106"/>
      <c r="R35" s="106"/>
      <c r="S35" s="108" t="s">
        <v>102</v>
      </c>
      <c r="T35" s="108"/>
      <c r="U35" s="108"/>
      <c r="V35" s="108"/>
      <c r="W35" s="108"/>
      <c r="X35" s="108"/>
      <c r="Y35" s="103">
        <v>579</v>
      </c>
      <c r="Z35" s="103"/>
      <c r="AA35" s="103">
        <v>608</v>
      </c>
      <c r="AB35" s="103"/>
      <c r="AC35" s="103">
        <f>Y35+AA35</f>
        <v>1187</v>
      </c>
      <c r="AD35" s="134"/>
      <c r="AE35" s="139" t="s">
        <v>192</v>
      </c>
      <c r="AF35" s="68"/>
      <c r="AG35" s="68"/>
      <c r="AH35" s="69"/>
      <c r="AI35" s="75" t="s">
        <v>193</v>
      </c>
      <c r="AJ35" s="75"/>
      <c r="AK35" s="75"/>
      <c r="AL35" s="75"/>
      <c r="AM35" s="75"/>
      <c r="AN35" s="107"/>
      <c r="AO35" s="88">
        <v>57</v>
      </c>
      <c r="AP35" s="89"/>
      <c r="AQ35" s="90">
        <v>65</v>
      </c>
      <c r="AR35" s="90"/>
      <c r="AS35" s="90">
        <f>AO35+AQ35</f>
        <v>122</v>
      </c>
      <c r="AT35" s="88"/>
      <c r="AU35" s="116"/>
      <c r="AV35" s="18"/>
      <c r="AW35" s="16" t="s">
        <v>116</v>
      </c>
      <c r="AX35" s="17"/>
      <c r="AY35" s="61">
        <v>576</v>
      </c>
      <c r="AZ35" s="59">
        <v>648</v>
      </c>
      <c r="BA35" s="61">
        <v>1224</v>
      </c>
      <c r="BB35" s="155"/>
      <c r="BC35" s="18"/>
      <c r="BD35" s="16" t="s">
        <v>297</v>
      </c>
      <c r="BE35" s="14"/>
      <c r="BF35" s="49">
        <v>11</v>
      </c>
      <c r="BG35" s="48">
        <v>10</v>
      </c>
      <c r="BH35" s="49">
        <v>21</v>
      </c>
    </row>
    <row r="36" spans="1:60" s="7" customFormat="1" ht="12.75" customHeight="1">
      <c r="A36" s="74"/>
      <c r="B36" s="18"/>
      <c r="C36" s="16" t="s">
        <v>61</v>
      </c>
      <c r="D36" s="17"/>
      <c r="E36" s="49">
        <v>132</v>
      </c>
      <c r="F36" s="61">
        <v>197</v>
      </c>
      <c r="G36" s="61">
        <v>329</v>
      </c>
      <c r="H36" s="116"/>
      <c r="I36" s="18"/>
      <c r="J36" s="16" t="s">
        <v>9</v>
      </c>
      <c r="K36" s="24"/>
      <c r="L36" s="56">
        <v>155</v>
      </c>
      <c r="M36" s="63">
        <v>212</v>
      </c>
      <c r="N36" s="63">
        <v>367</v>
      </c>
      <c r="O36" s="105"/>
      <c r="P36" s="106"/>
      <c r="Q36" s="106"/>
      <c r="R36" s="106"/>
      <c r="S36" s="108" t="s">
        <v>105</v>
      </c>
      <c r="T36" s="108"/>
      <c r="U36" s="108"/>
      <c r="V36" s="108"/>
      <c r="W36" s="108"/>
      <c r="X36" s="108"/>
      <c r="Y36" s="103">
        <v>226</v>
      </c>
      <c r="Z36" s="103"/>
      <c r="AA36" s="103">
        <v>243</v>
      </c>
      <c r="AB36" s="103"/>
      <c r="AC36" s="103">
        <f>Y36+AA36</f>
        <v>469</v>
      </c>
      <c r="AD36" s="134"/>
      <c r="AE36" s="140"/>
      <c r="AF36" s="113"/>
      <c r="AG36" s="113"/>
      <c r="AH36" s="114"/>
      <c r="AI36" s="75" t="s">
        <v>186</v>
      </c>
      <c r="AJ36" s="75"/>
      <c r="AK36" s="75"/>
      <c r="AL36" s="75"/>
      <c r="AM36" s="75"/>
      <c r="AN36" s="107"/>
      <c r="AO36" s="88">
        <v>1648</v>
      </c>
      <c r="AP36" s="89"/>
      <c r="AQ36" s="90">
        <v>1502</v>
      </c>
      <c r="AR36" s="90"/>
      <c r="AS36" s="90">
        <f>AO36+AQ36</f>
        <v>3150</v>
      </c>
      <c r="AT36" s="88"/>
      <c r="AU36" s="116"/>
      <c r="AV36" s="18"/>
      <c r="AW36" s="16" t="s">
        <v>120</v>
      </c>
      <c r="AX36" s="17"/>
      <c r="AY36" s="61">
        <v>207</v>
      </c>
      <c r="AZ36" s="59">
        <v>240</v>
      </c>
      <c r="BA36" s="61">
        <v>447</v>
      </c>
      <c r="BB36" s="156"/>
      <c r="BC36" s="18"/>
      <c r="BD36" s="16" t="s">
        <v>279</v>
      </c>
      <c r="BE36" s="14"/>
      <c r="BF36" s="49">
        <f>SUM(BF29:BF35)</f>
        <v>1415</v>
      </c>
      <c r="BG36" s="48">
        <f>SUM(BG29:BG35)</f>
        <v>1546</v>
      </c>
      <c r="BH36" s="49">
        <f>SUM(BH29:BH35)</f>
        <v>2961</v>
      </c>
    </row>
    <row r="37" spans="1:60" s="7" customFormat="1" ht="12.75" customHeight="1">
      <c r="A37" s="74"/>
      <c r="B37" s="18"/>
      <c r="C37" s="16" t="s">
        <v>65</v>
      </c>
      <c r="D37" s="17"/>
      <c r="E37" s="49">
        <v>157</v>
      </c>
      <c r="F37" s="61">
        <v>179</v>
      </c>
      <c r="G37" s="61">
        <v>336</v>
      </c>
      <c r="H37" s="32"/>
      <c r="I37" s="18"/>
      <c r="J37" s="14" t="s">
        <v>246</v>
      </c>
      <c r="K37" s="21"/>
      <c r="L37" s="49">
        <f>SUM(L33:L36)</f>
        <v>937</v>
      </c>
      <c r="M37" s="61">
        <f>SUM(M33:M36)</f>
        <v>1133</v>
      </c>
      <c r="N37" s="61">
        <f>SUM(N33:N36)</f>
        <v>2070</v>
      </c>
      <c r="O37" s="105"/>
      <c r="P37" s="106"/>
      <c r="Q37" s="106"/>
      <c r="R37" s="106"/>
      <c r="S37" s="108" t="s">
        <v>108</v>
      </c>
      <c r="T37" s="108"/>
      <c r="U37" s="108"/>
      <c r="V37" s="108"/>
      <c r="W37" s="108"/>
      <c r="X37" s="108"/>
      <c r="Y37" s="103">
        <v>53</v>
      </c>
      <c r="Z37" s="103"/>
      <c r="AA37" s="103">
        <v>56</v>
      </c>
      <c r="AB37" s="103"/>
      <c r="AC37" s="103">
        <f>Y37+AA37</f>
        <v>109</v>
      </c>
      <c r="AD37" s="134"/>
      <c r="AE37" s="141"/>
      <c r="AF37" s="33"/>
      <c r="AG37" s="33"/>
      <c r="AH37" s="115"/>
      <c r="AI37" s="74" t="s">
        <v>239</v>
      </c>
      <c r="AJ37" s="74"/>
      <c r="AK37" s="74"/>
      <c r="AL37" s="74"/>
      <c r="AM37" s="74"/>
      <c r="AN37" s="105"/>
      <c r="AO37" s="88">
        <f>SUM(AO35:AP36)</f>
        <v>1705</v>
      </c>
      <c r="AP37" s="89"/>
      <c r="AQ37" s="90">
        <f>SUM(AQ35:AR36)</f>
        <v>1567</v>
      </c>
      <c r="AR37" s="90"/>
      <c r="AS37" s="90">
        <f>SUM(AS35:AT36)</f>
        <v>3272</v>
      </c>
      <c r="AT37" s="88"/>
      <c r="AU37" s="116"/>
      <c r="AV37" s="18"/>
      <c r="AW37" s="16" t="s">
        <v>122</v>
      </c>
      <c r="AX37" s="17"/>
      <c r="AY37" s="61">
        <v>208</v>
      </c>
      <c r="AZ37" s="59">
        <v>229</v>
      </c>
      <c r="BA37" s="61">
        <v>437</v>
      </c>
      <c r="BB37" s="154" t="s">
        <v>192</v>
      </c>
      <c r="BC37" s="18"/>
      <c r="BD37" s="16" t="s">
        <v>298</v>
      </c>
      <c r="BE37" s="14"/>
      <c r="BF37" s="49">
        <v>55</v>
      </c>
      <c r="BG37" s="48">
        <v>70</v>
      </c>
      <c r="BH37" s="49">
        <v>125</v>
      </c>
    </row>
    <row r="38" spans="1:60" s="7" customFormat="1" ht="12.75" customHeight="1">
      <c r="A38" s="74"/>
      <c r="B38" s="18"/>
      <c r="C38" s="16" t="s">
        <v>67</v>
      </c>
      <c r="D38" s="17"/>
      <c r="E38" s="49">
        <v>151</v>
      </c>
      <c r="F38" s="61">
        <v>197</v>
      </c>
      <c r="G38" s="61">
        <v>348</v>
      </c>
      <c r="H38" s="52" t="s">
        <v>15</v>
      </c>
      <c r="I38" s="18"/>
      <c r="J38" s="16" t="s">
        <v>12</v>
      </c>
      <c r="K38" s="17"/>
      <c r="L38" s="49">
        <v>84</v>
      </c>
      <c r="M38" s="61">
        <v>197</v>
      </c>
      <c r="N38" s="61">
        <v>281</v>
      </c>
      <c r="O38" s="105"/>
      <c r="P38" s="106"/>
      <c r="Q38" s="106"/>
      <c r="R38" s="106"/>
      <c r="S38" s="117" t="s">
        <v>240</v>
      </c>
      <c r="T38" s="117"/>
      <c r="U38" s="117"/>
      <c r="V38" s="117"/>
      <c r="W38" s="117"/>
      <c r="X38" s="117"/>
      <c r="Y38" s="118">
        <f>SUM(Y35:Y37)</f>
        <v>858</v>
      </c>
      <c r="Z38" s="118"/>
      <c r="AA38" s="118">
        <f>SUM(AA35:AA37)</f>
        <v>907</v>
      </c>
      <c r="AB38" s="118"/>
      <c r="AC38" s="118">
        <f>SUM(AC35:AC37)</f>
        <v>1765</v>
      </c>
      <c r="AD38" s="138"/>
      <c r="AE38" s="144" t="s">
        <v>194</v>
      </c>
      <c r="AF38" s="145"/>
      <c r="AG38" s="145"/>
      <c r="AH38" s="145"/>
      <c r="AI38" s="145"/>
      <c r="AJ38" s="145"/>
      <c r="AK38" s="145"/>
      <c r="AL38" s="145"/>
      <c r="AM38" s="145"/>
      <c r="AN38" s="145"/>
      <c r="AO38" s="109">
        <f>SUM(AO37,AO34,AO26,AO22,AO23)</f>
        <v>7304</v>
      </c>
      <c r="AP38" s="109"/>
      <c r="AQ38" s="109">
        <f>SUM(AQ37,AQ34,AQ26,AQ22,AQ23)</f>
        <v>7796</v>
      </c>
      <c r="AR38" s="109"/>
      <c r="AS38" s="109">
        <f>SUM(AS37,AS34,AS26,AS22,AS23)</f>
        <v>15100</v>
      </c>
      <c r="AT38" s="111"/>
      <c r="AU38" s="32"/>
      <c r="AV38" s="18"/>
      <c r="AW38" s="14" t="s">
        <v>274</v>
      </c>
      <c r="AX38" s="15"/>
      <c r="AY38" s="61">
        <f>SUM(AY34:AY37)</f>
        <v>1331</v>
      </c>
      <c r="AZ38" s="59">
        <f>SUM(AZ34:AZ37)</f>
        <v>1537</v>
      </c>
      <c r="BA38" s="61">
        <f>SUM(BA34:BA37)</f>
        <v>2868</v>
      </c>
      <c r="BB38" s="155"/>
      <c r="BC38" s="18"/>
      <c r="BD38" s="16" t="s">
        <v>292</v>
      </c>
      <c r="BE38" s="14"/>
      <c r="BF38" s="49">
        <v>1667</v>
      </c>
      <c r="BG38" s="48">
        <v>1531</v>
      </c>
      <c r="BH38" s="49">
        <v>3198</v>
      </c>
    </row>
    <row r="39" spans="1:60" s="7" customFormat="1" ht="12.75" customHeight="1">
      <c r="A39" s="74"/>
      <c r="B39" s="18"/>
      <c r="C39" s="16" t="s">
        <v>68</v>
      </c>
      <c r="D39" s="17"/>
      <c r="E39" s="49">
        <v>353</v>
      </c>
      <c r="F39" s="61">
        <v>521</v>
      </c>
      <c r="G39" s="61">
        <v>874</v>
      </c>
      <c r="H39" s="116"/>
      <c r="I39" s="18"/>
      <c r="J39" s="16" t="s">
        <v>14</v>
      </c>
      <c r="K39" s="17"/>
      <c r="L39" s="49">
        <v>202</v>
      </c>
      <c r="M39" s="61">
        <v>228</v>
      </c>
      <c r="N39" s="61">
        <v>430</v>
      </c>
      <c r="O39" s="105" t="s">
        <v>111</v>
      </c>
      <c r="P39" s="106"/>
      <c r="Q39" s="106"/>
      <c r="R39" s="106"/>
      <c r="S39" s="108" t="s">
        <v>112</v>
      </c>
      <c r="T39" s="108"/>
      <c r="U39" s="108"/>
      <c r="V39" s="108"/>
      <c r="W39" s="108"/>
      <c r="X39" s="108"/>
      <c r="Y39" s="103">
        <v>1017</v>
      </c>
      <c r="Z39" s="103"/>
      <c r="AA39" s="103">
        <v>1093</v>
      </c>
      <c r="AB39" s="103"/>
      <c r="AC39" s="103">
        <f>Y39+AA39</f>
        <v>2110</v>
      </c>
      <c r="AD39" s="134"/>
      <c r="AE39" s="146"/>
      <c r="AF39" s="147"/>
      <c r="AG39" s="147"/>
      <c r="AH39" s="147"/>
      <c r="AI39" s="147"/>
      <c r="AJ39" s="147"/>
      <c r="AK39" s="147"/>
      <c r="AL39" s="147"/>
      <c r="AM39" s="147"/>
      <c r="AN39" s="147"/>
      <c r="AO39" s="110"/>
      <c r="AP39" s="110"/>
      <c r="AQ39" s="110"/>
      <c r="AR39" s="110"/>
      <c r="AS39" s="110"/>
      <c r="AT39" s="112"/>
      <c r="AU39" s="52" t="s">
        <v>125</v>
      </c>
      <c r="AV39" s="18"/>
      <c r="AW39" s="16" t="s">
        <v>124</v>
      </c>
      <c r="AX39" s="17"/>
      <c r="AY39" s="61">
        <v>270</v>
      </c>
      <c r="AZ39" s="59">
        <v>339</v>
      </c>
      <c r="BA39" s="61">
        <v>609</v>
      </c>
      <c r="BB39" s="156"/>
      <c r="BC39" s="18"/>
      <c r="BD39" s="16" t="s">
        <v>279</v>
      </c>
      <c r="BE39" s="14"/>
      <c r="BF39" s="49">
        <f>SUM(BF37:BF38)</f>
        <v>1722</v>
      </c>
      <c r="BG39" s="48">
        <f>SUM(BG37:BG38)</f>
        <v>1601</v>
      </c>
      <c r="BH39" s="49">
        <f>SUM(BH37:BH38)</f>
        <v>3323</v>
      </c>
    </row>
    <row r="40" spans="1:60" s="7" customFormat="1" ht="12.75" customHeight="1">
      <c r="A40" s="74"/>
      <c r="B40" s="18"/>
      <c r="C40" s="14" t="s">
        <v>242</v>
      </c>
      <c r="D40" s="15"/>
      <c r="E40" s="49">
        <f>SUM(E34:E39)</f>
        <v>1053</v>
      </c>
      <c r="F40" s="61">
        <f>SUM(F34:F39)</f>
        <v>1431</v>
      </c>
      <c r="G40" s="61">
        <f>SUM(G34:G39)</f>
        <v>2484</v>
      </c>
      <c r="H40" s="116"/>
      <c r="I40" s="18"/>
      <c r="J40" s="16" t="s">
        <v>16</v>
      </c>
      <c r="K40" s="17"/>
      <c r="L40" s="49">
        <v>442</v>
      </c>
      <c r="M40" s="61">
        <v>451</v>
      </c>
      <c r="N40" s="61">
        <v>893</v>
      </c>
      <c r="O40" s="68" t="s">
        <v>119</v>
      </c>
      <c r="P40" s="68"/>
      <c r="Q40" s="68"/>
      <c r="R40" s="69"/>
      <c r="S40" s="87" t="s">
        <v>114</v>
      </c>
      <c r="T40" s="75"/>
      <c r="U40" s="75"/>
      <c r="V40" s="75"/>
      <c r="W40" s="75"/>
      <c r="X40" s="107"/>
      <c r="Y40" s="104">
        <v>334</v>
      </c>
      <c r="Z40" s="65"/>
      <c r="AA40" s="103">
        <v>427</v>
      </c>
      <c r="AB40" s="103"/>
      <c r="AC40" s="103">
        <f>Y40+AA40</f>
        <v>761</v>
      </c>
      <c r="AD40" s="134"/>
      <c r="AE40" s="74" t="s">
        <v>195</v>
      </c>
      <c r="AF40" s="74"/>
      <c r="AG40" s="74"/>
      <c r="AH40" s="105"/>
      <c r="AI40" s="75" t="s">
        <v>200</v>
      </c>
      <c r="AJ40" s="75"/>
      <c r="AK40" s="75"/>
      <c r="AL40" s="75"/>
      <c r="AM40" s="75"/>
      <c r="AN40" s="107"/>
      <c r="AO40" s="88">
        <v>741</v>
      </c>
      <c r="AP40" s="89"/>
      <c r="AQ40" s="90">
        <v>890</v>
      </c>
      <c r="AR40" s="90"/>
      <c r="AS40" s="90">
        <f>AO40+AQ40</f>
        <v>1631</v>
      </c>
      <c r="AT40" s="88"/>
      <c r="AU40" s="116"/>
      <c r="AV40" s="18"/>
      <c r="AW40" s="16" t="s">
        <v>126</v>
      </c>
      <c r="AX40" s="17"/>
      <c r="AY40" s="61">
        <v>720</v>
      </c>
      <c r="AZ40" s="59">
        <v>829</v>
      </c>
      <c r="BA40" s="61">
        <v>1549</v>
      </c>
      <c r="BB40" s="52" t="s">
        <v>262</v>
      </c>
      <c r="BC40" s="68"/>
      <c r="BD40" s="68"/>
      <c r="BE40" s="69"/>
      <c r="BF40" s="109">
        <v>7400</v>
      </c>
      <c r="BG40" s="109">
        <v>7924</v>
      </c>
      <c r="BH40" s="111">
        <v>15324</v>
      </c>
    </row>
    <row r="41" spans="1:60" s="7" customFormat="1" ht="12.75" customHeight="1">
      <c r="A41" s="74" t="s">
        <v>74</v>
      </c>
      <c r="B41" s="18"/>
      <c r="C41" s="16" t="s">
        <v>72</v>
      </c>
      <c r="D41" s="17"/>
      <c r="E41" s="49">
        <v>200</v>
      </c>
      <c r="F41" s="61">
        <v>244</v>
      </c>
      <c r="G41" s="61">
        <v>444</v>
      </c>
      <c r="H41" s="116"/>
      <c r="I41" s="18"/>
      <c r="J41" s="16" t="s">
        <v>18</v>
      </c>
      <c r="K41" s="22"/>
      <c r="L41" s="55">
        <v>4</v>
      </c>
      <c r="M41" s="64">
        <v>6</v>
      </c>
      <c r="N41" s="64">
        <v>10</v>
      </c>
      <c r="O41" s="113"/>
      <c r="P41" s="113"/>
      <c r="Q41" s="113"/>
      <c r="R41" s="114"/>
      <c r="S41" s="87" t="s">
        <v>116</v>
      </c>
      <c r="T41" s="75"/>
      <c r="U41" s="75"/>
      <c r="V41" s="75"/>
      <c r="W41" s="75"/>
      <c r="X41" s="107"/>
      <c r="Y41" s="104">
        <v>574</v>
      </c>
      <c r="Z41" s="65"/>
      <c r="AA41" s="103">
        <v>644</v>
      </c>
      <c r="AB41" s="103"/>
      <c r="AC41" s="103">
        <f>Y41+AA41</f>
        <v>1218</v>
      </c>
      <c r="AD41" s="134"/>
      <c r="AE41" s="74" t="s">
        <v>196</v>
      </c>
      <c r="AF41" s="74"/>
      <c r="AG41" s="74"/>
      <c r="AH41" s="105"/>
      <c r="AI41" s="75" t="s">
        <v>200</v>
      </c>
      <c r="AJ41" s="75"/>
      <c r="AK41" s="75"/>
      <c r="AL41" s="75"/>
      <c r="AM41" s="75"/>
      <c r="AN41" s="107"/>
      <c r="AO41" s="88">
        <v>592</v>
      </c>
      <c r="AP41" s="89"/>
      <c r="AQ41" s="90">
        <v>664</v>
      </c>
      <c r="AR41" s="90"/>
      <c r="AS41" s="90">
        <f>AO41+AQ41</f>
        <v>1256</v>
      </c>
      <c r="AT41" s="88"/>
      <c r="AU41" s="116"/>
      <c r="AV41" s="18"/>
      <c r="AW41" s="16" t="s">
        <v>127</v>
      </c>
      <c r="AX41" s="17"/>
      <c r="AY41" s="61">
        <v>93</v>
      </c>
      <c r="AZ41" s="59">
        <v>113</v>
      </c>
      <c r="BA41" s="61">
        <v>206</v>
      </c>
      <c r="BB41" s="32"/>
      <c r="BC41" s="33"/>
      <c r="BD41" s="33"/>
      <c r="BE41" s="115"/>
      <c r="BF41" s="110"/>
      <c r="BG41" s="110"/>
      <c r="BH41" s="112"/>
    </row>
    <row r="42" spans="1:60" s="7" customFormat="1" ht="12.75" customHeight="1">
      <c r="A42" s="74"/>
      <c r="B42" s="18"/>
      <c r="C42" s="16" t="s">
        <v>75</v>
      </c>
      <c r="D42" s="17"/>
      <c r="E42" s="49">
        <v>322</v>
      </c>
      <c r="F42" s="61">
        <v>382</v>
      </c>
      <c r="G42" s="61">
        <v>704</v>
      </c>
      <c r="H42" s="116"/>
      <c r="I42" s="18"/>
      <c r="J42" s="16" t="s">
        <v>19</v>
      </c>
      <c r="K42" s="17"/>
      <c r="L42" s="49">
        <v>21</v>
      </c>
      <c r="M42" s="61">
        <v>24</v>
      </c>
      <c r="N42" s="61">
        <v>45</v>
      </c>
      <c r="O42" s="113"/>
      <c r="P42" s="113"/>
      <c r="Q42" s="113"/>
      <c r="R42" s="114"/>
      <c r="S42" s="87" t="s">
        <v>120</v>
      </c>
      <c r="T42" s="75"/>
      <c r="U42" s="75"/>
      <c r="V42" s="75"/>
      <c r="W42" s="75"/>
      <c r="X42" s="107"/>
      <c r="Y42" s="104">
        <v>209</v>
      </c>
      <c r="Z42" s="65"/>
      <c r="AA42" s="103">
        <v>245</v>
      </c>
      <c r="AB42" s="103"/>
      <c r="AC42" s="103">
        <f>Y42+AA42</f>
        <v>454</v>
      </c>
      <c r="AD42" s="134"/>
      <c r="AE42" s="139" t="s">
        <v>197</v>
      </c>
      <c r="AF42" s="68"/>
      <c r="AG42" s="68"/>
      <c r="AH42" s="69"/>
      <c r="AI42" s="75" t="s">
        <v>201</v>
      </c>
      <c r="AJ42" s="75"/>
      <c r="AK42" s="75"/>
      <c r="AL42" s="75"/>
      <c r="AM42" s="75"/>
      <c r="AN42" s="107"/>
      <c r="AO42" s="88">
        <v>645</v>
      </c>
      <c r="AP42" s="89"/>
      <c r="AQ42" s="90">
        <v>677</v>
      </c>
      <c r="AR42" s="90"/>
      <c r="AS42" s="90">
        <f>AO42+AQ42</f>
        <v>1322</v>
      </c>
      <c r="AT42" s="88"/>
      <c r="AU42" s="32"/>
      <c r="AV42" s="18"/>
      <c r="AW42" s="14" t="s">
        <v>275</v>
      </c>
      <c r="AX42" s="15"/>
      <c r="AY42" s="61">
        <f>SUM(AY39:AY41)</f>
        <v>1083</v>
      </c>
      <c r="AZ42" s="59">
        <f>SUM(AZ39:AZ41)</f>
        <v>1281</v>
      </c>
      <c r="BA42" s="61">
        <f>SUM(BA39:BA41)</f>
        <v>2364</v>
      </c>
      <c r="BB42" s="171" t="s">
        <v>195</v>
      </c>
      <c r="BC42" s="18"/>
      <c r="BD42" s="16" t="s">
        <v>299</v>
      </c>
      <c r="BE42" s="14"/>
      <c r="BF42" s="49">
        <v>735</v>
      </c>
      <c r="BG42" s="48">
        <v>884</v>
      </c>
      <c r="BH42" s="49">
        <v>1619</v>
      </c>
    </row>
    <row r="43" spans="1:60" s="7" customFormat="1" ht="12.75" customHeight="1">
      <c r="A43" s="74"/>
      <c r="B43" s="18"/>
      <c r="C43" s="16" t="s">
        <v>76</v>
      </c>
      <c r="D43" s="17"/>
      <c r="E43" s="49">
        <v>238</v>
      </c>
      <c r="F43" s="61">
        <v>275</v>
      </c>
      <c r="G43" s="61">
        <v>513</v>
      </c>
      <c r="H43" s="32"/>
      <c r="I43" s="18"/>
      <c r="J43" s="14" t="s">
        <v>250</v>
      </c>
      <c r="K43" s="15"/>
      <c r="L43" s="49">
        <f>SUM(L38:L42)</f>
        <v>753</v>
      </c>
      <c r="M43" s="61">
        <f>SUM(M38:M42)</f>
        <v>906</v>
      </c>
      <c r="N43" s="61">
        <f>SUM(N38:N42)</f>
        <v>1659</v>
      </c>
      <c r="O43" s="113"/>
      <c r="P43" s="113"/>
      <c r="Q43" s="113"/>
      <c r="R43" s="114"/>
      <c r="S43" s="87" t="s">
        <v>122</v>
      </c>
      <c r="T43" s="75"/>
      <c r="U43" s="75"/>
      <c r="V43" s="75"/>
      <c r="W43" s="75"/>
      <c r="X43" s="107"/>
      <c r="Y43" s="104">
        <v>221</v>
      </c>
      <c r="Z43" s="65"/>
      <c r="AA43" s="103">
        <v>238</v>
      </c>
      <c r="AB43" s="103"/>
      <c r="AC43" s="103">
        <f>Y43+AA43</f>
        <v>459</v>
      </c>
      <c r="AD43" s="134"/>
      <c r="AE43" s="140"/>
      <c r="AF43" s="113"/>
      <c r="AG43" s="113"/>
      <c r="AH43" s="114"/>
      <c r="AI43" s="75" t="s">
        <v>202</v>
      </c>
      <c r="AJ43" s="75"/>
      <c r="AK43" s="75"/>
      <c r="AL43" s="75"/>
      <c r="AM43" s="75"/>
      <c r="AN43" s="107"/>
      <c r="AO43" s="88">
        <v>300</v>
      </c>
      <c r="AP43" s="89"/>
      <c r="AQ43" s="90">
        <v>355</v>
      </c>
      <c r="AR43" s="90"/>
      <c r="AS43" s="90">
        <f>AO43+AQ43</f>
        <v>655</v>
      </c>
      <c r="AT43" s="88"/>
      <c r="AU43" s="29" t="s">
        <v>130</v>
      </c>
      <c r="AV43" s="70"/>
      <c r="AW43" s="42" t="s">
        <v>131</v>
      </c>
      <c r="AX43" s="22"/>
      <c r="AY43" s="64">
        <v>591</v>
      </c>
      <c r="AZ43" s="72">
        <v>662</v>
      </c>
      <c r="BA43" s="64">
        <v>1253</v>
      </c>
      <c r="BB43" s="171" t="s">
        <v>196</v>
      </c>
      <c r="BC43" s="18"/>
      <c r="BD43" s="16" t="s">
        <v>299</v>
      </c>
      <c r="BE43" s="14"/>
      <c r="BF43" s="49">
        <v>598</v>
      </c>
      <c r="BG43" s="48">
        <v>669</v>
      </c>
      <c r="BH43" s="49">
        <v>1267</v>
      </c>
    </row>
    <row r="44" spans="1:60" s="7" customFormat="1" ht="12.75" customHeight="1">
      <c r="A44" s="74"/>
      <c r="B44" s="18"/>
      <c r="C44" s="14" t="s">
        <v>245</v>
      </c>
      <c r="D44" s="15"/>
      <c r="E44" s="49">
        <f>SUM(E41:E43)</f>
        <v>760</v>
      </c>
      <c r="F44" s="61">
        <f>SUM(F41:F43)</f>
        <v>901</v>
      </c>
      <c r="G44" s="61">
        <f>SUM(G41:G43)</f>
        <v>1661</v>
      </c>
      <c r="H44" s="131" t="s">
        <v>212</v>
      </c>
      <c r="I44" s="132"/>
      <c r="J44" s="132"/>
      <c r="K44" s="133"/>
      <c r="L44" s="137">
        <v>18316</v>
      </c>
      <c r="M44" s="137">
        <v>21836</v>
      </c>
      <c r="N44" s="137">
        <v>40152</v>
      </c>
      <c r="O44" s="33"/>
      <c r="P44" s="33"/>
      <c r="Q44" s="33"/>
      <c r="R44" s="115"/>
      <c r="S44" s="120" t="s">
        <v>247</v>
      </c>
      <c r="T44" s="74"/>
      <c r="U44" s="74"/>
      <c r="V44" s="74"/>
      <c r="W44" s="74"/>
      <c r="X44" s="105"/>
      <c r="Y44" s="104">
        <f>SUM(Y40:Y43)</f>
        <v>1338</v>
      </c>
      <c r="Z44" s="65"/>
      <c r="AA44" s="103">
        <f>SUM(AA40:AA43)</f>
        <v>1554</v>
      </c>
      <c r="AB44" s="103"/>
      <c r="AC44" s="103">
        <f>SUM(AC40:AC43)</f>
        <v>2892</v>
      </c>
      <c r="AD44" s="134"/>
      <c r="AE44" s="141"/>
      <c r="AF44" s="33"/>
      <c r="AG44" s="33"/>
      <c r="AH44" s="115"/>
      <c r="AI44" s="74" t="s">
        <v>247</v>
      </c>
      <c r="AJ44" s="74"/>
      <c r="AK44" s="74"/>
      <c r="AL44" s="74"/>
      <c r="AM44" s="74"/>
      <c r="AN44" s="105"/>
      <c r="AO44" s="88">
        <f>SUM(AO42:AP43)</f>
        <v>945</v>
      </c>
      <c r="AP44" s="89"/>
      <c r="AQ44" s="90">
        <f>SUM(AQ42:AR43)</f>
        <v>1032</v>
      </c>
      <c r="AR44" s="90"/>
      <c r="AS44" s="90">
        <f>SUM(AS42:AT43)</f>
        <v>1977</v>
      </c>
      <c r="AT44" s="88"/>
      <c r="AU44" s="82" t="s">
        <v>133</v>
      </c>
      <c r="AV44" s="18"/>
      <c r="AW44" s="16" t="s">
        <v>134</v>
      </c>
      <c r="AX44" s="17"/>
      <c r="AY44" s="61">
        <v>445</v>
      </c>
      <c r="AZ44" s="59">
        <v>457</v>
      </c>
      <c r="BA44" s="61">
        <v>902</v>
      </c>
      <c r="BB44" s="154" t="s">
        <v>197</v>
      </c>
      <c r="BC44" s="18"/>
      <c r="BD44" s="16" t="s">
        <v>300</v>
      </c>
      <c r="BE44" s="14"/>
      <c r="BF44" s="49">
        <v>656</v>
      </c>
      <c r="BG44" s="48">
        <v>711</v>
      </c>
      <c r="BH44" s="49">
        <v>1367</v>
      </c>
    </row>
    <row r="45" spans="1:60" ht="12.75" customHeight="1">
      <c r="A45" s="74" t="s">
        <v>82</v>
      </c>
      <c r="B45" s="18"/>
      <c r="C45" s="16" t="s">
        <v>79</v>
      </c>
      <c r="D45" s="17"/>
      <c r="E45" s="49">
        <v>589</v>
      </c>
      <c r="F45" s="61">
        <v>606</v>
      </c>
      <c r="G45" s="61">
        <v>1195</v>
      </c>
      <c r="H45" s="159"/>
      <c r="I45" s="160"/>
      <c r="J45" s="160"/>
      <c r="K45" s="161"/>
      <c r="L45" s="153"/>
      <c r="M45" s="153"/>
      <c r="N45" s="153"/>
      <c r="O45" s="68" t="s">
        <v>125</v>
      </c>
      <c r="P45" s="68"/>
      <c r="Q45" s="68"/>
      <c r="R45" s="69"/>
      <c r="S45" s="87" t="s">
        <v>124</v>
      </c>
      <c r="T45" s="75"/>
      <c r="U45" s="75"/>
      <c r="V45" s="75"/>
      <c r="W45" s="75"/>
      <c r="X45" s="107"/>
      <c r="Y45" s="104">
        <v>265</v>
      </c>
      <c r="Z45" s="65"/>
      <c r="AA45" s="103">
        <v>336</v>
      </c>
      <c r="AB45" s="103"/>
      <c r="AC45" s="103">
        <f>Y45+AA45</f>
        <v>601</v>
      </c>
      <c r="AD45" s="134"/>
      <c r="AE45" s="139" t="s">
        <v>198</v>
      </c>
      <c r="AF45" s="68"/>
      <c r="AG45" s="68"/>
      <c r="AH45" s="69"/>
      <c r="AI45" s="75" t="s">
        <v>203</v>
      </c>
      <c r="AJ45" s="75"/>
      <c r="AK45" s="75"/>
      <c r="AL45" s="75"/>
      <c r="AM45" s="75"/>
      <c r="AN45" s="107"/>
      <c r="AO45" s="88">
        <v>443</v>
      </c>
      <c r="AP45" s="89"/>
      <c r="AQ45" s="90">
        <v>478</v>
      </c>
      <c r="AR45" s="90"/>
      <c r="AS45" s="90">
        <f>AO45+AQ45</f>
        <v>921</v>
      </c>
      <c r="AT45" s="88"/>
      <c r="AU45" s="82" t="s">
        <v>136</v>
      </c>
      <c r="AV45" s="18"/>
      <c r="AW45" s="16" t="s">
        <v>137</v>
      </c>
      <c r="AX45" s="17"/>
      <c r="AY45" s="61">
        <v>484</v>
      </c>
      <c r="AZ45" s="59">
        <v>513</v>
      </c>
      <c r="BA45" s="61">
        <v>997</v>
      </c>
      <c r="BB45" s="155"/>
      <c r="BC45" s="18"/>
      <c r="BD45" s="16" t="s">
        <v>301</v>
      </c>
      <c r="BE45" s="14"/>
      <c r="BF45" s="49">
        <v>308</v>
      </c>
      <c r="BG45" s="48">
        <v>351</v>
      </c>
      <c r="BH45" s="49">
        <v>659</v>
      </c>
    </row>
    <row r="46" spans="1:60" ht="12.75" customHeight="1">
      <c r="A46" s="74"/>
      <c r="B46" s="18"/>
      <c r="C46" s="16" t="s">
        <v>83</v>
      </c>
      <c r="D46" s="17"/>
      <c r="E46" s="49">
        <v>513</v>
      </c>
      <c r="F46" s="64">
        <v>607</v>
      </c>
      <c r="G46" s="61">
        <v>1120</v>
      </c>
      <c r="H46" s="116" t="s">
        <v>26</v>
      </c>
      <c r="I46" s="25"/>
      <c r="J46" s="19" t="s">
        <v>23</v>
      </c>
      <c r="K46" s="19"/>
      <c r="L46" s="56">
        <v>507</v>
      </c>
      <c r="M46" s="63">
        <v>558</v>
      </c>
      <c r="N46" s="63">
        <v>1065</v>
      </c>
      <c r="O46" s="113"/>
      <c r="P46" s="113"/>
      <c r="Q46" s="113"/>
      <c r="R46" s="114"/>
      <c r="S46" s="75" t="s">
        <v>126</v>
      </c>
      <c r="T46" s="75"/>
      <c r="U46" s="75"/>
      <c r="V46" s="75"/>
      <c r="W46" s="75"/>
      <c r="X46" s="107"/>
      <c r="Y46" s="104">
        <v>729</v>
      </c>
      <c r="Z46" s="65"/>
      <c r="AA46" s="103">
        <v>826</v>
      </c>
      <c r="AB46" s="103"/>
      <c r="AC46" s="103">
        <f>Y46+AA46</f>
        <v>1555</v>
      </c>
      <c r="AD46" s="134"/>
      <c r="AE46" s="140"/>
      <c r="AF46" s="113"/>
      <c r="AG46" s="113"/>
      <c r="AH46" s="114"/>
      <c r="AI46" s="75" t="s">
        <v>204</v>
      </c>
      <c r="AJ46" s="75"/>
      <c r="AK46" s="75"/>
      <c r="AL46" s="75"/>
      <c r="AM46" s="75"/>
      <c r="AN46" s="107"/>
      <c r="AO46" s="88">
        <v>359</v>
      </c>
      <c r="AP46" s="89"/>
      <c r="AQ46" s="90">
        <v>391</v>
      </c>
      <c r="AR46" s="90"/>
      <c r="AS46" s="90">
        <f>AO46+AQ46</f>
        <v>750</v>
      </c>
      <c r="AT46" s="88"/>
      <c r="AU46" s="119" t="s">
        <v>142</v>
      </c>
      <c r="AV46" s="18"/>
      <c r="AW46" s="16" t="s">
        <v>139</v>
      </c>
      <c r="AX46" s="17"/>
      <c r="AY46" s="49">
        <v>226</v>
      </c>
      <c r="AZ46" s="48">
        <v>238</v>
      </c>
      <c r="BA46" s="49">
        <v>464</v>
      </c>
      <c r="BB46" s="156"/>
      <c r="BC46" s="18"/>
      <c r="BD46" s="16" t="s">
        <v>279</v>
      </c>
      <c r="BE46" s="14"/>
      <c r="BF46" s="49">
        <f>SUM(BF44:BF45)</f>
        <v>964</v>
      </c>
      <c r="BG46" s="48">
        <f>SUM(BG44:BG45)</f>
        <v>1062</v>
      </c>
      <c r="BH46" s="49">
        <f>SUM(BH44:BH45)</f>
        <v>2026</v>
      </c>
    </row>
    <row r="47" spans="1:60" ht="12.75" customHeight="1">
      <c r="A47" s="68"/>
      <c r="B47" s="70"/>
      <c r="C47" s="13" t="s">
        <v>248</v>
      </c>
      <c r="D47" s="41"/>
      <c r="E47" s="55">
        <f>SUM(E45:E46)</f>
        <v>1102</v>
      </c>
      <c r="F47" s="72">
        <f>SUM(F45:F46)</f>
        <v>1213</v>
      </c>
      <c r="G47" s="72">
        <f>SUM(G45:G46)</f>
        <v>2315</v>
      </c>
      <c r="H47" s="116"/>
      <c r="I47" s="18"/>
      <c r="J47" s="16" t="s">
        <v>24</v>
      </c>
      <c r="K47" s="16"/>
      <c r="L47" s="49">
        <v>350</v>
      </c>
      <c r="M47" s="61">
        <v>400</v>
      </c>
      <c r="N47" s="61">
        <v>750</v>
      </c>
      <c r="O47" s="113"/>
      <c r="P47" s="113"/>
      <c r="Q47" s="113"/>
      <c r="R47" s="114"/>
      <c r="S47" s="75" t="s">
        <v>127</v>
      </c>
      <c r="T47" s="75"/>
      <c r="U47" s="75"/>
      <c r="V47" s="75"/>
      <c r="W47" s="75"/>
      <c r="X47" s="107"/>
      <c r="Y47" s="104">
        <v>94</v>
      </c>
      <c r="Z47" s="65"/>
      <c r="AA47" s="103">
        <v>111</v>
      </c>
      <c r="AB47" s="103"/>
      <c r="AC47" s="103">
        <f>Y47+AA47</f>
        <v>205</v>
      </c>
      <c r="AD47" s="134"/>
      <c r="AE47" s="140"/>
      <c r="AF47" s="113"/>
      <c r="AG47" s="113"/>
      <c r="AH47" s="114"/>
      <c r="AI47" s="75" t="s">
        <v>205</v>
      </c>
      <c r="AJ47" s="75"/>
      <c r="AK47" s="75"/>
      <c r="AL47" s="75"/>
      <c r="AM47" s="75"/>
      <c r="AN47" s="107"/>
      <c r="AO47" s="88">
        <v>240</v>
      </c>
      <c r="AP47" s="89"/>
      <c r="AQ47" s="90">
        <v>251</v>
      </c>
      <c r="AR47" s="90"/>
      <c r="AS47" s="90">
        <f>AO47+AQ47</f>
        <v>491</v>
      </c>
      <c r="AT47" s="88"/>
      <c r="AU47" s="119"/>
      <c r="AV47" s="18"/>
      <c r="AW47" s="16" t="s">
        <v>143</v>
      </c>
      <c r="AX47" s="17"/>
      <c r="AY47" s="49">
        <v>56</v>
      </c>
      <c r="AZ47" s="48">
        <v>65</v>
      </c>
      <c r="BA47" s="49">
        <v>121</v>
      </c>
      <c r="BB47" s="154" t="s">
        <v>198</v>
      </c>
      <c r="BC47" s="18"/>
      <c r="BD47" s="16" t="s">
        <v>302</v>
      </c>
      <c r="BE47" s="14"/>
      <c r="BF47" s="49">
        <v>443</v>
      </c>
      <c r="BG47" s="48">
        <v>482</v>
      </c>
      <c r="BH47" s="49">
        <v>925</v>
      </c>
    </row>
    <row r="48" spans="1:60" ht="12.75" customHeight="1">
      <c r="A48" s="74" t="s">
        <v>86</v>
      </c>
      <c r="B48" s="18"/>
      <c r="C48" s="16" t="s">
        <v>85</v>
      </c>
      <c r="D48" s="17"/>
      <c r="E48" s="59">
        <v>481</v>
      </c>
      <c r="F48" s="59">
        <v>575</v>
      </c>
      <c r="G48" s="59">
        <v>1056</v>
      </c>
      <c r="H48" s="116"/>
      <c r="I48" s="18"/>
      <c r="J48" s="16" t="s">
        <v>27</v>
      </c>
      <c r="K48" s="16"/>
      <c r="L48" s="49">
        <v>271</v>
      </c>
      <c r="M48" s="61">
        <v>287</v>
      </c>
      <c r="N48" s="61">
        <v>558</v>
      </c>
      <c r="O48" s="33"/>
      <c r="P48" s="33"/>
      <c r="Q48" s="33"/>
      <c r="R48" s="115"/>
      <c r="S48" s="74" t="s">
        <v>249</v>
      </c>
      <c r="T48" s="74"/>
      <c r="U48" s="74"/>
      <c r="V48" s="74"/>
      <c r="W48" s="74"/>
      <c r="X48" s="105"/>
      <c r="Y48" s="104">
        <f>SUM(Y45:Y47)</f>
        <v>1088</v>
      </c>
      <c r="Z48" s="65"/>
      <c r="AA48" s="103">
        <f>SUM(AA45:AA47)</f>
        <v>1273</v>
      </c>
      <c r="AB48" s="103"/>
      <c r="AC48" s="103">
        <f>SUM(AC45:AC47)</f>
        <v>2361</v>
      </c>
      <c r="AD48" s="134"/>
      <c r="AE48" s="141"/>
      <c r="AF48" s="33"/>
      <c r="AG48" s="33"/>
      <c r="AH48" s="115"/>
      <c r="AI48" s="74" t="s">
        <v>249</v>
      </c>
      <c r="AJ48" s="74"/>
      <c r="AK48" s="74"/>
      <c r="AL48" s="74"/>
      <c r="AM48" s="74"/>
      <c r="AN48" s="105"/>
      <c r="AO48" s="88">
        <f>SUM(AO45:AP47)</f>
        <v>1042</v>
      </c>
      <c r="AP48" s="89"/>
      <c r="AQ48" s="90">
        <f>SUM(AQ45:AR47)</f>
        <v>1120</v>
      </c>
      <c r="AR48" s="90"/>
      <c r="AS48" s="90">
        <f>SUM(AS45:AT47)</f>
        <v>2162</v>
      </c>
      <c r="AT48" s="88"/>
      <c r="AU48" s="52"/>
      <c r="AV48" s="70"/>
      <c r="AW48" s="13" t="s">
        <v>216</v>
      </c>
      <c r="AX48" s="41"/>
      <c r="AY48" s="55">
        <v>282</v>
      </c>
      <c r="AZ48" s="73">
        <v>303</v>
      </c>
      <c r="BA48" s="55">
        <v>585</v>
      </c>
      <c r="BB48" s="155"/>
      <c r="BC48" s="18"/>
      <c r="BD48" s="16" t="s">
        <v>303</v>
      </c>
      <c r="BE48" s="14"/>
      <c r="BF48" s="49">
        <v>376</v>
      </c>
      <c r="BG48" s="48">
        <v>424</v>
      </c>
      <c r="BH48" s="49">
        <v>800</v>
      </c>
    </row>
    <row r="49" spans="1:60" ht="12.75" customHeight="1">
      <c r="A49" s="74"/>
      <c r="B49" s="18"/>
      <c r="C49" s="16" t="s">
        <v>87</v>
      </c>
      <c r="D49" s="17"/>
      <c r="E49" s="59">
        <v>696</v>
      </c>
      <c r="F49" s="59">
        <v>744</v>
      </c>
      <c r="G49" s="59">
        <v>1440</v>
      </c>
      <c r="H49" s="116"/>
      <c r="I49" s="18"/>
      <c r="J49" s="16" t="s">
        <v>259</v>
      </c>
      <c r="K49" s="16"/>
      <c r="L49" s="49">
        <v>736</v>
      </c>
      <c r="M49" s="61">
        <v>827</v>
      </c>
      <c r="N49" s="61">
        <v>1563</v>
      </c>
      <c r="O49" s="68" t="s">
        <v>130</v>
      </c>
      <c r="P49" s="68"/>
      <c r="Q49" s="68"/>
      <c r="R49" s="69"/>
      <c r="S49" s="50" t="s">
        <v>131</v>
      </c>
      <c r="T49" s="50"/>
      <c r="U49" s="50"/>
      <c r="V49" s="50"/>
      <c r="W49" s="50"/>
      <c r="X49" s="136"/>
      <c r="Y49" s="67">
        <v>590</v>
      </c>
      <c r="Z49" s="51"/>
      <c r="AA49" s="66">
        <v>670</v>
      </c>
      <c r="AB49" s="66"/>
      <c r="AC49" s="66">
        <f>Y49+AA49</f>
        <v>1260</v>
      </c>
      <c r="AD49" s="142"/>
      <c r="AE49" s="139" t="s">
        <v>199</v>
      </c>
      <c r="AF49" s="68"/>
      <c r="AG49" s="68"/>
      <c r="AH49" s="68"/>
      <c r="AI49" s="68"/>
      <c r="AJ49" s="68"/>
      <c r="AK49" s="68"/>
      <c r="AL49" s="68"/>
      <c r="AM49" s="68"/>
      <c r="AN49" s="69"/>
      <c r="AO49" s="109">
        <f>SUM(AO40:AP41,AO44,AO48)</f>
        <v>3320</v>
      </c>
      <c r="AP49" s="109"/>
      <c r="AQ49" s="109">
        <f>SUM(AQ40:AR41,AQ44,AQ48)</f>
        <v>3706</v>
      </c>
      <c r="AR49" s="109"/>
      <c r="AS49" s="109">
        <f>SUM(AS40:AT41,AS44,AS48)</f>
        <v>7026</v>
      </c>
      <c r="AT49" s="111"/>
      <c r="AU49" s="82" t="s">
        <v>254</v>
      </c>
      <c r="AV49" s="18"/>
      <c r="AW49" s="16" t="s">
        <v>255</v>
      </c>
      <c r="AX49" s="17"/>
      <c r="AY49" s="49">
        <v>45</v>
      </c>
      <c r="AZ49" s="48">
        <v>56</v>
      </c>
      <c r="BA49" s="49">
        <v>101</v>
      </c>
      <c r="BB49" s="155"/>
      <c r="BC49" s="18"/>
      <c r="BD49" s="16" t="s">
        <v>304</v>
      </c>
      <c r="BE49" s="14"/>
      <c r="BF49" s="49">
        <v>248</v>
      </c>
      <c r="BG49" s="48">
        <v>262</v>
      </c>
      <c r="BH49" s="49">
        <v>510</v>
      </c>
    </row>
    <row r="50" spans="1:60" ht="12.75" customHeight="1">
      <c r="A50" s="74"/>
      <c r="B50" s="18"/>
      <c r="C50" s="14" t="s">
        <v>250</v>
      </c>
      <c r="D50" s="15"/>
      <c r="E50" s="59">
        <f>SUM(E48:E49)</f>
        <v>1177</v>
      </c>
      <c r="F50" s="59">
        <f>SUM(F48:F49)</f>
        <v>1319</v>
      </c>
      <c r="G50" s="59">
        <f>SUM(G48:G49)</f>
        <v>2496</v>
      </c>
      <c r="H50" s="116"/>
      <c r="I50" s="18"/>
      <c r="J50" s="16" t="s">
        <v>260</v>
      </c>
      <c r="K50" s="16"/>
      <c r="L50" s="49">
        <v>482</v>
      </c>
      <c r="M50" s="61">
        <v>531</v>
      </c>
      <c r="N50" s="61">
        <v>1013</v>
      </c>
      <c r="O50" s="74" t="s">
        <v>133</v>
      </c>
      <c r="P50" s="74"/>
      <c r="Q50" s="74"/>
      <c r="R50" s="105"/>
      <c r="S50" s="75" t="s">
        <v>134</v>
      </c>
      <c r="T50" s="75"/>
      <c r="U50" s="75"/>
      <c r="V50" s="75"/>
      <c r="W50" s="75"/>
      <c r="X50" s="107"/>
      <c r="Y50" s="104">
        <v>428</v>
      </c>
      <c r="Z50" s="65"/>
      <c r="AA50" s="103">
        <v>437</v>
      </c>
      <c r="AB50" s="103"/>
      <c r="AC50" s="103">
        <f>Y50+AA50</f>
        <v>865</v>
      </c>
      <c r="AD50" s="134"/>
      <c r="AE50" s="141"/>
      <c r="AF50" s="33"/>
      <c r="AG50" s="33"/>
      <c r="AH50" s="33"/>
      <c r="AI50" s="33"/>
      <c r="AJ50" s="33"/>
      <c r="AK50" s="33"/>
      <c r="AL50" s="33"/>
      <c r="AM50" s="33"/>
      <c r="AN50" s="115"/>
      <c r="AO50" s="110"/>
      <c r="AP50" s="110"/>
      <c r="AQ50" s="110"/>
      <c r="AR50" s="110"/>
      <c r="AS50" s="110"/>
      <c r="AT50" s="112"/>
      <c r="AU50" s="82" t="s">
        <v>256</v>
      </c>
      <c r="AV50" s="18"/>
      <c r="AW50" s="16" t="s">
        <v>257</v>
      </c>
      <c r="AX50" s="17"/>
      <c r="AY50" s="49">
        <v>50</v>
      </c>
      <c r="AZ50" s="48">
        <v>54</v>
      </c>
      <c r="BA50" s="49">
        <v>104</v>
      </c>
      <c r="BB50" s="156"/>
      <c r="BC50" s="18"/>
      <c r="BD50" s="16" t="s">
        <v>279</v>
      </c>
      <c r="BE50" s="14"/>
      <c r="BF50" s="49">
        <f>SUM(BF47:BF49)</f>
        <v>1067</v>
      </c>
      <c r="BG50" s="48">
        <f>SUM(BG47:BG49)</f>
        <v>1168</v>
      </c>
      <c r="BH50" s="49">
        <f>SUM(BH47:BH49)</f>
        <v>2235</v>
      </c>
    </row>
    <row r="51" spans="1:60" ht="12.75" customHeight="1">
      <c r="A51" s="74" t="s">
        <v>92</v>
      </c>
      <c r="B51" s="18"/>
      <c r="C51" s="16" t="s">
        <v>90</v>
      </c>
      <c r="D51" s="17"/>
      <c r="E51" s="59">
        <v>131</v>
      </c>
      <c r="F51" s="59">
        <v>150</v>
      </c>
      <c r="G51" s="59">
        <v>281</v>
      </c>
      <c r="H51" s="32"/>
      <c r="I51" s="18"/>
      <c r="J51" s="14" t="s">
        <v>264</v>
      </c>
      <c r="K51" s="14"/>
      <c r="L51" s="49">
        <f>SUM(L46:L50)</f>
        <v>2346</v>
      </c>
      <c r="M51" s="61">
        <f>SUM(M46:M50)</f>
        <v>2603</v>
      </c>
      <c r="N51" s="61">
        <f>SUM(N46:N50)</f>
        <v>4949</v>
      </c>
      <c r="O51" s="74" t="s">
        <v>136</v>
      </c>
      <c r="P51" s="74"/>
      <c r="Q51" s="74"/>
      <c r="R51" s="105"/>
      <c r="S51" s="75" t="s">
        <v>137</v>
      </c>
      <c r="T51" s="75"/>
      <c r="U51" s="75"/>
      <c r="V51" s="75"/>
      <c r="W51" s="75"/>
      <c r="X51" s="107"/>
      <c r="Y51" s="104">
        <v>483</v>
      </c>
      <c r="Z51" s="65"/>
      <c r="AA51" s="103">
        <v>515</v>
      </c>
      <c r="AB51" s="103"/>
      <c r="AC51" s="103">
        <f>Y51+AA51</f>
        <v>998</v>
      </c>
      <c r="AD51" s="134"/>
      <c r="AE51" s="139" t="s">
        <v>206</v>
      </c>
      <c r="AF51" s="68"/>
      <c r="AG51" s="68"/>
      <c r="AH51" s="68"/>
      <c r="AI51" s="68"/>
      <c r="AJ51" s="68"/>
      <c r="AK51" s="68"/>
      <c r="AL51" s="68"/>
      <c r="AM51" s="68"/>
      <c r="AN51" s="69"/>
      <c r="AO51" s="109" t="e">
        <f>SUM(L44,#REF!,AO18,AO38,AO49)</f>
        <v>#REF!</v>
      </c>
      <c r="AP51" s="109"/>
      <c r="AQ51" s="109" t="e">
        <f>SUM(M44,#REF!,AQ18,AQ38,AQ49)</f>
        <v>#REF!</v>
      </c>
      <c r="AR51" s="109"/>
      <c r="AS51" s="109" t="e">
        <f>SUM(N44,#REF!,AS18,AS38,AS49)</f>
        <v>#REF!</v>
      </c>
      <c r="AT51" s="111"/>
      <c r="AU51" s="52" t="s">
        <v>258</v>
      </c>
      <c r="AV51" s="68"/>
      <c r="AW51" s="68"/>
      <c r="AX51" s="53"/>
      <c r="AY51" s="111">
        <v>18952</v>
      </c>
      <c r="AZ51" s="111">
        <v>21158</v>
      </c>
      <c r="BA51" s="111">
        <v>40110</v>
      </c>
      <c r="BB51" s="52" t="s">
        <v>263</v>
      </c>
      <c r="BC51" s="68"/>
      <c r="BD51" s="68"/>
      <c r="BE51" s="69"/>
      <c r="BF51" s="109">
        <v>3364</v>
      </c>
      <c r="BG51" s="109">
        <v>3783</v>
      </c>
      <c r="BH51" s="111">
        <v>7147</v>
      </c>
    </row>
    <row r="52" spans="1:60" ht="12.75" customHeight="1" thickBot="1">
      <c r="A52" s="68"/>
      <c r="B52" s="70"/>
      <c r="C52" s="42" t="s">
        <v>91</v>
      </c>
      <c r="D52" s="22"/>
      <c r="E52" s="72">
        <v>110</v>
      </c>
      <c r="F52" s="72">
        <v>129</v>
      </c>
      <c r="G52" s="72">
        <v>239</v>
      </c>
      <c r="H52" s="82" t="s">
        <v>31</v>
      </c>
      <c r="I52" s="14"/>
      <c r="J52" s="16" t="s">
        <v>32</v>
      </c>
      <c r="K52" s="16"/>
      <c r="L52" s="49">
        <v>1468</v>
      </c>
      <c r="M52" s="61">
        <v>1642</v>
      </c>
      <c r="N52" s="61">
        <v>3110</v>
      </c>
      <c r="O52" s="10"/>
      <c r="P52" s="10"/>
      <c r="Q52" s="1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148"/>
      <c r="AF52" s="149"/>
      <c r="AG52" s="149"/>
      <c r="AH52" s="149"/>
      <c r="AI52" s="149"/>
      <c r="AJ52" s="149"/>
      <c r="AK52" s="149"/>
      <c r="AL52" s="149"/>
      <c r="AM52" s="149"/>
      <c r="AN52" s="150"/>
      <c r="AO52" s="151"/>
      <c r="AP52" s="151"/>
      <c r="AQ52" s="151"/>
      <c r="AR52" s="151"/>
      <c r="AS52" s="151"/>
      <c r="AT52" s="152"/>
      <c r="AU52" s="32"/>
      <c r="AV52" s="33"/>
      <c r="AW52" s="33"/>
      <c r="AX52" s="34"/>
      <c r="AY52" s="112"/>
      <c r="AZ52" s="112"/>
      <c r="BA52" s="112"/>
      <c r="BB52" s="32"/>
      <c r="BC52" s="33"/>
      <c r="BD52" s="33"/>
      <c r="BE52" s="115"/>
      <c r="BF52" s="110"/>
      <c r="BG52" s="110"/>
      <c r="BH52" s="112"/>
    </row>
    <row r="53" spans="1:60" ht="12.75" customHeight="1">
      <c r="A53" s="52" t="s">
        <v>92</v>
      </c>
      <c r="B53" s="18"/>
      <c r="C53" s="16" t="s">
        <v>93</v>
      </c>
      <c r="D53" s="17"/>
      <c r="E53" s="59">
        <v>256</v>
      </c>
      <c r="F53" s="59">
        <v>325</v>
      </c>
      <c r="G53" s="59">
        <v>581</v>
      </c>
      <c r="H53" s="52" t="s">
        <v>39</v>
      </c>
      <c r="I53" s="18"/>
      <c r="J53" s="16" t="s">
        <v>35</v>
      </c>
      <c r="K53" s="16"/>
      <c r="L53" s="49">
        <v>331</v>
      </c>
      <c r="M53" s="61">
        <v>357</v>
      </c>
      <c r="N53" s="61">
        <v>688</v>
      </c>
      <c r="O53" s="4"/>
      <c r="P53" s="4"/>
      <c r="Q53" s="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168"/>
      <c r="AV53" s="162"/>
      <c r="AW53" s="162"/>
      <c r="AX53" s="163"/>
      <c r="AY53" s="163"/>
      <c r="AZ53" s="163"/>
      <c r="BA53" s="163"/>
      <c r="BB53" s="29"/>
      <c r="BC53" s="13"/>
      <c r="BD53" s="13"/>
      <c r="BE53" s="13"/>
      <c r="BF53" s="13"/>
      <c r="BG53" s="13"/>
      <c r="BH53" s="13"/>
    </row>
    <row r="54" spans="1:60" ht="12.75" customHeight="1">
      <c r="A54" s="116"/>
      <c r="B54" s="18"/>
      <c r="C54" s="16" t="s">
        <v>96</v>
      </c>
      <c r="D54" s="17"/>
      <c r="E54" s="59">
        <v>238</v>
      </c>
      <c r="F54" s="59">
        <v>263</v>
      </c>
      <c r="G54" s="59">
        <v>501</v>
      </c>
      <c r="H54" s="116"/>
      <c r="I54" s="18"/>
      <c r="J54" s="16" t="s">
        <v>37</v>
      </c>
      <c r="K54" s="16"/>
      <c r="L54" s="49">
        <v>113</v>
      </c>
      <c r="M54" s="61">
        <v>124</v>
      </c>
      <c r="N54" s="61">
        <v>237</v>
      </c>
      <c r="O54" s="4"/>
      <c r="P54" s="4"/>
      <c r="Q54" s="4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69"/>
      <c r="AV54" s="164"/>
      <c r="AW54" s="164"/>
      <c r="AX54" s="165"/>
      <c r="AY54" s="165"/>
      <c r="AZ54" s="165"/>
      <c r="BA54" s="165"/>
      <c r="BB54" s="30"/>
      <c r="BC54" s="28"/>
      <c r="BD54" s="28"/>
      <c r="BE54" s="28"/>
      <c r="BF54" s="28"/>
      <c r="BG54" s="28"/>
      <c r="BH54" s="28"/>
    </row>
    <row r="55" spans="1:60" ht="12.75" customHeight="1">
      <c r="A55" s="116"/>
      <c r="B55" s="18"/>
      <c r="C55" s="16" t="s">
        <v>98</v>
      </c>
      <c r="D55" s="17"/>
      <c r="E55" s="59">
        <v>357</v>
      </c>
      <c r="F55" s="59">
        <v>415</v>
      </c>
      <c r="G55" s="59">
        <v>772</v>
      </c>
      <c r="H55" s="116"/>
      <c r="I55" s="18"/>
      <c r="J55" s="16" t="s">
        <v>38</v>
      </c>
      <c r="K55" s="16"/>
      <c r="L55" s="49">
        <v>96</v>
      </c>
      <c r="M55" s="61">
        <v>118</v>
      </c>
      <c r="N55" s="61">
        <v>214</v>
      </c>
      <c r="O55" s="4"/>
      <c r="P55" s="4"/>
      <c r="Q55" s="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169"/>
      <c r="AV55" s="164"/>
      <c r="AW55" s="164"/>
      <c r="AX55" s="165"/>
      <c r="AY55" s="165"/>
      <c r="AZ55" s="165"/>
      <c r="BA55" s="165"/>
      <c r="BB55" s="30"/>
      <c r="BC55" s="28"/>
      <c r="BD55" s="28"/>
      <c r="BE55" s="28"/>
      <c r="BF55" s="28"/>
      <c r="BG55" s="28"/>
      <c r="BH55" s="28"/>
    </row>
    <row r="56" spans="1:60" ht="12.75" customHeight="1">
      <c r="A56" s="32"/>
      <c r="B56" s="18"/>
      <c r="C56" s="14" t="s">
        <v>217</v>
      </c>
      <c r="D56" s="15"/>
      <c r="E56" s="59">
        <f>SUM(E51:E52,E53:F55)</f>
        <v>2095</v>
      </c>
      <c r="F56" s="59">
        <f>SUM(F51:F52,F53:G55)</f>
        <v>3136</v>
      </c>
      <c r="G56" s="59">
        <f>SUM(G51:G52,G53:G55)</f>
        <v>2374</v>
      </c>
      <c r="H56" s="116"/>
      <c r="I56" s="18"/>
      <c r="J56" s="16" t="s">
        <v>40</v>
      </c>
      <c r="K56" s="16"/>
      <c r="L56" s="49">
        <v>94</v>
      </c>
      <c r="M56" s="61">
        <v>118</v>
      </c>
      <c r="N56" s="61">
        <v>212</v>
      </c>
      <c r="O56" s="4"/>
      <c r="P56" s="4"/>
      <c r="Q56" s="4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169"/>
      <c r="AV56" s="164"/>
      <c r="AW56" s="164"/>
      <c r="AX56" s="165"/>
      <c r="AY56" s="165"/>
      <c r="AZ56" s="165"/>
      <c r="BA56" s="165"/>
      <c r="BB56" s="30"/>
      <c r="BC56" s="28"/>
      <c r="BD56" s="28"/>
      <c r="BE56" s="28"/>
      <c r="BF56" s="28"/>
      <c r="BG56" s="28"/>
      <c r="BH56" s="28"/>
    </row>
    <row r="57" spans="1:60" ht="12.75" customHeight="1">
      <c r="A57" s="52" t="s">
        <v>103</v>
      </c>
      <c r="B57" s="18"/>
      <c r="C57" s="16" t="s">
        <v>101</v>
      </c>
      <c r="D57" s="17"/>
      <c r="E57" s="59">
        <v>481</v>
      </c>
      <c r="F57" s="59">
        <v>555</v>
      </c>
      <c r="G57" s="59">
        <v>1036</v>
      </c>
      <c r="H57" s="116"/>
      <c r="I57" s="18"/>
      <c r="J57" s="16" t="s">
        <v>42</v>
      </c>
      <c r="K57" s="16"/>
      <c r="L57" s="49">
        <v>121</v>
      </c>
      <c r="M57" s="61">
        <v>135</v>
      </c>
      <c r="N57" s="61">
        <v>256</v>
      </c>
      <c r="O57" s="4"/>
      <c r="P57" s="4"/>
      <c r="Q57" s="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169"/>
      <c r="AV57" s="164"/>
      <c r="AW57" s="164"/>
      <c r="AX57" s="165"/>
      <c r="AY57" s="165"/>
      <c r="AZ57" s="165"/>
      <c r="BA57" s="165"/>
      <c r="BB57" s="30"/>
      <c r="BC57" s="28"/>
      <c r="BD57" s="28"/>
      <c r="BE57" s="28"/>
      <c r="BF57" s="28"/>
      <c r="BG57" s="28"/>
      <c r="BH57" s="28"/>
    </row>
    <row r="58" spans="1:60" ht="12.75" customHeight="1">
      <c r="A58" s="116"/>
      <c r="B58" s="18"/>
      <c r="C58" s="16" t="s">
        <v>104</v>
      </c>
      <c r="D58" s="17"/>
      <c r="E58" s="59">
        <v>229</v>
      </c>
      <c r="F58" s="59">
        <v>282</v>
      </c>
      <c r="G58" s="59">
        <v>511</v>
      </c>
      <c r="H58" s="116"/>
      <c r="I58" s="18"/>
      <c r="J58" s="16" t="s">
        <v>44</v>
      </c>
      <c r="K58" s="16"/>
      <c r="L58" s="49">
        <v>162</v>
      </c>
      <c r="M58" s="61">
        <v>194</v>
      </c>
      <c r="N58" s="61">
        <v>356</v>
      </c>
      <c r="O58" s="4"/>
      <c r="P58" s="4"/>
      <c r="Q58" s="4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169"/>
      <c r="AV58" s="164"/>
      <c r="AW58" s="164"/>
      <c r="AX58" s="165"/>
      <c r="AY58" s="165"/>
      <c r="AZ58" s="165"/>
      <c r="BA58" s="165"/>
      <c r="BB58" s="91" t="s">
        <v>206</v>
      </c>
      <c r="BC58" s="92"/>
      <c r="BD58" s="92"/>
      <c r="BE58" s="173"/>
      <c r="BF58" s="97">
        <v>51533</v>
      </c>
      <c r="BG58" s="97">
        <v>58650</v>
      </c>
      <c r="BH58" s="100">
        <v>110183</v>
      </c>
    </row>
    <row r="59" spans="1:60" ht="12.75" customHeight="1">
      <c r="A59" s="32"/>
      <c r="B59" s="18"/>
      <c r="C59" s="14" t="s">
        <v>221</v>
      </c>
      <c r="D59" s="15"/>
      <c r="E59" s="59">
        <f>SUM(E57:F58)</f>
        <v>1547</v>
      </c>
      <c r="F59" s="59">
        <f>SUM(F57:G58)</f>
        <v>2384</v>
      </c>
      <c r="G59" s="59">
        <f>SUM(G57:G58)</f>
        <v>1547</v>
      </c>
      <c r="H59" s="116"/>
      <c r="I59" s="18"/>
      <c r="J59" s="16" t="s">
        <v>46</v>
      </c>
      <c r="K59" s="16"/>
      <c r="L59" s="49">
        <v>100</v>
      </c>
      <c r="M59" s="61">
        <v>106</v>
      </c>
      <c r="N59" s="61">
        <v>206</v>
      </c>
      <c r="O59" s="4"/>
      <c r="P59" s="4"/>
      <c r="Q59" s="4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169"/>
      <c r="AV59" s="164"/>
      <c r="AW59" s="164"/>
      <c r="AX59" s="165"/>
      <c r="AY59" s="165"/>
      <c r="AZ59" s="165"/>
      <c r="BA59" s="165"/>
      <c r="BB59" s="93"/>
      <c r="BC59" s="94"/>
      <c r="BD59" s="94"/>
      <c r="BE59" s="174"/>
      <c r="BF59" s="98"/>
      <c r="BG59" s="98"/>
      <c r="BH59" s="101"/>
    </row>
    <row r="60" spans="1:60" ht="12.75" customHeight="1">
      <c r="A60" s="157"/>
      <c r="B60" s="157"/>
      <c r="C60" s="157"/>
      <c r="D60" s="157"/>
      <c r="E60" s="157"/>
      <c r="F60" s="157"/>
      <c r="G60" s="157"/>
      <c r="H60" s="158"/>
      <c r="I60" s="23"/>
      <c r="J60" s="85" t="s">
        <v>265</v>
      </c>
      <c r="K60" s="85"/>
      <c r="L60" s="86">
        <f>SUM(L53:L59)</f>
        <v>1017</v>
      </c>
      <c r="M60" s="62">
        <f>SUM(M53:M59)</f>
        <v>1152</v>
      </c>
      <c r="N60" s="62">
        <f>SUM(N53:N59)</f>
        <v>2169</v>
      </c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170"/>
      <c r="AV60" s="166"/>
      <c r="AW60" s="166"/>
      <c r="AX60" s="167"/>
      <c r="AY60" s="167"/>
      <c r="AZ60" s="167"/>
      <c r="BA60" s="167"/>
      <c r="BB60" s="95"/>
      <c r="BC60" s="96"/>
      <c r="BD60" s="96"/>
      <c r="BE60" s="175"/>
      <c r="BF60" s="99"/>
      <c r="BG60" s="99"/>
      <c r="BH60" s="102"/>
    </row>
    <row r="61" spans="9:60" ht="12.75" customHeight="1">
      <c r="I61" s="4"/>
      <c r="J61" s="4"/>
      <c r="K61" s="4"/>
      <c r="L61" s="4"/>
      <c r="M61" s="4"/>
      <c r="N61" s="4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BB61" s="5"/>
      <c r="BC61" s="5"/>
      <c r="BD61" s="5"/>
      <c r="BE61" s="5"/>
      <c r="BF61" s="5"/>
      <c r="BG61" s="5"/>
      <c r="BH61" s="20" t="s">
        <v>158</v>
      </c>
    </row>
    <row r="62" spans="9:60" ht="12.75" customHeight="1">
      <c r="I62" s="4"/>
      <c r="J62" s="4"/>
      <c r="K62" s="4"/>
      <c r="L62" s="4"/>
      <c r="M62" s="4"/>
      <c r="N62" s="4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BH62" s="165"/>
    </row>
    <row r="63" spans="9:60" ht="12.75" customHeight="1">
      <c r="I63" s="4"/>
      <c r="J63" s="4"/>
      <c r="K63" s="4"/>
      <c r="L63" s="4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BH63" s="165"/>
    </row>
    <row r="64" spans="9:60" ht="12.75" customHeight="1">
      <c r="I64" s="4"/>
      <c r="J64" s="4"/>
      <c r="K64" s="4"/>
      <c r="L64" s="4"/>
      <c r="M64" s="4"/>
      <c r="N64" s="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BH64" s="165"/>
    </row>
    <row r="65" spans="9:60" ht="12.75" customHeight="1"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BH65" s="165"/>
    </row>
    <row r="66" spans="9:60" ht="12.75" customHeight="1">
      <c r="I66" s="4"/>
      <c r="J66" s="4"/>
      <c r="K66" s="4"/>
      <c r="L66" s="4"/>
      <c r="M66" s="4"/>
      <c r="N66" s="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BH66" s="165"/>
    </row>
    <row r="67" spans="9:60" ht="12.75" customHeight="1"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BH67" s="165"/>
    </row>
    <row r="68" spans="9:60" ht="12.75" customHeight="1"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BH68" s="165"/>
    </row>
    <row r="69" spans="9:60" ht="12.75" customHeight="1"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BH69" s="165"/>
    </row>
    <row r="70" spans="9:60" ht="12.75" customHeight="1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BH70" s="165"/>
    </row>
    <row r="71" spans="9:60" ht="12.75" customHeight="1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BH71" s="165"/>
    </row>
    <row r="72" spans="9:60" ht="12.75" customHeight="1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BH72" s="165"/>
    </row>
    <row r="73" spans="9:60" ht="12.75" customHeight="1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BH73" s="165"/>
    </row>
    <row r="74" spans="9:60" ht="12.75" customHeight="1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BH74" s="165"/>
    </row>
    <row r="75" spans="8:60" ht="12.75" customHeight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BH75" s="165"/>
    </row>
    <row r="76" spans="8:60" ht="12.75" customHeight="1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BH76" s="165"/>
    </row>
    <row r="77" spans="8:60" ht="12.7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BH77" s="165"/>
    </row>
    <row r="78" spans="8:60" ht="12.75" customHeight="1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BH78" s="165"/>
    </row>
    <row r="79" spans="8:60" ht="12.75" customHeight="1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BH79" s="165"/>
    </row>
    <row r="80" spans="8:60" ht="12.75" customHeight="1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BH80" s="165"/>
    </row>
    <row r="81" spans="8:60" ht="12.75" customHeight="1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BH81" s="165"/>
    </row>
    <row r="82" spans="8:60" ht="12.75" customHeight="1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BH82" s="165"/>
    </row>
    <row r="83" spans="8:60" ht="12.75" customHeight="1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BH83" s="165"/>
    </row>
    <row r="84" spans="8:60" ht="12.75" customHeight="1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BH84" s="165"/>
    </row>
    <row r="85" spans="8:60" ht="12.75" customHeight="1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BH85" s="165"/>
    </row>
    <row r="86" spans="8:60" ht="12.75" customHeight="1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BH86" s="165"/>
    </row>
    <row r="87" spans="3:60" ht="12.7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BH87" s="165"/>
    </row>
    <row r="88" spans="2:60" ht="12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BH88" s="165"/>
    </row>
    <row r="89" spans="2:60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BH89" s="165"/>
    </row>
    <row r="90" spans="2:60" ht="12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BH90" s="165"/>
    </row>
    <row r="91" spans="2:60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BH91" s="165"/>
    </row>
    <row r="92" spans="2:60" ht="12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BH92" s="165"/>
    </row>
    <row r="93" spans="2:60" ht="12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BH93" s="165"/>
    </row>
    <row r="94" spans="2:60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BH94" s="165"/>
    </row>
    <row r="95" spans="2:60" ht="12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BH95" s="165"/>
    </row>
    <row r="96" spans="2:60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BH96" s="165"/>
    </row>
    <row r="97" spans="2:60" ht="12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BH97" s="165"/>
    </row>
    <row r="98" spans="2:60" ht="12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BH98" s="165"/>
    </row>
    <row r="99" spans="2:60" ht="12.7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BH99" s="165"/>
    </row>
    <row r="100" spans="2:60" ht="12.7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BH100" s="165"/>
    </row>
    <row r="101" spans="2:60" ht="12.7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BH101" s="165"/>
    </row>
    <row r="102" spans="2:60" ht="12.7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BH102" s="165"/>
    </row>
    <row r="103" spans="2:60" ht="12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BH103" s="165"/>
    </row>
    <row r="104" spans="2:60" ht="12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BH104" s="165"/>
    </row>
    <row r="105" spans="2:60" ht="12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BH105" s="165"/>
    </row>
    <row r="106" spans="2:60" ht="12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BH106" s="165"/>
    </row>
    <row r="107" spans="2:60" ht="12.7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BH107" s="165"/>
    </row>
    <row r="108" spans="2:60" ht="12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BH108" s="165"/>
    </row>
    <row r="109" spans="2:60" ht="12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BH109" s="165"/>
    </row>
    <row r="110" spans="2:60" ht="12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BH110" s="165"/>
    </row>
    <row r="111" spans="2:60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BH111" s="165"/>
    </row>
    <row r="112" spans="2:60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BH112" s="165"/>
    </row>
    <row r="113" spans="2:60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BH113" s="165"/>
    </row>
    <row r="114" spans="2:60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BH114" s="165"/>
    </row>
    <row r="115" spans="2:60" ht="12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BH115" s="165"/>
    </row>
    <row r="116" spans="2:60" ht="12.7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BH116" s="165"/>
    </row>
    <row r="117" spans="2:60" ht="12.7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BH117" s="165"/>
    </row>
    <row r="118" spans="2:60" ht="12.7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BH118" s="165"/>
    </row>
    <row r="119" spans="2:60" ht="12.7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BH119" s="165"/>
    </row>
    <row r="120" spans="2:60" ht="12.7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BH120" s="165"/>
    </row>
    <row r="121" spans="2:60" ht="12.7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BH121" s="165"/>
    </row>
    <row r="122" spans="2:60" ht="12.7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BH122" s="165"/>
    </row>
    <row r="123" spans="2:60" ht="12.7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BH123" s="165"/>
    </row>
    <row r="124" spans="2:60" ht="12.7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BH124" s="165"/>
    </row>
    <row r="125" spans="2:60" ht="12.7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BH125" s="165"/>
    </row>
    <row r="126" spans="2:60" ht="12.7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BH126" s="165"/>
    </row>
    <row r="127" spans="2:60" ht="12.7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BH127" s="165"/>
    </row>
    <row r="128" spans="2:60" ht="12.7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BH128" s="165"/>
    </row>
    <row r="129" spans="2:60" ht="12.7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BH129" s="165"/>
    </row>
    <row r="130" spans="2:60" ht="12.7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BH130" s="165"/>
    </row>
    <row r="131" spans="2:60" ht="12.7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BH131" s="165"/>
    </row>
    <row r="132" spans="2:60" ht="12.7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BH132" s="165"/>
    </row>
    <row r="133" spans="2:60" ht="12.7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BH133" s="165"/>
    </row>
    <row r="134" spans="2:60" ht="12.7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BH134" s="165"/>
    </row>
    <row r="135" spans="2:60" ht="12.7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BH135" s="165"/>
    </row>
    <row r="136" spans="2:60" ht="12.7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BH136" s="165"/>
    </row>
    <row r="137" spans="2:60" ht="12.7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BH137" s="165"/>
    </row>
    <row r="138" spans="2:60" ht="12.7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BH138" s="165"/>
    </row>
    <row r="139" spans="2:60" ht="12.7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BH139" s="165"/>
    </row>
    <row r="140" spans="2:60" ht="12.7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BH140" s="165"/>
    </row>
    <row r="141" spans="2:60" ht="12.7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BH141" s="165"/>
    </row>
    <row r="142" spans="2:60" ht="12.7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BH142" s="165"/>
    </row>
    <row r="143" spans="2:60" ht="12.7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BH143" s="165"/>
    </row>
    <row r="144" spans="2:60" ht="12.7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BH144" s="165"/>
    </row>
    <row r="145" spans="2:60" ht="12.7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BH145" s="165"/>
    </row>
    <row r="146" spans="2:60" ht="12.7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BH146" s="165"/>
    </row>
    <row r="147" spans="2:60" ht="12.7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BH147" s="165"/>
    </row>
    <row r="148" spans="2:60" ht="12.7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BH148" s="165"/>
    </row>
    <row r="149" spans="2:60" ht="12.7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BH149" s="165"/>
    </row>
    <row r="150" spans="2:60" ht="12.7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BH150" s="165"/>
    </row>
    <row r="151" spans="2:60" ht="12.75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BH151" s="165"/>
    </row>
    <row r="152" spans="2:60" ht="12.7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BH152" s="165"/>
    </row>
    <row r="153" spans="2:60" ht="12.7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BH153" s="165"/>
    </row>
    <row r="154" spans="2:60" ht="12.7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BH154" s="165"/>
    </row>
    <row r="155" spans="2:60" ht="12.7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BH155" s="165"/>
    </row>
    <row r="156" spans="2:60" ht="12.7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BH156" s="165"/>
    </row>
    <row r="157" spans="2:60" ht="12.7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BH157" s="165"/>
    </row>
    <row r="158" spans="2:60" ht="12.7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BH158" s="165"/>
    </row>
    <row r="159" spans="2:60" ht="12.7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BH159" s="165"/>
    </row>
    <row r="160" spans="2:60" ht="12.7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BH160" s="165"/>
    </row>
    <row r="161" spans="2:60" ht="12.7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BH161" s="165"/>
    </row>
    <row r="162" spans="2:60" ht="12.7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BH162" s="165"/>
    </row>
    <row r="163" spans="2:60" ht="12.7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BH163" s="165"/>
    </row>
    <row r="164" spans="2:60" ht="12.7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BH164" s="165"/>
    </row>
    <row r="165" spans="2:60" ht="12.7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BH165" s="165"/>
    </row>
    <row r="166" spans="2:60" ht="12.7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BH166" s="165"/>
    </row>
    <row r="167" spans="2:60" ht="12.7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BH167" s="165"/>
    </row>
    <row r="168" spans="2:60" ht="12.7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BH168" s="165"/>
    </row>
    <row r="169" spans="2:60" ht="12.7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BH169" s="165"/>
    </row>
    <row r="170" spans="2:60" ht="12.7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BH170" s="165"/>
    </row>
    <row r="171" spans="2:60" ht="12.7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BH171" s="165"/>
    </row>
    <row r="172" spans="2:60" ht="12.7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BH172" s="165"/>
    </row>
    <row r="173" spans="2:60" ht="12.7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BH173" s="165"/>
    </row>
    <row r="174" spans="2:60" ht="12.7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BH174" s="165"/>
    </row>
    <row r="175" spans="2:60" ht="12.7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BH175" s="165"/>
    </row>
    <row r="176" spans="2:60" ht="12.7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BH176" s="165"/>
    </row>
    <row r="177" spans="2:60" ht="12.7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BH177" s="165"/>
    </row>
    <row r="178" spans="2:60" ht="12.7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BH178" s="165"/>
    </row>
    <row r="179" spans="2:60" ht="12.7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BH179" s="165"/>
    </row>
    <row r="180" spans="2:60" ht="12.7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BH180" s="165"/>
    </row>
    <row r="181" spans="2:60" ht="12.7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BH181" s="165"/>
    </row>
    <row r="182" spans="2:60" ht="12.7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BH182" s="165"/>
    </row>
    <row r="183" spans="2:60" ht="12.7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BH183" s="165"/>
    </row>
    <row r="184" spans="2:60" ht="12.7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BH184" s="165"/>
    </row>
    <row r="185" spans="2:60" ht="12.7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BH185" s="165"/>
    </row>
    <row r="186" spans="2:60" ht="12.7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BH186" s="165"/>
    </row>
    <row r="187" spans="2:60" ht="12.7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BH187" s="165"/>
    </row>
    <row r="188" spans="2:60" ht="12.7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BH188" s="165"/>
    </row>
    <row r="189" spans="2:60" ht="12.7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BH189" s="165"/>
    </row>
    <row r="190" spans="2:60" ht="12.7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BH190" s="165"/>
    </row>
    <row r="191" spans="2:60" ht="12.7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BH191" s="165"/>
    </row>
    <row r="192" spans="2:60" ht="12.7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BH192" s="165"/>
    </row>
    <row r="193" spans="2:60" ht="12.7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BH193" s="165"/>
    </row>
    <row r="194" spans="2:60" ht="12.7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BH194" s="165"/>
    </row>
    <row r="195" spans="2:60" ht="12.7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BH195" s="165"/>
    </row>
    <row r="196" spans="2:60" ht="12.7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BH196" s="165"/>
    </row>
    <row r="197" spans="2:60" ht="12.7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BH197" s="165"/>
    </row>
    <row r="198" spans="2:60" ht="12.7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BH198" s="165"/>
    </row>
    <row r="199" spans="2:60" ht="12.7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BH199" s="165"/>
    </row>
    <row r="200" spans="2:60" ht="12.7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BH200" s="165"/>
    </row>
    <row r="201" spans="2:60" ht="12.7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BH201" s="165"/>
    </row>
    <row r="202" spans="2:60" ht="12.7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BH202" s="165"/>
    </row>
    <row r="203" spans="2:60" ht="12.7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BH203" s="165"/>
    </row>
    <row r="204" spans="2:60" ht="12.7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BH204" s="165"/>
    </row>
    <row r="205" spans="2:60" ht="12.7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BH205" s="165"/>
    </row>
    <row r="206" spans="2:60" ht="12.7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BH206" s="165"/>
    </row>
    <row r="207" spans="2:60" ht="12.7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BH207" s="165"/>
    </row>
    <row r="208" spans="2:60" ht="12.7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BH208" s="165"/>
    </row>
    <row r="209" spans="2:60" ht="12.7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BH209" s="165"/>
    </row>
    <row r="210" spans="2:60" ht="12.7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BH210" s="165"/>
    </row>
    <row r="211" spans="2:60" ht="12.7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BH211" s="165"/>
    </row>
    <row r="212" spans="2:60" ht="12.7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BH212" s="165"/>
    </row>
    <row r="213" spans="2:60" ht="12.7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BH213" s="165"/>
    </row>
    <row r="214" spans="2:60" ht="12.7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BH214" s="165"/>
    </row>
    <row r="215" spans="2:60" ht="12.7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BH215" s="165"/>
    </row>
    <row r="216" spans="2:60" ht="12.7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BH216" s="165"/>
    </row>
    <row r="217" spans="2:60" ht="12.7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BH217" s="165"/>
    </row>
    <row r="218" spans="2:60" ht="12.7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BH218" s="165"/>
    </row>
    <row r="219" spans="2:60" ht="12.7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BH219" s="165"/>
    </row>
    <row r="220" spans="2:60" ht="12.7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BH220" s="165"/>
    </row>
    <row r="221" spans="2:60" ht="12.7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BH221" s="165"/>
    </row>
    <row r="222" spans="2:60" ht="12.7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BH222" s="165"/>
    </row>
    <row r="223" spans="2:60" ht="12.7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BH223" s="165"/>
    </row>
    <row r="224" spans="2:60" ht="12.7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BH224" s="165"/>
    </row>
    <row r="225" spans="2:60" ht="12.7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BH225" s="165"/>
    </row>
    <row r="226" spans="2:60" ht="12.7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BH226" s="165"/>
    </row>
    <row r="227" spans="2:60" ht="12.7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BH227" s="165"/>
    </row>
    <row r="228" spans="2:60" ht="12.7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BH228" s="165"/>
    </row>
    <row r="229" spans="2:60" ht="12.7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BH229" s="165"/>
    </row>
    <row r="230" spans="2:60" ht="12.7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BH230" s="165"/>
    </row>
    <row r="231" spans="2:60" ht="12.7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BH231" s="165"/>
    </row>
    <row r="232" spans="2:60" ht="12.7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BH232" s="165"/>
    </row>
    <row r="233" spans="2:60" ht="12.7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BH233" s="165"/>
    </row>
    <row r="234" spans="2:60" ht="12.7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BH234" s="165"/>
    </row>
    <row r="235" spans="2:60" ht="12.7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BH235" s="165"/>
    </row>
    <row r="236" spans="2:60" ht="12.7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BH236" s="165"/>
    </row>
    <row r="237" spans="2:60" ht="12.7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BH237" s="165"/>
    </row>
    <row r="238" spans="2:60" ht="12.7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BH238" s="165"/>
    </row>
    <row r="239" spans="2:60" ht="12.7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U239" s="5"/>
      <c r="AV239" s="5"/>
      <c r="AW239" s="5"/>
      <c r="BH239" s="165"/>
    </row>
    <row r="240" spans="2:60" ht="12.7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U240" s="5"/>
      <c r="AV240" s="5"/>
      <c r="AW240" s="5"/>
      <c r="BH240" s="165"/>
    </row>
    <row r="241" spans="2:60" ht="12.7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U241" s="5"/>
      <c r="AV241" s="5"/>
      <c r="AW241" s="5"/>
      <c r="BH241" s="165"/>
    </row>
    <row r="242" spans="2:60" ht="12.75" customHeight="1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U242" s="5"/>
      <c r="AV242" s="5"/>
      <c r="AW242" s="5"/>
      <c r="BH242" s="165"/>
    </row>
    <row r="243" spans="2:60" ht="12.75" customHeight="1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U243" s="5"/>
      <c r="AV243" s="5"/>
      <c r="AW243" s="5"/>
      <c r="BH243" s="165"/>
    </row>
    <row r="244" spans="2:60" ht="12.75" customHeight="1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U244" s="5"/>
      <c r="AV244" s="5"/>
      <c r="AW244" s="5"/>
      <c r="BH244" s="165"/>
    </row>
    <row r="245" spans="2:60" ht="12.7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U245" s="5"/>
      <c r="AV245" s="5"/>
      <c r="AW245" s="5"/>
      <c r="BH245" s="165"/>
    </row>
    <row r="246" spans="2:60" ht="12.7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U246" s="5"/>
      <c r="AV246" s="5"/>
      <c r="AW246" s="5"/>
      <c r="BH246" s="165"/>
    </row>
    <row r="247" spans="2:60" ht="12.7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AU247" s="5"/>
      <c r="AV247" s="5"/>
      <c r="AW247" s="5"/>
      <c r="BH247" s="165"/>
    </row>
    <row r="248" spans="2:60" ht="12.7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AU248" s="5"/>
      <c r="AV248" s="5"/>
      <c r="AW248" s="5"/>
      <c r="BH248" s="165"/>
    </row>
    <row r="249" spans="2:60" ht="12.7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BH249" s="165"/>
    </row>
    <row r="250" spans="2:60" ht="12.7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BH250" s="165"/>
    </row>
    <row r="251" spans="2:60" ht="12.7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BH251" s="165"/>
    </row>
    <row r="252" spans="2:60" ht="12.7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BH252" s="165"/>
    </row>
    <row r="253" spans="2:60" ht="12.7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BH253" s="165"/>
    </row>
    <row r="254" spans="2:60" ht="12.75" customHeight="1">
      <c r="B254" s="5"/>
      <c r="C254" s="5"/>
      <c r="D254" s="5"/>
      <c r="E254" s="5"/>
      <c r="F254" s="5"/>
      <c r="G254" s="5"/>
      <c r="H254" s="5"/>
      <c r="BH254" s="165"/>
    </row>
    <row r="255" spans="2:60" ht="12.75" customHeight="1">
      <c r="B255" s="5"/>
      <c r="C255" s="5"/>
      <c r="D255" s="5"/>
      <c r="E255" s="5"/>
      <c r="F255" s="5"/>
      <c r="G255" s="5"/>
      <c r="H255" s="5"/>
      <c r="BH255" s="165"/>
    </row>
    <row r="256" spans="2:60" ht="12.75" customHeight="1">
      <c r="B256" s="5"/>
      <c r="C256" s="5"/>
      <c r="D256" s="5"/>
      <c r="E256" s="5"/>
      <c r="F256" s="5"/>
      <c r="G256" s="5"/>
      <c r="H256" s="5"/>
      <c r="BH256" s="165"/>
    </row>
    <row r="257" spans="2:60" ht="12.75" customHeight="1">
      <c r="B257" s="5"/>
      <c r="C257" s="5"/>
      <c r="D257" s="5"/>
      <c r="E257" s="5"/>
      <c r="F257" s="5"/>
      <c r="G257" s="5"/>
      <c r="BH257" s="165"/>
    </row>
    <row r="258" spans="2:60" ht="12.75" customHeight="1">
      <c r="B258" s="5"/>
      <c r="C258" s="5"/>
      <c r="D258" s="5"/>
      <c r="E258" s="5"/>
      <c r="F258" s="5"/>
      <c r="G258" s="5"/>
      <c r="BH258" s="165"/>
    </row>
    <row r="259" spans="2:60" ht="12.75" customHeight="1">
      <c r="B259" s="5"/>
      <c r="C259" s="5"/>
      <c r="D259" s="5"/>
      <c r="E259" s="5"/>
      <c r="F259" s="5"/>
      <c r="G259" s="5"/>
      <c r="BH259" s="165"/>
    </row>
    <row r="260" spans="2:60" ht="12.75" customHeight="1">
      <c r="B260" s="5"/>
      <c r="C260" s="5"/>
      <c r="D260" s="5"/>
      <c r="E260" s="5"/>
      <c r="F260" s="5"/>
      <c r="G260" s="5"/>
      <c r="BH260" s="165"/>
    </row>
    <row r="261" spans="2:60" ht="12.75" customHeight="1">
      <c r="B261" s="5"/>
      <c r="C261" s="5"/>
      <c r="D261" s="5"/>
      <c r="E261" s="5"/>
      <c r="F261" s="5"/>
      <c r="G261" s="5"/>
      <c r="BH261" s="165"/>
    </row>
    <row r="262" spans="2:60" ht="12.75" customHeight="1">
      <c r="B262" s="5"/>
      <c r="C262" s="5"/>
      <c r="D262" s="5"/>
      <c r="E262" s="5"/>
      <c r="F262" s="5"/>
      <c r="G262" s="5"/>
      <c r="BH262" s="165"/>
    </row>
    <row r="263" spans="2:60" ht="12.75" customHeight="1">
      <c r="B263" s="5"/>
      <c r="C263" s="5"/>
      <c r="D263" s="5"/>
      <c r="E263" s="5"/>
      <c r="F263" s="5"/>
      <c r="G263" s="5"/>
      <c r="BH263" s="165"/>
    </row>
    <row r="264" spans="2:60" ht="12.75" customHeight="1">
      <c r="B264" s="5"/>
      <c r="C264" s="5"/>
      <c r="D264" s="5"/>
      <c r="E264" s="5"/>
      <c r="F264" s="5"/>
      <c r="G264" s="5"/>
      <c r="BH264" s="165"/>
    </row>
    <row r="265" spans="2:60" ht="12.75" customHeight="1">
      <c r="B265" s="5"/>
      <c r="C265" s="5"/>
      <c r="D265" s="5"/>
      <c r="E265" s="5"/>
      <c r="F265" s="5"/>
      <c r="G265" s="5"/>
      <c r="BH265" s="165"/>
    </row>
    <row r="266" spans="2:60" ht="12.75" customHeight="1">
      <c r="B266" s="5"/>
      <c r="C266" s="5"/>
      <c r="D266" s="5"/>
      <c r="E266" s="5"/>
      <c r="F266" s="5"/>
      <c r="G266" s="5"/>
      <c r="BH266" s="165"/>
    </row>
    <row r="267" spans="2:60" ht="12.75" customHeight="1">
      <c r="B267" s="5"/>
      <c r="C267" s="5"/>
      <c r="D267" s="5"/>
      <c r="E267" s="5"/>
      <c r="F267" s="5"/>
      <c r="G267" s="5"/>
      <c r="BH267" s="165"/>
    </row>
    <row r="268" spans="2:60" ht="12.75" customHeight="1">
      <c r="B268" s="5"/>
      <c r="C268" s="5"/>
      <c r="D268" s="5"/>
      <c r="E268" s="5"/>
      <c r="F268" s="5"/>
      <c r="G268" s="5"/>
      <c r="BH268" s="165"/>
    </row>
    <row r="269" spans="2:60" ht="12.75" customHeight="1">
      <c r="B269" s="5"/>
      <c r="BH269" s="165"/>
    </row>
    <row r="270" ht="12.75" customHeight="1">
      <c r="BH270" s="165"/>
    </row>
    <row r="271" ht="12.75" customHeight="1">
      <c r="BH271" s="165"/>
    </row>
    <row r="272" ht="12.75" customHeight="1">
      <c r="BH272" s="165"/>
    </row>
    <row r="273" ht="12.75" customHeight="1">
      <c r="BH273" s="165"/>
    </row>
    <row r="274" ht="12.75" customHeight="1">
      <c r="BH274" s="165"/>
    </row>
    <row r="275" ht="12.75" customHeight="1">
      <c r="BH275" s="165"/>
    </row>
    <row r="276" ht="12.75" customHeight="1">
      <c r="BH276" s="165"/>
    </row>
    <row r="277" ht="12.75" customHeight="1">
      <c r="BH277" s="165"/>
    </row>
    <row r="278" ht="12.75" customHeight="1">
      <c r="BH278" s="165"/>
    </row>
    <row r="279" ht="12.75" customHeight="1">
      <c r="BH279" s="165"/>
    </row>
    <row r="280" ht="12.75" customHeight="1">
      <c r="BH280" s="165"/>
    </row>
    <row r="281" ht="12.75" customHeight="1">
      <c r="BH281" s="165"/>
    </row>
    <row r="282" ht="12.75" customHeight="1">
      <c r="BH282" s="165"/>
    </row>
    <row r="283" ht="12.75" customHeight="1">
      <c r="BH283" s="165"/>
    </row>
    <row r="284" ht="12.75" customHeight="1">
      <c r="BH284" s="165"/>
    </row>
    <row r="285" ht="12.75" customHeight="1">
      <c r="BH285" s="165"/>
    </row>
    <row r="286" ht="12.75" customHeight="1">
      <c r="BH286" s="165"/>
    </row>
    <row r="287" ht="12.75" customHeight="1">
      <c r="BH287" s="165"/>
    </row>
    <row r="288" ht="12.75" customHeight="1">
      <c r="BH288" s="165"/>
    </row>
    <row r="289" ht="12.75" customHeight="1">
      <c r="BH289" s="165"/>
    </row>
    <row r="290" ht="12.75" customHeight="1">
      <c r="BH290" s="165"/>
    </row>
    <row r="291" ht="12.75" customHeight="1">
      <c r="BH291" s="165"/>
    </row>
    <row r="292" ht="12.75" customHeight="1">
      <c r="BH292" s="165"/>
    </row>
    <row r="293" ht="12.75" customHeight="1">
      <c r="BH293" s="165"/>
    </row>
    <row r="294" ht="12.75" customHeight="1">
      <c r="BH294" s="165"/>
    </row>
    <row r="295" ht="12.75" customHeight="1">
      <c r="BH295" s="165"/>
    </row>
    <row r="296" ht="12.75" customHeight="1">
      <c r="BH296" s="165"/>
    </row>
    <row r="297" ht="12.75" customHeight="1">
      <c r="BH297" s="165"/>
    </row>
    <row r="298" ht="12.75" customHeight="1">
      <c r="BH298" s="165"/>
    </row>
    <row r="299" ht="12.75" customHeight="1">
      <c r="BH299" s="165"/>
    </row>
    <row r="300" ht="12.75" customHeight="1">
      <c r="BH300" s="165"/>
    </row>
    <row r="301" ht="12.75" customHeight="1">
      <c r="BH301" s="165"/>
    </row>
    <row r="302" ht="12.75" customHeight="1">
      <c r="BH302" s="165"/>
    </row>
    <row r="303" ht="12.75" customHeight="1">
      <c r="BH303" s="165"/>
    </row>
    <row r="304" ht="12.75" customHeight="1">
      <c r="BH304" s="165"/>
    </row>
    <row r="305" ht="12.75" customHeight="1">
      <c r="BH305" s="165"/>
    </row>
    <row r="306" ht="12.75" customHeight="1">
      <c r="BH306" s="165"/>
    </row>
    <row r="307" ht="12.75" customHeight="1">
      <c r="BH307" s="165"/>
    </row>
    <row r="308" ht="12.75" customHeight="1">
      <c r="BH308" s="165"/>
    </row>
    <row r="309" ht="12.75" customHeight="1">
      <c r="BH309" s="165"/>
    </row>
    <row r="310" ht="12.75" customHeight="1">
      <c r="BH310" s="165"/>
    </row>
    <row r="311" ht="12.75" customHeight="1">
      <c r="BH311" s="165"/>
    </row>
    <row r="312" ht="12.75" customHeight="1">
      <c r="BH312" s="165"/>
    </row>
    <row r="313" ht="12.75" customHeight="1">
      <c r="BH313" s="165"/>
    </row>
    <row r="314" ht="12.75" customHeight="1">
      <c r="BH314" s="165"/>
    </row>
    <row r="315" ht="12.75" customHeight="1">
      <c r="BH315" s="165"/>
    </row>
    <row r="316" ht="12.75" customHeight="1">
      <c r="BH316" s="165"/>
    </row>
    <row r="317" ht="12.75" customHeight="1">
      <c r="BH317" s="165"/>
    </row>
    <row r="318" ht="12.75" customHeight="1">
      <c r="BH318" s="165"/>
    </row>
    <row r="319" ht="12.75" customHeight="1">
      <c r="BH319" s="165"/>
    </row>
    <row r="320" ht="12.75" customHeight="1">
      <c r="BH320" s="165"/>
    </row>
    <row r="321" ht="12.75" customHeight="1">
      <c r="BH321" s="165"/>
    </row>
    <row r="322" ht="12.75" customHeight="1">
      <c r="BH322" s="165"/>
    </row>
    <row r="323" ht="12.75" customHeight="1">
      <c r="BH323" s="165"/>
    </row>
    <row r="324" ht="12.75" customHeight="1">
      <c r="BH324" s="165"/>
    </row>
    <row r="325" ht="12.75" customHeight="1">
      <c r="BH325" s="165"/>
    </row>
    <row r="326" ht="12.75" customHeight="1">
      <c r="BH326" s="165"/>
    </row>
    <row r="327" ht="12.75" customHeight="1">
      <c r="BH327" s="165"/>
    </row>
    <row r="328" ht="12.75" customHeight="1">
      <c r="BH328" s="165"/>
    </row>
    <row r="329" ht="12.75" customHeight="1">
      <c r="BH329" s="165"/>
    </row>
    <row r="330" ht="12.75" customHeight="1">
      <c r="BH330" s="165"/>
    </row>
    <row r="331" ht="12.75" customHeight="1">
      <c r="BH331" s="165"/>
    </row>
    <row r="332" ht="12.75" customHeight="1">
      <c r="BH332" s="165"/>
    </row>
    <row r="333" ht="12.75" customHeight="1">
      <c r="BH333" s="165"/>
    </row>
    <row r="334" ht="12.75" customHeight="1">
      <c r="BH334" s="165"/>
    </row>
    <row r="335" ht="12.75" customHeight="1">
      <c r="BH335" s="165"/>
    </row>
    <row r="336" ht="12.75" customHeight="1">
      <c r="BH336" s="165"/>
    </row>
    <row r="337" ht="12.75" customHeight="1">
      <c r="BH337" s="165"/>
    </row>
    <row r="338" ht="12.75" customHeight="1">
      <c r="BH338" s="165"/>
    </row>
    <row r="339" ht="12.75" customHeight="1">
      <c r="BH339" s="165"/>
    </row>
    <row r="340" ht="12.75" customHeight="1">
      <c r="BH340" s="165"/>
    </row>
    <row r="341" ht="12.75" customHeight="1">
      <c r="BH341" s="165"/>
    </row>
    <row r="342" ht="12.75" customHeight="1">
      <c r="BH342" s="165"/>
    </row>
    <row r="343" ht="12.75" customHeight="1">
      <c r="BH343" s="165"/>
    </row>
    <row r="344" ht="12.75" customHeight="1">
      <c r="BH344" s="165"/>
    </row>
    <row r="345" ht="12.75" customHeight="1">
      <c r="BH345" s="165"/>
    </row>
    <row r="346" ht="12.75" customHeight="1">
      <c r="BH346" s="165"/>
    </row>
    <row r="347" ht="12.75" customHeight="1">
      <c r="BH347" s="165"/>
    </row>
    <row r="348" ht="12.75" customHeight="1">
      <c r="BH348" s="165"/>
    </row>
    <row r="349" ht="12.75" customHeight="1">
      <c r="BH349" s="165"/>
    </row>
    <row r="350" ht="12.75" customHeight="1">
      <c r="BH350" s="165"/>
    </row>
    <row r="351" ht="12.75" customHeight="1">
      <c r="BH351" s="165"/>
    </row>
    <row r="352" ht="12.75" customHeight="1">
      <c r="BH352" s="165"/>
    </row>
    <row r="353" ht="12.75" customHeight="1">
      <c r="BH353" s="165"/>
    </row>
    <row r="354" ht="12.75" customHeight="1">
      <c r="BH354" s="165"/>
    </row>
    <row r="355" ht="12.75" customHeight="1">
      <c r="BH355" s="165"/>
    </row>
    <row r="356" ht="12.75" customHeight="1">
      <c r="BH356" s="165"/>
    </row>
    <row r="357" ht="12.75" customHeight="1">
      <c r="BH357" s="165"/>
    </row>
    <row r="358" ht="12.75" customHeight="1">
      <c r="BH358" s="165"/>
    </row>
    <row r="359" ht="12.75" customHeight="1">
      <c r="BH359" s="165"/>
    </row>
    <row r="360" ht="12.75" customHeight="1">
      <c r="BH360" s="165"/>
    </row>
    <row r="361" ht="12.75" customHeight="1">
      <c r="BH361" s="165"/>
    </row>
    <row r="362" ht="12.75" customHeight="1">
      <c r="BH362" s="165"/>
    </row>
    <row r="363" ht="12.75" customHeight="1">
      <c r="BH363" s="165"/>
    </row>
    <row r="364" ht="12.75" customHeight="1">
      <c r="BH364" s="165"/>
    </row>
    <row r="365" ht="12.75" customHeight="1">
      <c r="BH365" s="165"/>
    </row>
    <row r="366" ht="12.75" customHeight="1">
      <c r="BH366" s="165"/>
    </row>
    <row r="367" ht="12.75" customHeight="1">
      <c r="BH367" s="165"/>
    </row>
    <row r="368" ht="12.75" customHeight="1">
      <c r="BH368" s="165"/>
    </row>
    <row r="369" ht="12.75" customHeight="1">
      <c r="BH369" s="165"/>
    </row>
    <row r="370" ht="12.75" customHeight="1">
      <c r="BH370" s="165"/>
    </row>
    <row r="371" ht="12.75" customHeight="1">
      <c r="BH371" s="165"/>
    </row>
    <row r="372" ht="12.75" customHeight="1">
      <c r="BH372" s="165"/>
    </row>
    <row r="373" ht="12.75" customHeight="1">
      <c r="BH373" s="165"/>
    </row>
    <row r="374" ht="12.75" customHeight="1">
      <c r="BH374" s="165"/>
    </row>
    <row r="375" ht="12.75" customHeight="1">
      <c r="BH375" s="165"/>
    </row>
    <row r="376" ht="12.75" customHeight="1">
      <c r="BH376" s="165"/>
    </row>
    <row r="377" ht="12.75" customHeight="1">
      <c r="BH377" s="165"/>
    </row>
    <row r="378" ht="12.75" customHeight="1">
      <c r="BH378" s="165"/>
    </row>
    <row r="379" ht="12.75" customHeight="1">
      <c r="BH379" s="165"/>
    </row>
    <row r="380" ht="12.75" customHeight="1">
      <c r="BH380" s="165"/>
    </row>
    <row r="381" ht="12.75" customHeight="1">
      <c r="BH381" s="165"/>
    </row>
    <row r="382" ht="12.75" customHeight="1">
      <c r="BH382" s="165"/>
    </row>
    <row r="383" ht="12.75" customHeight="1">
      <c r="BH383" s="165"/>
    </row>
    <row r="384" ht="12.75" customHeight="1">
      <c r="BH384" s="165"/>
    </row>
    <row r="385" ht="12.75" customHeight="1">
      <c r="BH385" s="165"/>
    </row>
    <row r="386" ht="12.75" customHeight="1">
      <c r="BH386" s="165"/>
    </row>
    <row r="387" ht="12.75" customHeight="1">
      <c r="BH387" s="165"/>
    </row>
    <row r="388" ht="12.75" customHeight="1">
      <c r="BH388" s="165"/>
    </row>
    <row r="389" ht="12.75" customHeight="1">
      <c r="BH389" s="165"/>
    </row>
    <row r="390" ht="12.75" customHeight="1">
      <c r="BH390" s="165"/>
    </row>
    <row r="391" ht="12.75" customHeight="1">
      <c r="BH391" s="165"/>
    </row>
    <row r="392" ht="12.75" customHeight="1">
      <c r="BH392" s="165"/>
    </row>
    <row r="393" ht="12.75" customHeight="1">
      <c r="BH393" s="165"/>
    </row>
    <row r="394" ht="12.75" customHeight="1">
      <c r="BH394" s="165"/>
    </row>
    <row r="395" ht="12.75" customHeight="1">
      <c r="BH395" s="165"/>
    </row>
    <row r="396" ht="12.75" customHeight="1">
      <c r="BH396" s="165"/>
    </row>
    <row r="397" ht="12.75" customHeight="1">
      <c r="BH397" s="165"/>
    </row>
    <row r="398" ht="12.75" customHeight="1">
      <c r="BH398" s="165"/>
    </row>
    <row r="399" ht="12.75" customHeight="1">
      <c r="BH399" s="165"/>
    </row>
    <row r="400" ht="12.75" customHeight="1">
      <c r="BH400" s="165"/>
    </row>
    <row r="401" ht="12.75" customHeight="1">
      <c r="BH401" s="165"/>
    </row>
    <row r="402" ht="12.75" customHeight="1">
      <c r="BH402" s="165"/>
    </row>
    <row r="403" ht="12.75" customHeight="1">
      <c r="BH403" s="165"/>
    </row>
    <row r="404" ht="12.75" customHeight="1">
      <c r="BH404" s="165"/>
    </row>
    <row r="405" ht="12.75" customHeight="1">
      <c r="BH405" s="165"/>
    </row>
    <row r="406" ht="12.75" customHeight="1">
      <c r="BH406" s="165"/>
    </row>
    <row r="407" ht="12.75" customHeight="1">
      <c r="BH407" s="165"/>
    </row>
    <row r="408" ht="12.75" customHeight="1">
      <c r="BH408" s="165"/>
    </row>
    <row r="409" ht="12.75" customHeight="1">
      <c r="BH409" s="165"/>
    </row>
    <row r="410" ht="12.75" customHeight="1">
      <c r="BH410" s="165"/>
    </row>
    <row r="411" ht="12.75" customHeight="1">
      <c r="BH411" s="165"/>
    </row>
    <row r="412" ht="12.75" customHeight="1">
      <c r="BH412" s="165"/>
    </row>
    <row r="413" ht="12.75" customHeight="1">
      <c r="BH413" s="165"/>
    </row>
    <row r="414" ht="12.75" customHeight="1">
      <c r="BH414" s="165"/>
    </row>
    <row r="415" ht="12.75" customHeight="1">
      <c r="BH415" s="165"/>
    </row>
    <row r="416" ht="12.75" customHeight="1">
      <c r="BH416" s="165"/>
    </row>
    <row r="417" ht="12.75" customHeight="1">
      <c r="BH417" s="165"/>
    </row>
    <row r="418" ht="12.75" customHeight="1">
      <c r="BH418" s="165"/>
    </row>
    <row r="419" ht="12.75" customHeight="1">
      <c r="BH419" s="165"/>
    </row>
    <row r="420" ht="12.75" customHeight="1">
      <c r="BH420" s="165"/>
    </row>
    <row r="421" ht="12.75" customHeight="1">
      <c r="BH421" s="165"/>
    </row>
  </sheetData>
  <mergeCells count="491">
    <mergeCell ref="BB51:BE52"/>
    <mergeCell ref="BB58:BE60"/>
    <mergeCell ref="AU34:AU38"/>
    <mergeCell ref="AE45:AH48"/>
    <mergeCell ref="AI13:AN13"/>
    <mergeCell ref="AI14:AN14"/>
    <mergeCell ref="AI15:AN15"/>
    <mergeCell ref="AI16:AN16"/>
    <mergeCell ref="AI17:AN17"/>
    <mergeCell ref="AE13:AH17"/>
    <mergeCell ref="AE35:AH37"/>
    <mergeCell ref="AI46:AN46"/>
    <mergeCell ref="AQ18:AR19"/>
    <mergeCell ref="AS18:AT19"/>
    <mergeCell ref="AQ34:AR34"/>
    <mergeCell ref="AO36:AP36"/>
    <mergeCell ref="AQ36:AR36"/>
    <mergeCell ref="AS32:AT32"/>
    <mergeCell ref="AS33:AT33"/>
    <mergeCell ref="AE51:AN52"/>
    <mergeCell ref="AO51:AP52"/>
    <mergeCell ref="AQ51:AR52"/>
    <mergeCell ref="AS51:AT52"/>
    <mergeCell ref="AO13:AP13"/>
    <mergeCell ref="AO14:AP14"/>
    <mergeCell ref="AO15:AP15"/>
    <mergeCell ref="AO16:AP16"/>
    <mergeCell ref="AE49:AN50"/>
    <mergeCell ref="AO49:AP50"/>
    <mergeCell ref="AQ49:AR50"/>
    <mergeCell ref="AS49:AT50"/>
    <mergeCell ref="AQ14:AR14"/>
    <mergeCell ref="AQ15:AR15"/>
    <mergeCell ref="AQ16:AR16"/>
    <mergeCell ref="AQ17:AR17"/>
    <mergeCell ref="AS47:AT47"/>
    <mergeCell ref="AI48:AN48"/>
    <mergeCell ref="AO48:AP48"/>
    <mergeCell ref="AQ48:AR48"/>
    <mergeCell ref="AS48:AT48"/>
    <mergeCell ref="AI47:AN47"/>
    <mergeCell ref="AO47:AP47"/>
    <mergeCell ref="AQ47:AR47"/>
    <mergeCell ref="AS17:AT17"/>
    <mergeCell ref="AO41:AP41"/>
    <mergeCell ref="AQ41:AR41"/>
    <mergeCell ref="AS41:AT41"/>
    <mergeCell ref="AS34:AT34"/>
    <mergeCell ref="AQ35:AR35"/>
    <mergeCell ref="AS35:AT35"/>
    <mergeCell ref="AQ38:AR39"/>
    <mergeCell ref="AS38:AT39"/>
    <mergeCell ref="AO18:AP19"/>
    <mergeCell ref="AO46:AP46"/>
    <mergeCell ref="AQ46:AR46"/>
    <mergeCell ref="AS46:AT46"/>
    <mergeCell ref="AO45:AP45"/>
    <mergeCell ref="AQ45:AR45"/>
    <mergeCell ref="AS45:AT45"/>
    <mergeCell ref="AO42:AP42"/>
    <mergeCell ref="AQ42:AR42"/>
    <mergeCell ref="AS42:AT42"/>
    <mergeCell ref="AO44:AP44"/>
    <mergeCell ref="AQ44:AR44"/>
    <mergeCell ref="AS44:AT44"/>
    <mergeCell ref="AO43:AP43"/>
    <mergeCell ref="AQ43:AR43"/>
    <mergeCell ref="AS43:AT43"/>
    <mergeCell ref="AO37:AP37"/>
    <mergeCell ref="AO40:AP40"/>
    <mergeCell ref="AQ40:AR40"/>
    <mergeCell ref="AS40:AT40"/>
    <mergeCell ref="AO35:AP35"/>
    <mergeCell ref="AI34:AN34"/>
    <mergeCell ref="AO34:AP34"/>
    <mergeCell ref="AI36:AN36"/>
    <mergeCell ref="O27:R30"/>
    <mergeCell ref="AE20:AH22"/>
    <mergeCell ref="AE24:AH26"/>
    <mergeCell ref="AE27:AH34"/>
    <mergeCell ref="AS30:AT30"/>
    <mergeCell ref="AI31:AN31"/>
    <mergeCell ref="AO31:AP31"/>
    <mergeCell ref="AQ31:AR31"/>
    <mergeCell ref="AS31:AT31"/>
    <mergeCell ref="AI44:AN44"/>
    <mergeCell ref="AE7:AH12"/>
    <mergeCell ref="AE18:AN19"/>
    <mergeCell ref="AI21:AN21"/>
    <mergeCell ref="AI22:AN22"/>
    <mergeCell ref="AI7:AN7"/>
    <mergeCell ref="AI8:AN8"/>
    <mergeCell ref="AI33:AN33"/>
    <mergeCell ref="AI42:AN42"/>
    <mergeCell ref="AE42:AH44"/>
    <mergeCell ref="AE23:AH23"/>
    <mergeCell ref="AI23:AN23"/>
    <mergeCell ref="AE40:AH40"/>
    <mergeCell ref="AI24:AN24"/>
    <mergeCell ref="AI29:AN29"/>
    <mergeCell ref="AI37:AN37"/>
    <mergeCell ref="AE38:AN39"/>
    <mergeCell ref="AI40:AN40"/>
    <mergeCell ref="H33:H37"/>
    <mergeCell ref="H38:H43"/>
    <mergeCell ref="A51:A52"/>
    <mergeCell ref="N44:N45"/>
    <mergeCell ref="A53:A56"/>
    <mergeCell ref="AI20:AN20"/>
    <mergeCell ref="AE1:AH3"/>
    <mergeCell ref="AE4:AH6"/>
    <mergeCell ref="AI11:AN11"/>
    <mergeCell ref="AI12:AN12"/>
    <mergeCell ref="AI9:AN9"/>
    <mergeCell ref="AI10:AN10"/>
    <mergeCell ref="AI5:AN5"/>
    <mergeCell ref="AI6:AN6"/>
    <mergeCell ref="AI3:AN3"/>
    <mergeCell ref="AI4:AN4"/>
    <mergeCell ref="AS20:AT20"/>
    <mergeCell ref="AO12:AP12"/>
    <mergeCell ref="AQ12:AR12"/>
    <mergeCell ref="AS12:AT12"/>
    <mergeCell ref="AS13:AT13"/>
    <mergeCell ref="AS14:AT14"/>
    <mergeCell ref="AS15:AT15"/>
    <mergeCell ref="AS16:AT16"/>
    <mergeCell ref="AO17:AP17"/>
    <mergeCell ref="AQ13:AR13"/>
    <mergeCell ref="AS10:AT10"/>
    <mergeCell ref="AO11:AP11"/>
    <mergeCell ref="AQ11:AR11"/>
    <mergeCell ref="AS11:AT11"/>
    <mergeCell ref="AO10:AP10"/>
    <mergeCell ref="AQ10:AR10"/>
    <mergeCell ref="AS8:AT8"/>
    <mergeCell ref="AO9:AP9"/>
    <mergeCell ref="AQ9:AR9"/>
    <mergeCell ref="AS9:AT9"/>
    <mergeCell ref="AO8:AP8"/>
    <mergeCell ref="AQ8:AR8"/>
    <mergeCell ref="AS6:AT6"/>
    <mergeCell ref="AO7:AP7"/>
    <mergeCell ref="AQ7:AR7"/>
    <mergeCell ref="AS7:AT7"/>
    <mergeCell ref="AO6:AP6"/>
    <mergeCell ref="AQ6:AR6"/>
    <mergeCell ref="AS4:AT4"/>
    <mergeCell ref="AO5:AP5"/>
    <mergeCell ref="AQ5:AR5"/>
    <mergeCell ref="AS5:AT5"/>
    <mergeCell ref="AO1:AP1"/>
    <mergeCell ref="AQ1:AR1"/>
    <mergeCell ref="AI1:AN1"/>
    <mergeCell ref="AI2:AN2"/>
    <mergeCell ref="AO20:AP20"/>
    <mergeCell ref="AQ20:AR20"/>
    <mergeCell ref="AC51:AD51"/>
    <mergeCell ref="AC32:AD32"/>
    <mergeCell ref="AC33:AD33"/>
    <mergeCell ref="AC34:AD34"/>
    <mergeCell ref="AC46:AD46"/>
    <mergeCell ref="AC47:AD47"/>
    <mergeCell ref="AC48:AD48"/>
    <mergeCell ref="AC35:AD35"/>
    <mergeCell ref="AC36:AD36"/>
    <mergeCell ref="AC37:AD37"/>
    <mergeCell ref="AO21:AP21"/>
    <mergeCell ref="AQ21:AR21"/>
    <mergeCell ref="AS21:AT21"/>
    <mergeCell ref="AO23:AP23"/>
    <mergeCell ref="AO22:AP22"/>
    <mergeCell ref="AQ22:AR22"/>
    <mergeCell ref="AS22:AT22"/>
    <mergeCell ref="AC29:AD29"/>
    <mergeCell ref="AC30:AD30"/>
    <mergeCell ref="AC31:AD31"/>
    <mergeCell ref="AC50:AD50"/>
    <mergeCell ref="S48:X48"/>
    <mergeCell ref="AC39:AD39"/>
    <mergeCell ref="AC40:AD40"/>
    <mergeCell ref="O35:R38"/>
    <mergeCell ref="AC49:AD49"/>
    <mergeCell ref="AQ23:AR23"/>
    <mergeCell ref="AS23:AT23"/>
    <mergeCell ref="AO2:AP2"/>
    <mergeCell ref="AQ2:AR2"/>
    <mergeCell ref="AS2:AT2"/>
    <mergeCell ref="AO3:AP3"/>
    <mergeCell ref="AQ3:AR3"/>
    <mergeCell ref="AS3:AT3"/>
    <mergeCell ref="AO4:AP4"/>
    <mergeCell ref="AQ4:AR4"/>
    <mergeCell ref="AC44:AD44"/>
    <mergeCell ref="AC45:AD45"/>
    <mergeCell ref="AC41:AD41"/>
    <mergeCell ref="AI25:AN25"/>
    <mergeCell ref="AI26:AN26"/>
    <mergeCell ref="AC25:AD25"/>
    <mergeCell ref="AC26:AD26"/>
    <mergeCell ref="AC27:AD27"/>
    <mergeCell ref="AC28:AD28"/>
    <mergeCell ref="AE41:AH41"/>
    <mergeCell ref="AO24:AP24"/>
    <mergeCell ref="AQ24:AR24"/>
    <mergeCell ref="AS24:AT24"/>
    <mergeCell ref="AC38:AD38"/>
    <mergeCell ref="AS25:AT25"/>
    <mergeCell ref="AQ28:AR28"/>
    <mergeCell ref="AS28:AT28"/>
    <mergeCell ref="AO29:AP29"/>
    <mergeCell ref="AQ29:AR29"/>
    <mergeCell ref="AS29:AT29"/>
    <mergeCell ref="AC42:AD42"/>
    <mergeCell ref="AC43:AD43"/>
    <mergeCell ref="AO25:AP25"/>
    <mergeCell ref="AQ25:AR25"/>
    <mergeCell ref="AQ30:AR30"/>
    <mergeCell ref="AQ37:AR37"/>
    <mergeCell ref="AQ32:AR32"/>
    <mergeCell ref="AO33:AP33"/>
    <mergeCell ref="AQ33:AR33"/>
    <mergeCell ref="AO38:AP39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S1:AT1"/>
    <mergeCell ref="AO26:AP26"/>
    <mergeCell ref="AQ26:AR26"/>
    <mergeCell ref="AS26:AT26"/>
    <mergeCell ref="AI27:AN27"/>
    <mergeCell ref="AO27:AP27"/>
    <mergeCell ref="AQ27:AR27"/>
    <mergeCell ref="AI28:AN28"/>
    <mergeCell ref="AO28:AP28"/>
    <mergeCell ref="AA38:AB38"/>
    <mergeCell ref="AA39:AB39"/>
    <mergeCell ref="AA40:AB40"/>
    <mergeCell ref="AA41:AB41"/>
    <mergeCell ref="AA49:AB49"/>
    <mergeCell ref="AA42:AB42"/>
    <mergeCell ref="AA43:AB43"/>
    <mergeCell ref="AA44:AB44"/>
    <mergeCell ref="AA45:AB45"/>
    <mergeCell ref="AI30:AN30"/>
    <mergeCell ref="AO30:AP30"/>
    <mergeCell ref="AA50:AB50"/>
    <mergeCell ref="AA51:AB51"/>
    <mergeCell ref="AI32:AN32"/>
    <mergeCell ref="AO32:AP32"/>
    <mergeCell ref="AI45:AN45"/>
    <mergeCell ref="AA46:AB46"/>
    <mergeCell ref="AA47:AB47"/>
    <mergeCell ref="AA48:AB48"/>
    <mergeCell ref="Y34:Z34"/>
    <mergeCell ref="Y35:Z35"/>
    <mergeCell ref="Y29:Z29"/>
    <mergeCell ref="Y30:Z30"/>
    <mergeCell ref="Y31:Z31"/>
    <mergeCell ref="Y36:Z36"/>
    <mergeCell ref="Y37:Z37"/>
    <mergeCell ref="L44:L45"/>
    <mergeCell ref="M44:M45"/>
    <mergeCell ref="Y38:Z38"/>
    <mergeCell ref="Y39:Z39"/>
    <mergeCell ref="Y40:Z40"/>
    <mergeCell ref="Y41:Z41"/>
    <mergeCell ref="Y42:Z42"/>
    <mergeCell ref="Y49:Z49"/>
    <mergeCell ref="S39:X39"/>
    <mergeCell ref="O39:R39"/>
    <mergeCell ref="S35:X35"/>
    <mergeCell ref="S36:X36"/>
    <mergeCell ref="S37:X37"/>
    <mergeCell ref="S38:X38"/>
    <mergeCell ref="Y51:Z51"/>
    <mergeCell ref="Y47:Z47"/>
    <mergeCell ref="Y48:Z48"/>
    <mergeCell ref="AI41:AN41"/>
    <mergeCell ref="AI43:AN43"/>
    <mergeCell ref="Y50:Z50"/>
    <mergeCell ref="Y43:Z43"/>
    <mergeCell ref="Y44:Z44"/>
    <mergeCell ref="Y45:Z45"/>
    <mergeCell ref="Y46:Z46"/>
    <mergeCell ref="O31:R31"/>
    <mergeCell ref="S49:X49"/>
    <mergeCell ref="S50:X50"/>
    <mergeCell ref="S51:X51"/>
    <mergeCell ref="S33:X33"/>
    <mergeCell ref="S34:X34"/>
    <mergeCell ref="S40:X40"/>
    <mergeCell ref="S41:X41"/>
    <mergeCell ref="S44:X44"/>
    <mergeCell ref="S45:X45"/>
    <mergeCell ref="O50:R50"/>
    <mergeCell ref="O51:R51"/>
    <mergeCell ref="S42:X42"/>
    <mergeCell ref="S43:X43"/>
    <mergeCell ref="S46:X46"/>
    <mergeCell ref="S47:X47"/>
    <mergeCell ref="AC1:AD1"/>
    <mergeCell ref="AC2:AD2"/>
    <mergeCell ref="AC3:AD3"/>
    <mergeCell ref="AC4:AD4"/>
    <mergeCell ref="AC11:AD11"/>
    <mergeCell ref="AC12:AD12"/>
    <mergeCell ref="AC5:AD5"/>
    <mergeCell ref="AC6:AD6"/>
    <mergeCell ref="AC7:AD7"/>
    <mergeCell ref="AC8:AD8"/>
    <mergeCell ref="AC23:AD23"/>
    <mergeCell ref="AC24:AD24"/>
    <mergeCell ref="AC17:AD17"/>
    <mergeCell ref="AC18:AD18"/>
    <mergeCell ref="AC19:AD19"/>
    <mergeCell ref="AC20:AD20"/>
    <mergeCell ref="AA7:AB7"/>
    <mergeCell ref="AA8:AB8"/>
    <mergeCell ref="AC21:AD21"/>
    <mergeCell ref="AC22:AD22"/>
    <mergeCell ref="AC13:AD13"/>
    <mergeCell ref="AC14:AD14"/>
    <mergeCell ref="AC15:AD15"/>
    <mergeCell ref="AC16:AD16"/>
    <mergeCell ref="AC9:AD9"/>
    <mergeCell ref="AC10:AD10"/>
    <mergeCell ref="AA3:AB3"/>
    <mergeCell ref="AA4:AB4"/>
    <mergeCell ref="AA5:AB5"/>
    <mergeCell ref="AA6:AB6"/>
    <mergeCell ref="AA1:AB1"/>
    <mergeCell ref="AA2:AB2"/>
    <mergeCell ref="AA9:AB9"/>
    <mergeCell ref="AA10:AB10"/>
    <mergeCell ref="AA11:AB11"/>
    <mergeCell ref="AA12:AB12"/>
    <mergeCell ref="AA13:AB13"/>
    <mergeCell ref="AA14:AB14"/>
    <mergeCell ref="AA27:AB27"/>
    <mergeCell ref="AA28:AB28"/>
    <mergeCell ref="AA21:AB21"/>
    <mergeCell ref="AA22:AB22"/>
    <mergeCell ref="AA23:AB23"/>
    <mergeCell ref="AA24:AB24"/>
    <mergeCell ref="AA15:AB15"/>
    <mergeCell ref="AA16:AB16"/>
    <mergeCell ref="AA25:AB25"/>
    <mergeCell ref="AA26:AB26"/>
    <mergeCell ref="AA17:AB17"/>
    <mergeCell ref="AA18:AB18"/>
    <mergeCell ref="AA19:AB19"/>
    <mergeCell ref="AA20:AB20"/>
    <mergeCell ref="Y5:Z5"/>
    <mergeCell ref="Y6:Z6"/>
    <mergeCell ref="Y7:Z7"/>
    <mergeCell ref="Y8:Z8"/>
    <mergeCell ref="Y9:Z9"/>
    <mergeCell ref="Y10:Z10"/>
    <mergeCell ref="S31:X31"/>
    <mergeCell ref="Y1:Z1"/>
    <mergeCell ref="Y2:Z2"/>
    <mergeCell ref="Y3:Z3"/>
    <mergeCell ref="Y4:Z4"/>
    <mergeCell ref="Y11:Z11"/>
    <mergeCell ref="Y12:Z12"/>
    <mergeCell ref="Y13:Z13"/>
    <mergeCell ref="Y14:Z14"/>
    <mergeCell ref="Y15:Z15"/>
    <mergeCell ref="Y16:Z16"/>
    <mergeCell ref="Y17:Z17"/>
    <mergeCell ref="Y18:Z18"/>
    <mergeCell ref="S30:X30"/>
    <mergeCell ref="Y32:Z32"/>
    <mergeCell ref="Y33:Z33"/>
    <mergeCell ref="Y19:Z19"/>
    <mergeCell ref="Y20:Z20"/>
    <mergeCell ref="Y21:Z21"/>
    <mergeCell ref="Y22:Z22"/>
    <mergeCell ref="S32:X32"/>
    <mergeCell ref="Y23:Z23"/>
    <mergeCell ref="Y24:Z24"/>
    <mergeCell ref="Y25:Z25"/>
    <mergeCell ref="Y26:Z26"/>
    <mergeCell ref="Y27:Z27"/>
    <mergeCell ref="Y28:Z28"/>
    <mergeCell ref="S1:X1"/>
    <mergeCell ref="S2:X2"/>
    <mergeCell ref="S3:X3"/>
    <mergeCell ref="S29:X29"/>
    <mergeCell ref="S4:X4"/>
    <mergeCell ref="S5:X5"/>
    <mergeCell ref="S6:X6"/>
    <mergeCell ref="S7:X7"/>
    <mergeCell ref="S8:X8"/>
    <mergeCell ref="S9:X9"/>
    <mergeCell ref="S10:X10"/>
    <mergeCell ref="S11:X11"/>
    <mergeCell ref="S12:X12"/>
    <mergeCell ref="S13:X13"/>
    <mergeCell ref="S14:X14"/>
    <mergeCell ref="S24:X24"/>
    <mergeCell ref="S20:X20"/>
    <mergeCell ref="S21:X21"/>
    <mergeCell ref="S22:X22"/>
    <mergeCell ref="S23:X23"/>
    <mergeCell ref="S16:X16"/>
    <mergeCell ref="S17:X17"/>
    <mergeCell ref="S28:X28"/>
    <mergeCell ref="S27:X27"/>
    <mergeCell ref="S18:X18"/>
    <mergeCell ref="S19:X19"/>
    <mergeCell ref="S25:X25"/>
    <mergeCell ref="S26:X26"/>
    <mergeCell ref="H25:H32"/>
    <mergeCell ref="H14:H24"/>
    <mergeCell ref="A26:A33"/>
    <mergeCell ref="A34:A40"/>
    <mergeCell ref="A41:A44"/>
    <mergeCell ref="A45:A47"/>
    <mergeCell ref="S15:X15"/>
    <mergeCell ref="A48:A50"/>
    <mergeCell ref="A57:A59"/>
    <mergeCell ref="H3:H13"/>
    <mergeCell ref="A3:A11"/>
    <mergeCell ref="A13:A18"/>
    <mergeCell ref="A19:A25"/>
    <mergeCell ref="O9:R12"/>
    <mergeCell ref="O49:R49"/>
    <mergeCell ref="AS27:AT27"/>
    <mergeCell ref="O1:R8"/>
    <mergeCell ref="AI35:AN35"/>
    <mergeCell ref="AS36:AT36"/>
    <mergeCell ref="AS37:AT37"/>
    <mergeCell ref="O32:R34"/>
    <mergeCell ref="O40:R44"/>
    <mergeCell ref="O45:R48"/>
    <mergeCell ref="O22:R26"/>
    <mergeCell ref="O18:R21"/>
    <mergeCell ref="O14:R17"/>
    <mergeCell ref="O13:R13"/>
    <mergeCell ref="B2:D2"/>
    <mergeCell ref="H44:K45"/>
    <mergeCell ref="I2:K2"/>
    <mergeCell ref="AV2:AX2"/>
    <mergeCell ref="BC2:BE2"/>
    <mergeCell ref="H46:H51"/>
    <mergeCell ref="AU51:AX52"/>
    <mergeCell ref="AY51:AY52"/>
    <mergeCell ref="AZ51:AZ52"/>
    <mergeCell ref="BA51:BA52"/>
    <mergeCell ref="BB40:BE41"/>
    <mergeCell ref="BB3:BB5"/>
    <mergeCell ref="BB20:BE21"/>
    <mergeCell ref="H53:H60"/>
    <mergeCell ref="BB6:BB8"/>
    <mergeCell ref="BB9:BB14"/>
    <mergeCell ref="AU3:AU6"/>
    <mergeCell ref="BB15:BB19"/>
    <mergeCell ref="AU8:AU11"/>
    <mergeCell ref="BF20:BF21"/>
    <mergeCell ref="BG20:BG21"/>
    <mergeCell ref="BH20:BH21"/>
    <mergeCell ref="BB22:BB24"/>
    <mergeCell ref="AU12:AU15"/>
    <mergeCell ref="BB26:BB28"/>
    <mergeCell ref="AU16:AU20"/>
    <mergeCell ref="BB29:BB36"/>
    <mergeCell ref="AU21:AU24"/>
    <mergeCell ref="AU26:AU28"/>
    <mergeCell ref="BB37:BB39"/>
    <mergeCell ref="AU29:AU32"/>
    <mergeCell ref="BH40:BH41"/>
    <mergeCell ref="BF40:BF41"/>
    <mergeCell ref="BG40:BG41"/>
    <mergeCell ref="BB44:BB46"/>
    <mergeCell ref="BB47:BB50"/>
    <mergeCell ref="AU39:AU42"/>
    <mergeCell ref="BF51:BF52"/>
    <mergeCell ref="BG51:BG52"/>
    <mergeCell ref="BH51:BH52"/>
    <mergeCell ref="AU46:AU48"/>
    <mergeCell ref="BF58:BF60"/>
    <mergeCell ref="BG58:BG60"/>
    <mergeCell ref="BH58:BH60"/>
  </mergeCells>
  <printOptions horizontalCentered="1"/>
  <pageMargins left="0.5905511811023623" right="0.5905511811023623" top="0.7874015748031497" bottom="0.7874015748031497" header="0.3937007874015748" footer="0.3937007874015748"/>
  <pageSetup firstPageNumber="74" useFirstPageNumber="1" fitToHeight="1" fitToWidth="1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投票区別選挙人名簿</dc:title>
  <dc:subject/>
  <dc:creator>伊勢市役所</dc:creator>
  <cp:keywords/>
  <dc:description/>
  <cp:lastModifiedBy>KAWABATA ATSUSHI</cp:lastModifiedBy>
  <cp:lastPrinted>2007-01-15T07:15:03Z</cp:lastPrinted>
  <dcterms:created xsi:type="dcterms:W3CDTF">1999-01-18T00:32:07Z</dcterms:created>
  <dcterms:modified xsi:type="dcterms:W3CDTF">2003-11-17T14:01:59Z</dcterms:modified>
  <cp:category/>
  <cp:version/>
  <cp:contentType/>
  <cp:contentStatus/>
</cp:coreProperties>
</file>