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3146\Downloads\"/>
    </mc:Choice>
  </mc:AlternateContent>
  <bookViews>
    <workbookView xWindow="30510" yWindow="240" windowWidth="26910" windowHeight="14985" activeTab="1"/>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<sst xmlns="http://schemas.openxmlformats.org/spreadsheetml/2006/main" count="6830" uniqueCount="2416">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</sst>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31"/>
              <a:ext cx="304800" cy="714367"/>
              <a:chOff x="4479758" y="4496307"/>
              <a:chExt cx="301792" cy="780022"/>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903"/>
              <a:ext cx="304800" cy="698089"/>
              <a:chOff x="4549825" y="5456604"/>
              <a:chExt cx="308371" cy="762900"/>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25"/>
              <a:ext cx="304800" cy="371471"/>
              <a:chOff x="5763126" y="8931929"/>
              <a:chExt cx="301792" cy="49478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7"/>
              <a:ext cx="304800" cy="638181"/>
              <a:chOff x="4549825" y="6438929"/>
              <a:chExt cx="308371" cy="779264"/>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0" y="8154126"/>
              <a:ext cx="220581" cy="694605"/>
              <a:chOff x="5767607" y="8168773"/>
              <a:chExt cx="217594" cy="792447"/>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6" y="8146739"/>
              <a:ext cx="200248" cy="744717"/>
              <a:chOff x="4538989" y="8166082"/>
              <a:chExt cx="208607" cy="749768"/>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7"/>
              <a:ext cx="304802" cy="710980"/>
              <a:chOff x="5809589" y="729060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6"/>
              <a:ext cx="304800" cy="400049"/>
              <a:chOff x="4501773" y="3772597"/>
              <a:chExt cx="303832" cy="48685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7"/>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3"/>
              <a:ext cx="304800" cy="714378"/>
              <a:chOff x="4479758" y="4496291"/>
              <a:chExt cx="301792" cy="780070"/>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903"/>
              <a:ext cx="304800" cy="698088"/>
              <a:chOff x="4549825" y="5456621"/>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4"/>
              <a:ext cx="304800" cy="371473"/>
              <a:chOff x="5763126" y="8931970"/>
              <a:chExt cx="301792" cy="494771"/>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0"/>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65" y="8154128"/>
              <a:ext cx="220560" cy="694572"/>
              <a:chOff x="5767504" y="8168801"/>
              <a:chExt cx="217608" cy="792504"/>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6" y="8168801"/>
                <a:ext cx="217066"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4" y="8723179"/>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20" y="8146756"/>
              <a:ext cx="200247" cy="744722"/>
              <a:chOff x="4539054" y="8166017"/>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94" y="816601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54" y="864073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9" y="7311358"/>
              <a:ext cx="207416" cy="718629"/>
              <a:chOff x="5898922" y="7305245"/>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2" y="7305245"/>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57" y="7775523"/>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32"/>
              <a:chExt cx="303832" cy="48692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2"/>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7"/>
              <a:chExt cx="301792" cy="78009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7"/>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6"/>
              <a:chExt cx="308371" cy="76288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80"/>
              <a:chExt cx="301792" cy="494779"/>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0"/>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6"/>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6"/>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3" y="8168764"/>
              <a:chExt cx="217590"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0" y="8168764"/>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3" y="872306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6" y="8166016"/>
              <a:chExt cx="208649" cy="749801"/>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6" y="816601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6"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31"/>
              <a:ext cx="304800" cy="714367"/>
              <a:chOff x="4479758" y="4496307"/>
              <a:chExt cx="301792" cy="780022"/>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903"/>
              <a:ext cx="304800" cy="698089"/>
              <a:chOff x="4549825" y="5456604"/>
              <a:chExt cx="308371" cy="762900"/>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25"/>
              <a:ext cx="304800" cy="371471"/>
              <a:chOff x="5763126" y="8931929"/>
              <a:chExt cx="301792" cy="49478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7"/>
              <a:ext cx="304800" cy="638181"/>
              <a:chOff x="4549825" y="6438929"/>
              <a:chExt cx="308371" cy="779264"/>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0" y="8154126"/>
              <a:ext cx="220581" cy="694605"/>
              <a:chOff x="5767607" y="8168773"/>
              <a:chExt cx="217594" cy="792447"/>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6" y="8146739"/>
              <a:ext cx="200248" cy="744717"/>
              <a:chOff x="4538989" y="8166082"/>
              <a:chExt cx="208607" cy="749768"/>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7"/>
              <a:ext cx="304802" cy="710980"/>
              <a:chOff x="5809589" y="7290605"/>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31"/>
              <a:ext cx="304800" cy="714367"/>
              <a:chOff x="4479758" y="4496307"/>
              <a:chExt cx="301792" cy="780022"/>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903"/>
              <a:ext cx="304800" cy="698089"/>
              <a:chOff x="4549825" y="5456604"/>
              <a:chExt cx="308371" cy="762900"/>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25"/>
              <a:ext cx="304800" cy="371471"/>
              <a:chOff x="5763126" y="8931929"/>
              <a:chExt cx="301792" cy="49478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7"/>
              <a:ext cx="304800" cy="638181"/>
              <a:chOff x="4549825" y="6438929"/>
              <a:chExt cx="308371" cy="779264"/>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0" y="8154126"/>
              <a:ext cx="220581" cy="694605"/>
              <a:chOff x="5767607" y="8168773"/>
              <a:chExt cx="217594" cy="792447"/>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6" y="8146739"/>
              <a:ext cx="200248" cy="744717"/>
              <a:chOff x="4538989" y="8166082"/>
              <a:chExt cx="208607" cy="749768"/>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7"/>
              <a:ext cx="304802" cy="710980"/>
              <a:chOff x="5809589" y="729060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31"/>
              <a:ext cx="304800" cy="714367"/>
              <a:chOff x="4479758" y="4496307"/>
              <a:chExt cx="301792" cy="780022"/>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903"/>
              <a:ext cx="304800" cy="698089"/>
              <a:chOff x="4549825" y="5456604"/>
              <a:chExt cx="308371" cy="762900"/>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25"/>
              <a:ext cx="304800" cy="371471"/>
              <a:chOff x="5763126" y="8931929"/>
              <a:chExt cx="301792" cy="49478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7"/>
              <a:ext cx="304800" cy="638181"/>
              <a:chOff x="4549825" y="6438929"/>
              <a:chExt cx="308371" cy="779264"/>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0" y="8154126"/>
              <a:ext cx="220581" cy="694605"/>
              <a:chOff x="5767607" y="8168773"/>
              <a:chExt cx="217594" cy="792447"/>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6" y="8146739"/>
              <a:ext cx="200248" cy="744717"/>
              <a:chOff x="4538989" y="8166082"/>
              <a:chExt cx="208607" cy="749768"/>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7"/>
              <a:ext cx="304802" cy="710980"/>
              <a:chOff x="5809589" y="729060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31"/>
              <a:ext cx="304800" cy="714367"/>
              <a:chOff x="4479758" y="4496307"/>
              <a:chExt cx="301792" cy="780022"/>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903"/>
              <a:ext cx="304800" cy="698089"/>
              <a:chOff x="4549825" y="5456604"/>
              <a:chExt cx="308371" cy="762900"/>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25"/>
              <a:ext cx="304800" cy="371471"/>
              <a:chOff x="5763126" y="8931929"/>
              <a:chExt cx="301792" cy="49478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7"/>
              <a:ext cx="304800" cy="638181"/>
              <a:chOff x="4549825" y="6438929"/>
              <a:chExt cx="308371" cy="779264"/>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0" y="8154126"/>
              <a:ext cx="220581" cy="694605"/>
              <a:chOff x="5767607" y="8168773"/>
              <a:chExt cx="217594" cy="79244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6" y="8146739"/>
              <a:ext cx="200248" cy="744717"/>
              <a:chOff x="4538989" y="8166082"/>
              <a:chExt cx="208607" cy="749768"/>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7"/>
              <a:ext cx="304802" cy="710980"/>
              <a:chOff x="5809589" y="729060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31"/>
              <a:ext cx="304800" cy="714367"/>
              <a:chOff x="4479758" y="4496307"/>
              <a:chExt cx="301792" cy="780022"/>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903"/>
              <a:ext cx="304800" cy="698089"/>
              <a:chOff x="4549825" y="5456604"/>
              <a:chExt cx="308371" cy="762900"/>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25"/>
              <a:ext cx="304800" cy="371471"/>
              <a:chOff x="5763126" y="8931929"/>
              <a:chExt cx="301792" cy="49478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7"/>
              <a:ext cx="304800" cy="638181"/>
              <a:chOff x="4549825" y="6438929"/>
              <a:chExt cx="308371" cy="779264"/>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0" y="8154126"/>
              <a:ext cx="220581" cy="694605"/>
              <a:chOff x="5767607" y="8168773"/>
              <a:chExt cx="217594" cy="792447"/>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6" y="8146739"/>
              <a:ext cx="200248" cy="744717"/>
              <a:chOff x="4538989" y="8166082"/>
              <a:chExt cx="208607" cy="749768"/>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7"/>
              <a:ext cx="304802" cy="710980"/>
              <a:chOff x="5809589" y="729060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31"/>
              <a:ext cx="304800" cy="714367"/>
              <a:chOff x="4479758" y="4496307"/>
              <a:chExt cx="301792" cy="780022"/>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903"/>
              <a:ext cx="304800" cy="698089"/>
              <a:chOff x="4549825" y="5456604"/>
              <a:chExt cx="308371" cy="762900"/>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25"/>
              <a:ext cx="304800" cy="371471"/>
              <a:chOff x="5763126" y="8931929"/>
              <a:chExt cx="301792" cy="49478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7"/>
              <a:ext cx="304800" cy="638181"/>
              <a:chOff x="4549825" y="6438929"/>
              <a:chExt cx="308371" cy="779264"/>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0" y="8154126"/>
              <a:ext cx="220581" cy="694605"/>
              <a:chOff x="5767607" y="8168773"/>
              <a:chExt cx="217594" cy="792447"/>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6" y="8146739"/>
              <a:ext cx="200248" cy="744717"/>
              <a:chOff x="4538989" y="8166082"/>
              <a:chExt cx="208607" cy="749768"/>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7"/>
              <a:ext cx="304802" cy="710980"/>
              <a:chOff x="5809589" y="729060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31"/>
              <a:ext cx="304800" cy="714367"/>
              <a:chOff x="4479758" y="4496307"/>
              <a:chExt cx="301792" cy="780022"/>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903"/>
              <a:ext cx="304800" cy="698089"/>
              <a:chOff x="4549825" y="5456604"/>
              <a:chExt cx="308371" cy="762900"/>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25"/>
              <a:ext cx="304800" cy="371471"/>
              <a:chOff x="5763126" y="8931929"/>
              <a:chExt cx="301792" cy="49478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7"/>
              <a:ext cx="304800" cy="638181"/>
              <a:chOff x="4549825" y="6438929"/>
              <a:chExt cx="308371" cy="779264"/>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0" y="8154126"/>
              <a:ext cx="220581" cy="694605"/>
              <a:chOff x="5767607" y="8168773"/>
              <a:chExt cx="217594" cy="792447"/>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6" y="8146739"/>
              <a:ext cx="200248" cy="744717"/>
              <a:chOff x="4538989" y="8166082"/>
              <a:chExt cx="208607" cy="749768"/>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7"/>
              <a:ext cx="304802" cy="710980"/>
              <a:chOff x="5809589" y="729060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37" t="s">
        <v>25</v>
      </c>
      <c r="AA1" s="537"/>
      <c r="AB1" s="537"/>
      <c r="AC1" s="537"/>
      <c r="AD1" s="538"/>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26</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21</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20</v>
      </c>
      <c r="C7" s="546"/>
      <c r="D7" s="546"/>
      <c r="E7" s="546"/>
      <c r="F7" s="546"/>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2161</v>
      </c>
      <c r="C8" s="572"/>
      <c r="D8" s="572"/>
      <c r="E8" s="572"/>
      <c r="F8" s="572"/>
      <c r="G8" s="573"/>
      <c r="H8" s="267" t="s">
        <v>2367</v>
      </c>
      <c r="I8" s="968"/>
      <c r="J8" s="968"/>
      <c r="K8" s="268" t="s">
        <v>2369</v>
      </c>
      <c r="L8" s="968"/>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21</v>
      </c>
      <c r="C11" s="579"/>
      <c r="D11" s="579"/>
      <c r="E11" s="579"/>
      <c r="F11" s="579"/>
      <c r="G11" s="580"/>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2162</v>
      </c>
      <c r="C12" s="560"/>
      <c r="D12" s="560"/>
      <c r="E12" s="560"/>
      <c r="F12" s="560"/>
      <c r="G12" s="561"/>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2163</v>
      </c>
      <c r="C13" s="564"/>
      <c r="D13" s="564"/>
      <c r="E13" s="564"/>
      <c r="F13" s="564"/>
      <c r="G13" s="564"/>
      <c r="H13" s="565" t="s">
        <v>24</v>
      </c>
      <c r="I13" s="564"/>
      <c r="J13" s="564"/>
      <c r="K13" s="564"/>
      <c r="L13" s="566"/>
      <c r="M13" s="567"/>
      <c r="N13" s="567"/>
      <c r="O13" s="567"/>
      <c r="P13" s="567"/>
      <c r="Q13" s="567"/>
      <c r="R13" s="567"/>
      <c r="S13" s="567"/>
      <c r="T13" s="567"/>
      <c r="U13" s="568"/>
      <c r="V13" s="569" t="s">
        <v>2368</v>
      </c>
      <c r="W13" s="570"/>
      <c r="X13" s="570"/>
      <c r="Y13" s="565"/>
      <c r="Z13" s="566"/>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31</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33</v>
      </c>
      <c r="C18" s="973" t="s">
        <v>34</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0</v>
      </c>
      <c r="R18" s="975"/>
      <c r="S18" s="975"/>
      <c r="T18" s="975"/>
      <c r="U18" s="975"/>
      <c r="V18" s="976"/>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5" t="s">
        <v>36</v>
      </c>
      <c r="E19" s="585"/>
      <c r="F19" s="585"/>
      <c r="G19" s="585"/>
      <c r="H19" s="585"/>
      <c r="I19" s="585"/>
      <c r="J19" s="585"/>
      <c r="K19" s="585"/>
      <c r="L19" s="585"/>
      <c r="M19" s="585"/>
      <c r="N19" s="585"/>
      <c r="O19" s="585"/>
      <c r="P19" s="586"/>
      <c r="Q19" s="974">
        <f>SUM('別紙様式6-2 事業所個票１:事業所個票10'!BI51)</f>
        <v>0</v>
      </c>
      <c r="R19" s="975"/>
      <c r="S19" s="975"/>
      <c r="T19" s="975"/>
      <c r="U19" s="975"/>
      <c r="V19" s="976"/>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5" t="s">
        <v>38</v>
      </c>
      <c r="F20" s="585"/>
      <c r="G20" s="585"/>
      <c r="H20" s="585"/>
      <c r="I20" s="585"/>
      <c r="J20" s="585"/>
      <c r="K20" s="585"/>
      <c r="L20" s="585"/>
      <c r="M20" s="585"/>
      <c r="N20" s="585"/>
      <c r="O20" s="585"/>
      <c r="P20" s="978"/>
      <c r="Q20" s="592"/>
      <c r="R20" s="593"/>
      <c r="S20" s="593"/>
      <c r="T20" s="593"/>
      <c r="U20" s="593"/>
      <c r="V20" s="594"/>
      <c r="W20" s="283" t="s">
        <v>32</v>
      </c>
      <c r="X20" s="172" t="s">
        <v>39</v>
      </c>
      <c r="Y20" s="284" t="str">
        <f>IF(Q20&gt;Q19,"×","")</f>
        <v/>
      </c>
      <c r="Z20" s="256"/>
      <c r="AA20" s="256"/>
      <c r="AB20" s="256"/>
      <c r="AC20" s="256"/>
      <c r="AD20" s="256"/>
      <c r="AE20" s="256"/>
      <c r="AF20" s="256"/>
      <c r="AG20" s="256"/>
      <c r="AH20" s="256"/>
      <c r="AI20" s="256"/>
      <c r="AJ20" s="256"/>
      <c r="AK20" s="256"/>
      <c r="AL20" s="256"/>
      <c r="AM20" s="970" t="s">
        <v>2221</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40</v>
      </c>
      <c r="C21" s="585" t="s">
        <v>2222</v>
      </c>
      <c r="D21" s="973"/>
      <c r="E21" s="973"/>
      <c r="F21" s="973"/>
      <c r="G21" s="973"/>
      <c r="H21" s="973"/>
      <c r="I21" s="973"/>
      <c r="J21" s="973"/>
      <c r="K21" s="973"/>
      <c r="L21" s="973"/>
      <c r="M21" s="973"/>
      <c r="N21" s="973"/>
      <c r="O21" s="973"/>
      <c r="P21" s="973"/>
      <c r="Q21" s="974">
        <f>Q18-Q20</f>
        <v>0</v>
      </c>
      <c r="R21" s="975"/>
      <c r="S21" s="975"/>
      <c r="T21" s="975"/>
      <c r="U21" s="975"/>
      <c r="V21" s="976"/>
      <c r="W21" s="286" t="s">
        <v>32</v>
      </c>
      <c r="X21" s="172" t="s">
        <v>39</v>
      </c>
      <c r="Y21" s="589" t="str">
        <f>IFERROR(IF(Q22&gt;=Q21,"○","×"),"")</f>
        <v>○</v>
      </c>
      <c r="Z21" s="256"/>
      <c r="AA21" s="256"/>
      <c r="AB21" s="256"/>
      <c r="AC21" s="256"/>
      <c r="AD21" s="256"/>
      <c r="AE21" s="256"/>
      <c r="AF21" s="256"/>
      <c r="AG21" s="256"/>
      <c r="AH21" s="256"/>
      <c r="AI21" s="256"/>
      <c r="AJ21" s="256"/>
      <c r="AK21" s="256"/>
      <c r="AL21" s="256"/>
      <c r="AM21" s="600" t="s">
        <v>2323</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41</v>
      </c>
      <c r="C22" s="585" t="s">
        <v>42</v>
      </c>
      <c r="D22" s="585"/>
      <c r="E22" s="585"/>
      <c r="F22" s="585"/>
      <c r="G22" s="585"/>
      <c r="H22" s="585"/>
      <c r="I22" s="585"/>
      <c r="J22" s="585"/>
      <c r="K22" s="585"/>
      <c r="L22" s="585"/>
      <c r="M22" s="585"/>
      <c r="N22" s="585"/>
      <c r="O22" s="585"/>
      <c r="P22" s="585"/>
      <c r="Q22" s="592"/>
      <c r="R22" s="593"/>
      <c r="S22" s="593"/>
      <c r="T22" s="593"/>
      <c r="U22" s="593"/>
      <c r="V22" s="594"/>
      <c r="W22" s="287" t="s">
        <v>32</v>
      </c>
      <c r="X22" s="172" t="s">
        <v>39</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43</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5" t="s">
        <v>2223</v>
      </c>
      <c r="D25" s="585"/>
      <c r="E25" s="585"/>
      <c r="F25" s="585"/>
      <c r="G25" s="585"/>
      <c r="H25" s="585"/>
      <c r="I25" s="585"/>
      <c r="J25" s="585"/>
      <c r="K25" s="585"/>
      <c r="L25" s="585"/>
      <c r="M25" s="585"/>
      <c r="N25" s="585"/>
      <c r="O25" s="585"/>
      <c r="P25" s="586"/>
      <c r="Q25" s="587">
        <f>Q19-Q20</f>
        <v>0</v>
      </c>
      <c r="R25" s="588"/>
      <c r="S25" s="588"/>
      <c r="T25" s="588"/>
      <c r="U25" s="588"/>
      <c r="V25" s="588"/>
      <c r="W25" s="277" t="s">
        <v>32</v>
      </c>
      <c r="X25" s="172" t="s">
        <v>39</v>
      </c>
      <c r="Y25" s="553" t="str">
        <f>IFERROR(IF(Q25&lt;=0,"",IF(Q26&gt;=Q25,"○","△")),"")</f>
        <v/>
      </c>
      <c r="Z25" s="172" t="s">
        <v>39</v>
      </c>
      <c r="AA25" s="589" t="str">
        <f>IFERROR(IF(Y25="△",IF(Q28&gt;=Q25,"○","×"),""),"")</f>
        <v/>
      </c>
      <c r="AB25" s="256"/>
      <c r="AC25" s="256"/>
      <c r="AD25" s="256"/>
      <c r="AE25" s="256"/>
      <c r="AF25" s="256"/>
      <c r="AG25" s="256"/>
      <c r="AH25" s="256"/>
      <c r="AI25" s="256"/>
      <c r="AJ25" s="256"/>
      <c r="AK25" s="256"/>
      <c r="AL25" s="256"/>
    </row>
    <row r="26" spans="1:55" ht="37.5" customHeight="1" thickBot="1">
      <c r="A26" s="256"/>
      <c r="B26" s="285" t="s">
        <v>45</v>
      </c>
      <c r="C26" s="585" t="s">
        <v>2324</v>
      </c>
      <c r="D26" s="585"/>
      <c r="E26" s="585"/>
      <c r="F26" s="585"/>
      <c r="G26" s="585"/>
      <c r="H26" s="585"/>
      <c r="I26" s="585"/>
      <c r="J26" s="585"/>
      <c r="K26" s="585"/>
      <c r="L26" s="585"/>
      <c r="M26" s="585"/>
      <c r="N26" s="585"/>
      <c r="O26" s="585"/>
      <c r="P26" s="586"/>
      <c r="Q26" s="592"/>
      <c r="R26" s="593"/>
      <c r="S26" s="593"/>
      <c r="T26" s="593"/>
      <c r="U26" s="593"/>
      <c r="V26" s="594"/>
      <c r="W26" s="277" t="s">
        <v>32</v>
      </c>
      <c r="X26" s="172" t="s">
        <v>39</v>
      </c>
      <c r="Y26" s="554"/>
      <c r="Z26" s="172"/>
      <c r="AA26" s="590"/>
      <c r="AB26" s="256"/>
      <c r="AC26" s="256"/>
      <c r="AD26" s="256"/>
      <c r="AE26" s="256"/>
      <c r="AF26" s="256"/>
      <c r="AG26" s="256"/>
      <c r="AH26" s="256"/>
      <c r="AI26" s="256"/>
      <c r="AJ26" s="256"/>
      <c r="AK26" s="256"/>
      <c r="AL26" s="256"/>
    </row>
    <row r="27" spans="1:55" ht="26.25" customHeight="1" thickBot="1">
      <c r="A27" s="256"/>
      <c r="B27" s="285" t="s">
        <v>46</v>
      </c>
      <c r="C27" s="585" t="s">
        <v>2224</v>
      </c>
      <c r="D27" s="585"/>
      <c r="E27" s="585"/>
      <c r="F27" s="585"/>
      <c r="G27" s="585"/>
      <c r="H27" s="585"/>
      <c r="I27" s="585"/>
      <c r="J27" s="585"/>
      <c r="K27" s="585"/>
      <c r="L27" s="585"/>
      <c r="M27" s="585"/>
      <c r="N27" s="585"/>
      <c r="O27" s="585"/>
      <c r="P27" s="586"/>
      <c r="Q27" s="592"/>
      <c r="R27" s="593"/>
      <c r="S27" s="593"/>
      <c r="T27" s="593"/>
      <c r="U27" s="593"/>
      <c r="V27" s="594"/>
      <c r="W27" s="277" t="s">
        <v>32</v>
      </c>
      <c r="X27" s="172"/>
      <c r="Y27" s="172"/>
      <c r="Z27" s="172"/>
      <c r="AA27" s="590"/>
      <c r="AB27" s="256"/>
      <c r="AC27" s="256"/>
      <c r="AD27" s="256"/>
      <c r="AE27" s="256"/>
      <c r="AF27" s="256"/>
      <c r="AG27" s="256"/>
      <c r="AH27" s="256"/>
      <c r="AI27" s="256"/>
      <c r="AJ27" s="256"/>
      <c r="AK27" s="256"/>
      <c r="AL27" s="256"/>
      <c r="AM27" s="604" t="s">
        <v>2325</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47</v>
      </c>
      <c r="C28" s="585" t="s">
        <v>2225</v>
      </c>
      <c r="D28" s="585"/>
      <c r="E28" s="585"/>
      <c r="F28" s="585"/>
      <c r="G28" s="585"/>
      <c r="H28" s="585"/>
      <c r="I28" s="585"/>
      <c r="J28" s="585"/>
      <c r="K28" s="585"/>
      <c r="L28" s="585"/>
      <c r="M28" s="585"/>
      <c r="N28" s="585"/>
      <c r="O28" s="585"/>
      <c r="P28" s="586"/>
      <c r="Q28" s="610">
        <f>Q26+Q27</f>
        <v>0</v>
      </c>
      <c r="R28" s="611"/>
      <c r="S28" s="611"/>
      <c r="T28" s="611"/>
      <c r="U28" s="611"/>
      <c r="V28" s="612"/>
      <c r="W28" s="277" t="s">
        <v>32</v>
      </c>
      <c r="X28" s="256"/>
      <c r="Y28" s="256"/>
      <c r="Z28" s="256" t="s">
        <v>39</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5" t="s">
        <v>2379</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28</v>
      </c>
      <c r="C32" s="595" t="s">
        <v>2226</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28</v>
      </c>
      <c r="C33" s="595" t="s">
        <v>2227</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28</v>
      </c>
      <c r="C34" s="595" t="s">
        <v>2326</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596" t="b">
        <v>1</v>
      </c>
      <c r="C37" s="597"/>
      <c r="D37" s="598" t="s">
        <v>48</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39</v>
      </c>
      <c r="AB37" s="284" t="str">
        <f>IFERROR(IF(AM36=TRUE,"○","×"),"")</f>
        <v>×</v>
      </c>
      <c r="AC37" s="172"/>
      <c r="AD37" s="172"/>
      <c r="AE37" s="172"/>
      <c r="AF37" s="172"/>
      <c r="AG37" s="172"/>
      <c r="AH37" s="172"/>
      <c r="AI37" s="172"/>
      <c r="AJ37" s="172"/>
      <c r="AK37" s="172"/>
      <c r="AL37" s="256"/>
      <c r="AM37" s="600" t="s">
        <v>49</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3" t="s">
        <v>2228</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28</v>
      </c>
      <c r="C41" s="603" t="s">
        <v>50</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2327</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52</v>
      </c>
      <c r="C43" s="556"/>
      <c r="D43" s="556"/>
      <c r="E43" s="556"/>
      <c r="F43" s="556"/>
      <c r="G43" s="556"/>
      <c r="H43" s="556"/>
      <c r="I43" s="556"/>
      <c r="J43" s="556"/>
      <c r="K43" s="556"/>
      <c r="L43" s="556"/>
      <c r="M43" s="556"/>
      <c r="N43" s="625"/>
      <c r="O43" s="626" t="s">
        <v>53</v>
      </c>
      <c r="P43" s="627"/>
      <c r="Q43" s="628">
        <v>6</v>
      </c>
      <c r="R43" s="628"/>
      <c r="S43" s="297" t="s">
        <v>54</v>
      </c>
      <c r="T43" s="629">
        <v>6</v>
      </c>
      <c r="U43" s="630"/>
      <c r="V43" s="298" t="s">
        <v>55</v>
      </c>
      <c r="W43" s="631" t="s">
        <v>56</v>
      </c>
      <c r="X43" s="631"/>
      <c r="Y43" s="631" t="s">
        <v>53</v>
      </c>
      <c r="Z43" s="632"/>
      <c r="AA43" s="629">
        <v>7</v>
      </c>
      <c r="AB43" s="630"/>
      <c r="AC43" s="299" t="s">
        <v>54</v>
      </c>
      <c r="AD43" s="629">
        <v>5</v>
      </c>
      <c r="AE43" s="630"/>
      <c r="AF43" s="298" t="s">
        <v>55</v>
      </c>
      <c r="AG43" s="298" t="s">
        <v>57</v>
      </c>
      <c r="AH43" s="298">
        <f>IF(Q43&gt;=1,(AA43*12+AD43)-(Q43*12+T43)+1,"")</f>
        <v>12</v>
      </c>
      <c r="AI43" s="631" t="s">
        <v>58</v>
      </c>
      <c r="AJ43" s="631"/>
      <c r="AK43" s="300" t="s">
        <v>59</v>
      </c>
      <c r="AL43" s="256"/>
      <c r="AM43" s="289"/>
      <c r="BB43" s="294"/>
    </row>
    <row r="44" spans="1:55" s="266" customFormat="1" ht="25.5" customHeight="1" thickBot="1">
      <c r="A44" s="265"/>
      <c r="B44" s="613" t="s">
        <v>60</v>
      </c>
      <c r="C44" s="614"/>
      <c r="D44" s="614"/>
      <c r="E44" s="614"/>
      <c r="F44" s="301" t="b">
        <v>1</v>
      </c>
      <c r="G44" s="615" t="s">
        <v>61</v>
      </c>
      <c r="H44" s="616"/>
      <c r="I44" s="617"/>
      <c r="J44" s="302" t="b">
        <v>0</v>
      </c>
      <c r="K44" s="615" t="s">
        <v>62</v>
      </c>
      <c r="L44" s="616"/>
      <c r="M44" s="616"/>
      <c r="N44" s="616"/>
      <c r="O44" s="618"/>
      <c r="P44" s="303" t="b">
        <v>0</v>
      </c>
      <c r="Q44" s="619" t="s">
        <v>63</v>
      </c>
      <c r="R44" s="620"/>
      <c r="S44" s="620"/>
      <c r="T44" s="620"/>
      <c r="U44" s="620"/>
      <c r="V44" s="621"/>
      <c r="W44" s="303"/>
      <c r="X44" s="619" t="s">
        <v>64</v>
      </c>
      <c r="Y44" s="620"/>
      <c r="Z44" s="621"/>
      <c r="AA44" s="303" t="b">
        <v>1</v>
      </c>
      <c r="AB44" s="622" t="s">
        <v>65</v>
      </c>
      <c r="AC44" s="623"/>
      <c r="AD44" s="304" t="s">
        <v>6</v>
      </c>
      <c r="AE44" s="634"/>
      <c r="AF44" s="634"/>
      <c r="AG44" s="634"/>
      <c r="AH44" s="634"/>
      <c r="AI44" s="634"/>
      <c r="AJ44" s="635" t="s">
        <v>66</v>
      </c>
      <c r="AK44" s="636"/>
      <c r="AL44" s="265"/>
      <c r="AM44" s="624" t="s">
        <v>2146</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67</v>
      </c>
      <c r="C45" s="690"/>
      <c r="D45" s="690"/>
      <c r="E45" s="690"/>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37"/>
      <c r="Z46" s="637"/>
      <c r="AA46" s="637"/>
      <c r="AB46" s="637"/>
      <c r="AC46" s="637"/>
      <c r="AD46" s="637"/>
      <c r="AE46" s="637"/>
      <c r="AF46" s="637"/>
      <c r="AG46" s="637"/>
      <c r="AH46" s="637"/>
      <c r="AI46" s="637"/>
      <c r="AJ46" s="637"/>
      <c r="AK46" s="313" t="s">
        <v>70</v>
      </c>
      <c r="AL46" s="265"/>
      <c r="AM46" s="604" t="s">
        <v>2146</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2231</v>
      </c>
      <c r="AR49" s="162" t="b">
        <v>0</v>
      </c>
      <c r="AS49" s="633" t="s">
        <v>2229</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2232</v>
      </c>
      <c r="AO50" s="633"/>
      <c r="AP50" s="633"/>
      <c r="AR50" s="162" t="b">
        <v>0</v>
      </c>
      <c r="AS50" s="633" t="s">
        <v>2230</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62</v>
      </c>
      <c r="AO51" s="633"/>
      <c r="AP51" s="633"/>
      <c r="AR51" s="162" t="b">
        <v>0</v>
      </c>
      <c r="AS51" s="633" t="s">
        <v>65</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0</v>
      </c>
      <c r="AN52" s="633" t="s">
        <v>63</v>
      </c>
      <c r="AO52" s="633"/>
      <c r="AP52" s="633"/>
      <c r="AR52" s="162" t="b">
        <v>0</v>
      </c>
      <c r="AS52" s="633" t="s">
        <v>2233</v>
      </c>
      <c r="AT52" s="633"/>
    </row>
    <row r="53" spans="1:59" s="266" customFormat="1" ht="18.75" customHeight="1">
      <c r="A53" s="265"/>
      <c r="B53" s="691"/>
      <c r="C53" s="692"/>
      <c r="D53" s="692"/>
      <c r="E53" s="692"/>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3" t="s">
        <v>64</v>
      </c>
      <c r="AO53" s="633"/>
      <c r="AP53" s="633"/>
      <c r="AQ53" s="258"/>
      <c r="AR53" s="162" t="b">
        <v>0</v>
      </c>
      <c r="AS53" s="633" t="s">
        <v>78</v>
      </c>
      <c r="AT53" s="633"/>
      <c r="AV53" s="258"/>
      <c r="AW53" s="258"/>
      <c r="AX53" s="258"/>
      <c r="AY53" s="258"/>
      <c r="AZ53" s="258"/>
      <c r="BG53" s="258"/>
    </row>
    <row r="54" spans="1:59" ht="18.75" customHeight="1">
      <c r="A54" s="256"/>
      <c r="B54" s="693"/>
      <c r="C54" s="694"/>
      <c r="D54" s="694"/>
      <c r="E54" s="694"/>
      <c r="F54" s="319" t="s">
        <v>73</v>
      </c>
      <c r="G54" s="320"/>
      <c r="H54" s="320"/>
      <c r="I54" s="320"/>
      <c r="J54" s="320"/>
      <c r="K54" s="320"/>
      <c r="L54" s="320"/>
      <c r="M54" s="668" t="s">
        <v>74</v>
      </c>
      <c r="N54" s="669"/>
      <c r="O54" s="669"/>
      <c r="P54" s="669"/>
      <c r="Q54" s="669"/>
      <c r="R54" s="315" t="s">
        <v>75</v>
      </c>
      <c r="S54" s="669"/>
      <c r="T54" s="669"/>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3" t="s">
        <v>65</v>
      </c>
      <c r="AO54" s="633"/>
      <c r="AP54" s="633"/>
      <c r="AR54" s="162" t="b">
        <v>0</v>
      </c>
      <c r="AS54" s="633" t="s">
        <v>2234</v>
      </c>
      <c r="AT54" s="633"/>
    </row>
    <row r="55" spans="1:59" ht="24.75" customHeight="1">
      <c r="A55" s="256"/>
      <c r="B55" s="670" t="s">
        <v>79</v>
      </c>
      <c r="C55" s="671"/>
      <c r="D55" s="671"/>
      <c r="E55" s="672"/>
      <c r="F55" s="676"/>
      <c r="G55" s="678" t="s">
        <v>80</v>
      </c>
      <c r="H55" s="679"/>
      <c r="I55" s="680"/>
      <c r="J55" s="678" t="s">
        <v>81</v>
      </c>
      <c r="K55" s="679"/>
      <c r="L55" s="679"/>
      <c r="M55" s="684"/>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82</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2235</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33</v>
      </c>
      <c r="C60" s="654" t="s">
        <v>83</v>
      </c>
      <c r="D60" s="655"/>
      <c r="E60" s="655"/>
      <c r="F60" s="655"/>
      <c r="G60" s="655"/>
      <c r="H60" s="655"/>
      <c r="I60" s="655"/>
      <c r="J60" s="655"/>
      <c r="K60" s="655"/>
      <c r="L60" s="655"/>
      <c r="M60" s="655"/>
      <c r="N60" s="655"/>
      <c r="O60" s="655"/>
      <c r="P60" s="655"/>
      <c r="Q60" s="655"/>
      <c r="R60" s="655"/>
      <c r="S60" s="656"/>
      <c r="T60" s="657">
        <f>SUM('別紙様式6-2 事業所個票１:事業所個票10'!$BN$51)</f>
        <v>0</v>
      </c>
      <c r="U60" s="658"/>
      <c r="V60" s="658"/>
      <c r="W60" s="658"/>
      <c r="X60" s="658"/>
      <c r="Y60" s="659"/>
      <c r="Z60" s="286" t="s">
        <v>32</v>
      </c>
      <c r="AA60" s="275" t="s">
        <v>39</v>
      </c>
      <c r="AB60" s="660" t="str">
        <f>IFERROR(IF(T61&gt;=T60,"○","×"),"")</f>
        <v>○</v>
      </c>
      <c r="AC60" s="327"/>
      <c r="AD60" s="328"/>
      <c r="AE60" s="328"/>
      <c r="AF60" s="328"/>
      <c r="AG60" s="328"/>
      <c r="AH60" s="328"/>
      <c r="AI60" s="328"/>
      <c r="AJ60" s="328"/>
      <c r="AK60" s="328"/>
      <c r="AL60" s="256"/>
      <c r="AM60" s="604" t="s">
        <v>2236</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40</v>
      </c>
      <c r="C61" s="662" t="s">
        <v>84</v>
      </c>
      <c r="D61" s="663"/>
      <c r="E61" s="663"/>
      <c r="F61" s="663"/>
      <c r="G61" s="663"/>
      <c r="H61" s="663"/>
      <c r="I61" s="663"/>
      <c r="J61" s="663"/>
      <c r="K61" s="663"/>
      <c r="L61" s="663"/>
      <c r="M61" s="663"/>
      <c r="N61" s="663"/>
      <c r="O61" s="663"/>
      <c r="P61" s="663"/>
      <c r="Q61" s="663"/>
      <c r="R61" s="663"/>
      <c r="S61" s="664"/>
      <c r="T61" s="665"/>
      <c r="U61" s="666"/>
      <c r="V61" s="666"/>
      <c r="W61" s="666"/>
      <c r="X61" s="666"/>
      <c r="Y61" s="667"/>
      <c r="Z61" s="277" t="s">
        <v>32</v>
      </c>
      <c r="AA61" s="275" t="s">
        <v>39</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3" t="s">
        <v>2328</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2329</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87</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32</v>
      </c>
      <c r="Z67" s="334" t="s">
        <v>39</v>
      </c>
      <c r="AA67" s="335"/>
      <c r="AB67" s="256"/>
      <c r="AC67" s="256"/>
      <c r="AD67" s="256"/>
      <c r="AE67" s="256"/>
      <c r="AF67" s="256"/>
      <c r="AG67" s="256" t="s">
        <v>39</v>
      </c>
      <c r="AH67" s="336" t="str">
        <f>IF(T68&lt;T67,"×","")</f>
        <v/>
      </c>
      <c r="AI67" s="256"/>
      <c r="AJ67" s="256"/>
      <c r="AK67" s="256"/>
      <c r="AL67" s="256"/>
      <c r="AM67" s="624" t="s">
        <v>2330</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2331</v>
      </c>
      <c r="C68" s="713"/>
      <c r="D68" s="713"/>
      <c r="E68" s="713"/>
      <c r="F68" s="713"/>
      <c r="G68" s="713"/>
      <c r="H68" s="713"/>
      <c r="I68" s="713"/>
      <c r="J68" s="713"/>
      <c r="K68" s="713"/>
      <c r="L68" s="713"/>
      <c r="M68" s="713"/>
      <c r="N68" s="713"/>
      <c r="O68" s="713"/>
      <c r="P68" s="713"/>
      <c r="Q68" s="713"/>
      <c r="R68" s="713"/>
      <c r="S68" s="713"/>
      <c r="T68" s="714"/>
      <c r="U68" s="715"/>
      <c r="V68" s="715"/>
      <c r="W68" s="715"/>
      <c r="X68" s="716"/>
      <c r="Y68" s="337" t="s">
        <v>32</v>
      </c>
      <c r="Z68" s="256"/>
      <c r="AA68" s="338" t="s">
        <v>69</v>
      </c>
      <c r="AB68" s="717">
        <f>IFERROR(T69/T67*100,0)</f>
        <v>0</v>
      </c>
      <c r="AC68" s="718"/>
      <c r="AD68" s="719"/>
      <c r="AE68" s="339" t="s">
        <v>88</v>
      </c>
      <c r="AF68" s="339" t="s">
        <v>70</v>
      </c>
      <c r="AG68" s="256" t="s">
        <v>39</v>
      </c>
      <c r="AH68" s="284" t="str">
        <f>IF(T67=0,"",(IF(AB68&gt;=200/3,"○","×")))</f>
        <v/>
      </c>
      <c r="AI68" s="322"/>
      <c r="AJ68" s="322"/>
      <c r="AK68" s="322"/>
      <c r="AL68" s="256"/>
      <c r="AM68" s="624" t="s">
        <v>2332</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2333</v>
      </c>
      <c r="D69" s="695"/>
      <c r="E69" s="695"/>
      <c r="F69" s="695"/>
      <c r="G69" s="695"/>
      <c r="H69" s="695"/>
      <c r="I69" s="695"/>
      <c r="J69" s="695"/>
      <c r="K69" s="695"/>
      <c r="L69" s="695"/>
      <c r="M69" s="695"/>
      <c r="N69" s="695"/>
      <c r="O69" s="695"/>
      <c r="P69" s="695"/>
      <c r="Q69" s="695"/>
      <c r="R69" s="695"/>
      <c r="S69" s="695"/>
      <c r="T69" s="697"/>
      <c r="U69" s="698"/>
      <c r="V69" s="698"/>
      <c r="W69" s="698"/>
      <c r="X69" s="699"/>
      <c r="Y69" s="341" t="s">
        <v>32</v>
      </c>
      <c r="Z69" s="342" t="s">
        <v>39</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69</v>
      </c>
      <c r="U70" s="700">
        <f>T69/10</f>
        <v>0</v>
      </c>
      <c r="V70" s="700"/>
      <c r="W70" s="700"/>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89</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3" t="s">
        <v>2334</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0</v>
      </c>
      <c r="AN74" s="633" t="s">
        <v>2237</v>
      </c>
      <c r="AO74" s="633"/>
      <c r="AP74" s="6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2335</v>
      </c>
      <c r="F75" s="722"/>
      <c r="G75" s="722"/>
      <c r="H75" s="722"/>
      <c r="I75" s="722"/>
      <c r="J75" s="722"/>
      <c r="K75" s="722"/>
      <c r="L75" s="722"/>
      <c r="M75" s="722"/>
      <c r="N75" s="722"/>
      <c r="O75" s="722"/>
      <c r="P75" s="722"/>
      <c r="Q75" s="722"/>
      <c r="R75" s="722"/>
      <c r="S75" s="722"/>
      <c r="T75" s="722"/>
      <c r="U75" s="722"/>
      <c r="V75" s="722"/>
      <c r="W75" s="722"/>
      <c r="X75" s="598"/>
      <c r="Y75" s="172" t="s">
        <v>39</v>
      </c>
      <c r="Z75" s="284" t="str">
        <f>IF(AR74&lt;&gt;"該当","",IF(AM74=TRUE,"○","×"))</f>
        <v/>
      </c>
      <c r="AA75" s="352"/>
      <c r="AB75" s="352"/>
      <c r="AC75" s="352"/>
      <c r="AD75" s="352"/>
      <c r="AE75" s="352"/>
      <c r="AF75" s="352"/>
      <c r="AG75" s="352"/>
      <c r="AH75" s="352"/>
      <c r="AI75" s="352"/>
      <c r="AJ75" s="352"/>
      <c r="AK75" s="352"/>
      <c r="AL75" s="352"/>
      <c r="AM75" s="624" t="s">
        <v>86</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3" t="s">
        <v>2337</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91</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0</v>
      </c>
      <c r="V79" s="709"/>
      <c r="W79" s="709"/>
      <c r="X79" s="709"/>
      <c r="Y79" s="709"/>
      <c r="Z79" s="357" t="s">
        <v>32</v>
      </c>
      <c r="AA79" s="275" t="s">
        <v>39</v>
      </c>
      <c r="AB79" s="58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92</v>
      </c>
      <c r="D80" s="725"/>
      <c r="E80" s="725"/>
      <c r="F80" s="725"/>
      <c r="G80" s="725"/>
      <c r="H80" s="725"/>
      <c r="I80" s="725"/>
      <c r="J80" s="725"/>
      <c r="K80" s="725"/>
      <c r="L80" s="725"/>
      <c r="M80" s="725"/>
      <c r="N80" s="725"/>
      <c r="O80" s="725"/>
      <c r="P80" s="725"/>
      <c r="Q80" s="725"/>
      <c r="R80" s="725"/>
      <c r="S80" s="725"/>
      <c r="T80" s="726"/>
      <c r="U80" s="708">
        <f>U81+U86</f>
        <v>0</v>
      </c>
      <c r="V80" s="709"/>
      <c r="W80" s="709"/>
      <c r="X80" s="709"/>
      <c r="Y80" s="709"/>
      <c r="Z80" s="333" t="s">
        <v>32</v>
      </c>
      <c r="AA80" s="275" t="s">
        <v>39</v>
      </c>
      <c r="AB80" s="591"/>
      <c r="AC80" s="275"/>
      <c r="AD80" s="275"/>
      <c r="AE80" s="275"/>
      <c r="AF80" s="275"/>
      <c r="AG80" s="275"/>
      <c r="AH80" s="322"/>
      <c r="AI80" s="322"/>
      <c r="AJ80" s="322"/>
      <c r="AK80" s="322"/>
      <c r="AL80" s="322"/>
      <c r="AM80" s="358"/>
    </row>
    <row r="81" spans="1:55" ht="9.75" customHeight="1" thickBot="1">
      <c r="A81" s="256"/>
      <c r="B81" s="356"/>
      <c r="C81" s="741" t="s">
        <v>93</v>
      </c>
      <c r="D81" s="742"/>
      <c r="E81" s="745" t="s">
        <v>94</v>
      </c>
      <c r="F81" s="746"/>
      <c r="G81" s="746"/>
      <c r="H81" s="746"/>
      <c r="I81" s="746"/>
      <c r="J81" s="746"/>
      <c r="K81" s="746"/>
      <c r="L81" s="746"/>
      <c r="M81" s="746"/>
      <c r="N81" s="746"/>
      <c r="O81" s="746"/>
      <c r="P81" s="746"/>
      <c r="Q81" s="746"/>
      <c r="R81" s="746"/>
      <c r="S81" s="746"/>
      <c r="T81" s="747"/>
      <c r="U81" s="751"/>
      <c r="V81" s="752"/>
      <c r="W81" s="752"/>
      <c r="X81" s="752"/>
      <c r="Y81" s="753"/>
      <c r="Z81" s="757" t="s">
        <v>32</v>
      </c>
      <c r="AA81" s="759" t="s">
        <v>39</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69</v>
      </c>
      <c r="AC82" s="727">
        <f>IFERROR(U83/U81*100,0)</f>
        <v>0</v>
      </c>
      <c r="AD82" s="728"/>
      <c r="AE82" s="729"/>
      <c r="AF82" s="733" t="s">
        <v>88</v>
      </c>
      <c r="AG82" s="733" t="s">
        <v>70</v>
      </c>
      <c r="AH82" s="734" t="s">
        <v>39</v>
      </c>
      <c r="AI82" s="589" t="s">
        <v>2406</v>
      </c>
      <c r="AJ82" s="322"/>
      <c r="AK82" s="256"/>
      <c r="AL82" s="322"/>
      <c r="AM82" s="735" t="s">
        <v>2338</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2339</v>
      </c>
      <c r="G83" s="762"/>
      <c r="H83" s="762"/>
      <c r="I83" s="762"/>
      <c r="J83" s="762"/>
      <c r="K83" s="762"/>
      <c r="L83" s="762"/>
      <c r="M83" s="762"/>
      <c r="N83" s="762"/>
      <c r="O83" s="762"/>
      <c r="P83" s="762"/>
      <c r="Q83" s="762"/>
      <c r="R83" s="762"/>
      <c r="S83" s="762"/>
      <c r="T83" s="762"/>
      <c r="U83" s="766"/>
      <c r="V83" s="767"/>
      <c r="W83" s="767"/>
      <c r="X83" s="767"/>
      <c r="Y83" s="768"/>
      <c r="Z83" s="769" t="s">
        <v>32</v>
      </c>
      <c r="AA83" s="759" t="s">
        <v>39</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69</v>
      </c>
      <c r="V85" s="771">
        <f>U83/2</f>
        <v>0</v>
      </c>
      <c r="W85" s="771"/>
      <c r="X85" s="771"/>
      <c r="Y85" s="101" t="s">
        <v>32</v>
      </c>
      <c r="Z85" s="3" t="s">
        <v>70</v>
      </c>
      <c r="AA85" s="102"/>
      <c r="AB85" s="343"/>
      <c r="AC85" s="343"/>
      <c r="AD85" s="344"/>
      <c r="AE85" s="772"/>
      <c r="AF85" s="772"/>
      <c r="AG85" s="339"/>
      <c r="AH85" s="256"/>
      <c r="AI85" s="348"/>
      <c r="AJ85" s="322"/>
      <c r="AK85" s="322"/>
      <c r="AL85" s="322"/>
      <c r="AM85" s="358"/>
    </row>
    <row r="86" spans="1:55" ht="9.75" customHeight="1" thickBot="1">
      <c r="A86" s="256"/>
      <c r="B86" s="356"/>
      <c r="C86" s="773" t="s">
        <v>95</v>
      </c>
      <c r="D86" s="774"/>
      <c r="E86" s="745" t="s">
        <v>96</v>
      </c>
      <c r="F86" s="746"/>
      <c r="G86" s="746"/>
      <c r="H86" s="746"/>
      <c r="I86" s="746"/>
      <c r="J86" s="746"/>
      <c r="K86" s="746"/>
      <c r="L86" s="746"/>
      <c r="M86" s="746"/>
      <c r="N86" s="746"/>
      <c r="O86" s="746"/>
      <c r="P86" s="746"/>
      <c r="Q86" s="746"/>
      <c r="R86" s="746"/>
      <c r="S86" s="746"/>
      <c r="T86" s="747"/>
      <c r="U86" s="751"/>
      <c r="V86" s="752"/>
      <c r="W86" s="752"/>
      <c r="X86" s="752"/>
      <c r="Y86" s="753"/>
      <c r="Z86" s="776" t="s">
        <v>32</v>
      </c>
      <c r="AA86" s="759" t="s">
        <v>39</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69</v>
      </c>
      <c r="AC87" s="727">
        <f>IFERROR(U88/U86*100,0)</f>
        <v>0</v>
      </c>
      <c r="AD87" s="728"/>
      <c r="AE87" s="729"/>
      <c r="AF87" s="733" t="s">
        <v>88</v>
      </c>
      <c r="AG87" s="733" t="s">
        <v>70</v>
      </c>
      <c r="AH87" s="734" t="s">
        <v>39</v>
      </c>
      <c r="AI87" s="589" t="s">
        <v>2406</v>
      </c>
      <c r="AJ87" s="322"/>
      <c r="AK87" s="322"/>
      <c r="AL87" s="322"/>
      <c r="AM87" s="735" t="s">
        <v>2340</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2341</v>
      </c>
      <c r="G88" s="762"/>
      <c r="H88" s="762"/>
      <c r="I88" s="762"/>
      <c r="J88" s="762"/>
      <c r="K88" s="762"/>
      <c r="L88" s="762"/>
      <c r="M88" s="762"/>
      <c r="N88" s="762"/>
      <c r="O88" s="762"/>
      <c r="P88" s="762"/>
      <c r="Q88" s="762"/>
      <c r="R88" s="762"/>
      <c r="S88" s="762"/>
      <c r="T88" s="762"/>
      <c r="U88" s="766"/>
      <c r="V88" s="767"/>
      <c r="W88" s="767"/>
      <c r="X88" s="767"/>
      <c r="Y88" s="768"/>
      <c r="Z88" s="778" t="s">
        <v>32</v>
      </c>
      <c r="AA88" s="759" t="s">
        <v>39</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69</v>
      </c>
      <c r="V90" s="700">
        <f>U88/2</f>
        <v>0</v>
      </c>
      <c r="W90" s="700"/>
      <c r="X90" s="700"/>
      <c r="Y90" s="100" t="s">
        <v>32</v>
      </c>
      <c r="Z90" s="4" t="s">
        <v>70</v>
      </c>
      <c r="AA90" s="102"/>
      <c r="AB90" s="343"/>
      <c r="AC90" s="344"/>
      <c r="AD90" s="772"/>
      <c r="AE90" s="772"/>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98</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0" t="str">
        <f>IF(SUM('別紙様式6-2 事業所個票１:事業所個票10'!CI4)=0,"該当","")</f>
        <v>該当</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103</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104</v>
      </c>
      <c r="F98" s="635"/>
      <c r="G98" s="635"/>
      <c r="H98" s="635"/>
      <c r="I98" s="635"/>
      <c r="J98" s="635"/>
      <c r="K98" s="635"/>
      <c r="L98" s="635"/>
      <c r="M98" s="635"/>
      <c r="N98" s="635"/>
      <c r="O98" s="635"/>
      <c r="P98" s="635"/>
      <c r="Q98" s="635"/>
      <c r="R98" s="79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3" t="s">
        <v>2237</v>
      </c>
      <c r="AO99" s="633"/>
      <c r="AP99" s="6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2238</v>
      </c>
      <c r="AO100" s="633"/>
      <c r="AP100" s="6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111</v>
      </c>
      <c r="D103" s="780"/>
      <c r="E103" s="780"/>
      <c r="F103" s="780"/>
      <c r="G103" s="780"/>
      <c r="H103" s="780"/>
      <c r="I103" s="780"/>
      <c r="J103" s="780"/>
      <c r="K103" s="780"/>
      <c r="L103" s="325"/>
      <c r="M103" s="781"/>
      <c r="N103" s="782"/>
      <c r="O103" s="783" t="s">
        <v>112</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v>
      </c>
      <c r="AL103" s="265"/>
      <c r="AM103" s="786" t="s">
        <v>2147</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113</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114</v>
      </c>
      <c r="F106" s="635"/>
      <c r="G106" s="635"/>
      <c r="H106" s="635"/>
      <c r="I106" s="635"/>
      <c r="J106" s="635"/>
      <c r="K106" s="635"/>
      <c r="L106" s="635"/>
      <c r="M106" s="635"/>
      <c r="N106" s="635"/>
      <c r="O106" s="635"/>
      <c r="P106" s="635"/>
      <c r="Q106" s="635"/>
      <c r="R106" s="79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5"/>
      <c r="C107" s="381" t="s">
        <v>105</v>
      </c>
      <c r="D107" s="796" t="s">
        <v>115</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2237</v>
      </c>
      <c r="AO107" s="633"/>
      <c r="AP107" s="633"/>
      <c r="AQ107" s="258"/>
      <c r="AR107" s="162" t="b">
        <v>0</v>
      </c>
      <c r="AS107" s="633" t="s">
        <v>2239</v>
      </c>
      <c r="AT107" s="633"/>
      <c r="AU107" s="633"/>
    </row>
    <row r="108" spans="1:55" s="266" customFormat="1" ht="25.5" customHeight="1" thickBot="1">
      <c r="A108" s="265"/>
      <c r="B108" s="795"/>
      <c r="C108" s="813"/>
      <c r="D108" s="815" t="s">
        <v>116</v>
      </c>
      <c r="E108" s="816"/>
      <c r="F108" s="816"/>
      <c r="G108" s="816"/>
      <c r="H108" s="821"/>
      <c r="I108" s="823" t="s">
        <v>33</v>
      </c>
      <c r="J108" s="825" t="s">
        <v>117</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0</v>
      </c>
      <c r="AN108" s="633" t="s">
        <v>2238</v>
      </c>
      <c r="AO108" s="633"/>
      <c r="AP108" s="633"/>
      <c r="AQ108" s="402"/>
      <c r="AR108" s="162" t="b">
        <v>0</v>
      </c>
      <c r="AS108" s="633" t="s">
        <v>2240</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2342</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40</v>
      </c>
      <c r="J110" s="403" t="s">
        <v>118</v>
      </c>
      <c r="K110" s="404"/>
      <c r="L110" s="404"/>
      <c r="M110" s="404"/>
      <c r="N110" s="404"/>
      <c r="O110" s="404"/>
      <c r="P110" s="404"/>
      <c r="Q110" s="404"/>
      <c r="R110" s="404"/>
      <c r="S110" s="803" t="s">
        <v>119</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2343</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2344</v>
      </c>
      <c r="D114" s="780"/>
      <c r="E114" s="780"/>
      <c r="F114" s="780"/>
      <c r="G114" s="780"/>
      <c r="H114" s="780"/>
      <c r="I114" s="780"/>
      <c r="J114" s="780"/>
      <c r="K114" s="780"/>
      <c r="L114" s="325"/>
      <c r="M114" s="781"/>
      <c r="N114" s="782"/>
      <c r="O114" s="810" t="s">
        <v>121</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2148</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122</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3" t="s">
        <v>2239</v>
      </c>
      <c r="AT117" s="633"/>
      <c r="AU117" s="633"/>
    </row>
    <row r="118" spans="1:55" s="266" customFormat="1" ht="20.25" customHeight="1" thickBot="1">
      <c r="A118" s="265"/>
      <c r="B118" s="781"/>
      <c r="C118" s="782"/>
      <c r="D118" s="847" t="s">
        <v>114</v>
      </c>
      <c r="E118" s="847"/>
      <c r="F118" s="847"/>
      <c r="G118" s="847"/>
      <c r="H118" s="847"/>
      <c r="I118" s="847"/>
      <c r="J118" s="847"/>
      <c r="K118" s="847"/>
      <c r="L118" s="847"/>
      <c r="M118" s="847"/>
      <c r="N118" s="847"/>
      <c r="O118" s="847"/>
      <c r="P118" s="847"/>
      <c r="Q118" s="848"/>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3" t="s">
        <v>2237</v>
      </c>
      <c r="AO118" s="633"/>
      <c r="AP118" s="633"/>
      <c r="AR118" s="162" t="b">
        <v>0</v>
      </c>
      <c r="AS118" s="633" t="s">
        <v>2240</v>
      </c>
      <c r="AT118" s="633"/>
      <c r="AU118" s="633"/>
    </row>
    <row r="119" spans="1:55" s="266" customFormat="1" ht="28.5" customHeight="1" thickBot="1">
      <c r="A119" s="265"/>
      <c r="B119" s="381" t="s">
        <v>105</v>
      </c>
      <c r="C119" s="849" t="s">
        <v>124</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2238</v>
      </c>
      <c r="AO119" s="633"/>
      <c r="AP119" s="633"/>
      <c r="AR119" s="162" t="b">
        <v>0</v>
      </c>
      <c r="AS119" s="633" t="s">
        <v>2241</v>
      </c>
      <c r="AT119" s="633"/>
      <c r="AU119" s="633"/>
    </row>
    <row r="120" spans="1:55" s="266" customFormat="1" ht="25.5" customHeight="1">
      <c r="A120" s="265"/>
      <c r="B120" s="813"/>
      <c r="C120" s="815" t="s">
        <v>125</v>
      </c>
      <c r="D120" s="816"/>
      <c r="E120" s="816"/>
      <c r="F120" s="816"/>
      <c r="G120" s="417"/>
      <c r="H120" s="418" t="s">
        <v>33</v>
      </c>
      <c r="I120" s="831" t="s">
        <v>126</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2345</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40</v>
      </c>
      <c r="I121" s="841" t="s">
        <v>127</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41</v>
      </c>
      <c r="I122" s="844" t="s">
        <v>128</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107</v>
      </c>
      <c r="C123" s="853" t="s">
        <v>120</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2346</v>
      </c>
      <c r="C125" s="855"/>
      <c r="D125" s="855"/>
      <c r="E125" s="855"/>
      <c r="F125" s="855"/>
      <c r="G125" s="855"/>
      <c r="H125" s="855"/>
      <c r="I125" s="855"/>
      <c r="J125" s="855"/>
      <c r="K125" s="855"/>
      <c r="L125" s="325"/>
      <c r="M125" s="781"/>
      <c r="N125" s="782"/>
      <c r="O125" s="856" t="s">
        <v>129</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2149</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130</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132</v>
      </c>
      <c r="C129" s="556"/>
      <c r="D129" s="556"/>
      <c r="E129" s="556"/>
      <c r="F129" s="556"/>
      <c r="G129" s="556"/>
      <c r="H129" s="556"/>
      <c r="I129" s="556"/>
      <c r="J129" s="556"/>
      <c r="K129" s="556"/>
      <c r="L129" s="550" t="s">
        <v>2361</v>
      </c>
      <c r="M129" s="550"/>
      <c r="N129" s="550"/>
      <c r="O129" s="550"/>
      <c r="P129" s="550"/>
      <c r="Q129" s="550"/>
      <c r="R129" s="550"/>
      <c r="S129" s="550"/>
      <c r="T129" s="550"/>
      <c r="U129" s="550"/>
      <c r="V129" s="550"/>
      <c r="W129" s="550"/>
      <c r="X129" s="550"/>
      <c r="Y129" s="550"/>
      <c r="Z129" s="550"/>
      <c r="AA129" s="551"/>
      <c r="AB129" s="426">
        <f>SUM('別紙様式6-2 事業所個票１:事業所個票10'!AG37)</f>
        <v>0</v>
      </c>
      <c r="AC129" s="552" t="s">
        <v>2363</v>
      </c>
      <c r="AD129" s="553" t="str">
        <f>IF(AB130=0,"",IF(AB129&gt;=AB130,"○","×"))</f>
        <v/>
      </c>
      <c r="AE129" s="256"/>
      <c r="AF129" s="256"/>
      <c r="AG129" s="256"/>
      <c r="AH129" s="256"/>
      <c r="AI129" s="256"/>
      <c r="AJ129" s="256"/>
      <c r="AK129" s="256"/>
      <c r="AL129" s="256"/>
      <c r="AM129" s="427" t="str">
        <f>IF(OR(AD129="×",AD131="×"),"×","")</f>
        <v/>
      </c>
    </row>
    <row r="130" spans="1:56" ht="24.75" customHeight="1" thickBot="1">
      <c r="A130" s="256"/>
      <c r="B130" s="557"/>
      <c r="C130" s="558"/>
      <c r="D130" s="558"/>
      <c r="E130" s="558"/>
      <c r="F130" s="558"/>
      <c r="G130" s="558"/>
      <c r="H130" s="558"/>
      <c r="I130" s="558"/>
      <c r="J130" s="558"/>
      <c r="K130" s="558"/>
      <c r="L130" s="550" t="s">
        <v>2362</v>
      </c>
      <c r="M130" s="550"/>
      <c r="N130" s="550"/>
      <c r="O130" s="550"/>
      <c r="P130" s="550"/>
      <c r="Q130" s="550"/>
      <c r="R130" s="550"/>
      <c r="S130" s="550"/>
      <c r="T130" s="550"/>
      <c r="U130" s="550"/>
      <c r="V130" s="550"/>
      <c r="W130" s="550"/>
      <c r="X130" s="550"/>
      <c r="Y130" s="550"/>
      <c r="Z130" s="550"/>
      <c r="AA130" s="551"/>
      <c r="AB130" s="426">
        <f>SUM('別紙様式6-2 事業所個票１:事業所個票10'!CI6)</f>
        <v>0</v>
      </c>
      <c r="AC130" s="552"/>
      <c r="AD130" s="554"/>
      <c r="AE130" s="256"/>
      <c r="AF130" s="256"/>
      <c r="AG130" s="256"/>
      <c r="AH130" s="256"/>
      <c r="AI130" s="256"/>
      <c r="AJ130" s="256"/>
      <c r="AK130" s="256"/>
      <c r="AL130" s="256"/>
    </row>
    <row r="131" spans="1:56" ht="24.75" customHeight="1" thickBot="1">
      <c r="A131" s="256"/>
      <c r="B131" s="858" t="s">
        <v>2347</v>
      </c>
      <c r="C131" s="850"/>
      <c r="D131" s="850"/>
      <c r="E131" s="850"/>
      <c r="F131" s="850"/>
      <c r="G131" s="850"/>
      <c r="H131" s="850"/>
      <c r="I131" s="850"/>
      <c r="J131" s="850"/>
      <c r="K131" s="850"/>
      <c r="L131" s="550" t="s">
        <v>2361</v>
      </c>
      <c r="M131" s="550"/>
      <c r="N131" s="550"/>
      <c r="O131" s="550"/>
      <c r="P131" s="550"/>
      <c r="Q131" s="550"/>
      <c r="R131" s="550"/>
      <c r="S131" s="550"/>
      <c r="T131" s="550"/>
      <c r="U131" s="550"/>
      <c r="V131" s="550"/>
      <c r="W131" s="550"/>
      <c r="X131" s="550"/>
      <c r="Y131" s="550"/>
      <c r="Z131" s="550"/>
      <c r="AA131" s="551"/>
      <c r="AB131" s="426">
        <f>SUM('別紙様式6-2 事業所個票１:事業所個票10'!AO37)</f>
        <v>0</v>
      </c>
      <c r="AC131" s="552" t="s">
        <v>2363</v>
      </c>
      <c r="AD131" s="553" t="str">
        <f>IF(AB132=0,"",IF(AB131&gt;=AB132,"○","×"))</f>
        <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2362</v>
      </c>
      <c r="M132" s="550"/>
      <c r="N132" s="550"/>
      <c r="O132" s="550"/>
      <c r="P132" s="550"/>
      <c r="Q132" s="550"/>
      <c r="R132" s="550"/>
      <c r="S132" s="550"/>
      <c r="T132" s="550"/>
      <c r="U132" s="550"/>
      <c r="V132" s="550"/>
      <c r="W132" s="550"/>
      <c r="X132" s="550"/>
      <c r="Y132" s="550"/>
      <c r="Z132" s="550"/>
      <c r="AA132" s="551"/>
      <c r="AB132" s="426">
        <f>SUM('別紙様式6-2 事業所個票１:事業所個票10'!CI6)</f>
        <v>0</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4" t="s">
        <v>2348</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135</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70</v>
      </c>
      <c r="AL139" s="265"/>
      <c r="AM139" s="162" t="b">
        <v>0</v>
      </c>
      <c r="AN139" s="786" t="s">
        <v>2351</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137</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138</v>
      </c>
      <c r="C143" s="725"/>
      <c r="D143" s="725"/>
      <c r="E143" s="725"/>
      <c r="F143" s="725"/>
      <c r="G143" s="725"/>
      <c r="H143" s="725"/>
      <c r="I143" s="725"/>
      <c r="J143" s="725"/>
      <c r="K143" s="725"/>
      <c r="L143" s="725"/>
      <c r="M143" s="725"/>
      <c r="N143" s="725"/>
      <c r="O143" s="725"/>
      <c r="P143" s="725"/>
      <c r="Q143" s="726"/>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2364</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139</v>
      </c>
      <c r="C144" s="706"/>
      <c r="D144" s="706"/>
      <c r="E144" s="706"/>
      <c r="F144" s="706"/>
      <c r="G144" s="706"/>
      <c r="H144" s="706"/>
      <c r="I144" s="706"/>
      <c r="J144" s="706"/>
      <c r="K144" s="706"/>
      <c r="L144" s="706"/>
      <c r="M144" s="706"/>
      <c r="N144" s="706"/>
      <c r="O144" s="706"/>
      <c r="P144" s="706"/>
      <c r="Q144" s="707"/>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2365</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140</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該当</v>
      </c>
      <c r="AJ147" s="864"/>
      <c r="AK147" s="865"/>
      <c r="AL147" s="265"/>
    </row>
    <row r="148" spans="1:55" s="266" customFormat="1" ht="28.5" customHeight="1">
      <c r="A148" s="265"/>
      <c r="B148" s="355" t="s">
        <v>85</v>
      </c>
      <c r="C148" s="877" t="s">
        <v>142</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
      </c>
      <c r="AJ150" s="864"/>
      <c r="AK150" s="865"/>
      <c r="AL150" s="265"/>
    </row>
    <row r="151" spans="1:55" s="266" customFormat="1" ht="39" customHeight="1">
      <c r="A151" s="265"/>
      <c r="B151" s="355" t="s">
        <v>85</v>
      </c>
      <c r="C151" s="877" t="s">
        <v>144</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145</v>
      </c>
      <c r="C153" s="879"/>
      <c r="D153" s="879"/>
      <c r="E153" s="880"/>
      <c r="F153" s="881" t="s">
        <v>146</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2242</v>
      </c>
      <c r="AN153" s="624" t="s">
        <v>2150</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147</v>
      </c>
      <c r="C154" s="850"/>
      <c r="D154" s="850"/>
      <c r="E154" s="869"/>
      <c r="F154" s="460"/>
      <c r="G154" s="873" t="s">
        <v>148</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149</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2151</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150</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151</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0</v>
      </c>
    </row>
    <row r="158" spans="1:55" s="266" customFormat="1" ht="24.75" customHeight="1" thickBot="1">
      <c r="A158" s="265"/>
      <c r="B158" s="858" t="s">
        <v>152</v>
      </c>
      <c r="C158" s="850"/>
      <c r="D158" s="850"/>
      <c r="E158" s="869"/>
      <c r="F158" s="465"/>
      <c r="G158" s="884" t="s">
        <v>153</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154</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2151</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155</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156</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0</v>
      </c>
    </row>
    <row r="162" spans="1:55" s="266" customFormat="1" ht="13.5" customHeight="1" thickBot="1">
      <c r="A162" s="265"/>
      <c r="B162" s="858" t="s">
        <v>157</v>
      </c>
      <c r="C162" s="850"/>
      <c r="D162" s="850"/>
      <c r="E162" s="869"/>
      <c r="F162" s="469"/>
      <c r="G162" s="884" t="s">
        <v>158</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159</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2151</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160</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0</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161</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0</v>
      </c>
    </row>
    <row r="166" spans="1:55" s="266" customFormat="1" ht="21" customHeight="1" thickBot="1">
      <c r="A166" s="265"/>
      <c r="B166" s="858" t="s">
        <v>162</v>
      </c>
      <c r="C166" s="850"/>
      <c r="D166" s="850"/>
      <c r="E166" s="869"/>
      <c r="F166" s="465"/>
      <c r="G166" s="890" t="s">
        <v>163</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164</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2151</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165</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0</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166</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0</v>
      </c>
    </row>
    <row r="170" spans="1:55" s="266" customFormat="1" ht="13.5" customHeight="1" thickBot="1">
      <c r="A170" s="265"/>
      <c r="B170" s="858" t="s">
        <v>167</v>
      </c>
      <c r="C170" s="850"/>
      <c r="D170" s="850"/>
      <c r="E170" s="869"/>
      <c r="F170" s="469"/>
      <c r="G170" s="888" t="s">
        <v>168</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169</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0</v>
      </c>
      <c r="AN171" s="604" t="s">
        <v>2151</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170</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171</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172</v>
      </c>
      <c r="C174" s="850"/>
      <c r="D174" s="850"/>
      <c r="E174" s="869"/>
      <c r="F174" s="469"/>
      <c r="G174" s="888" t="s">
        <v>173</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174</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2151</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175</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176</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177</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3" t="s">
        <v>180</v>
      </c>
      <c r="C181" s="914"/>
      <c r="D181" s="914"/>
      <c r="E181" s="915" t="b">
        <v>0</v>
      </c>
      <c r="F181" s="460"/>
      <c r="G181" s="901" t="s">
        <v>2243</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0</v>
      </c>
      <c r="AN181" s="604" t="s">
        <v>179</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2244</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183</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184</v>
      </c>
      <c r="AF186" s="897"/>
      <c r="AG186" s="897"/>
      <c r="AH186" s="897"/>
      <c r="AI186" s="897"/>
      <c r="AJ186" s="898"/>
      <c r="AK186" s="458" t="str">
        <f>IF(AND(AM187=TRUE,OR(Q20=0,AM188=TRUE),AM189=TRUE,AM190=TRUE,AM191=TRUE,AM192=TRUE),"○","×")</f>
        <v>×</v>
      </c>
      <c r="AL186" s="256"/>
      <c r="AM186" s="624" t="s">
        <v>2152</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185</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187</v>
      </c>
      <c r="AF187" s="904"/>
      <c r="AG187" s="904"/>
      <c r="AH187" s="904"/>
      <c r="AI187" s="904"/>
      <c r="AJ187" s="904"/>
      <c r="AK187" s="905"/>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186</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187</v>
      </c>
      <c r="AF188" s="909"/>
      <c r="AG188" s="909"/>
      <c r="AH188" s="909"/>
      <c r="AI188" s="909"/>
      <c r="AJ188" s="909"/>
      <c r="AK188" s="9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188</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189</v>
      </c>
      <c r="AF189" s="909"/>
      <c r="AG189" s="909"/>
      <c r="AH189" s="909"/>
      <c r="AI189" s="909"/>
      <c r="AJ189" s="909"/>
      <c r="AK189" s="9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190</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191</v>
      </c>
      <c r="AF190" s="927"/>
      <c r="AG190" s="927"/>
      <c r="AH190" s="927"/>
      <c r="AI190" s="927"/>
      <c r="AJ190" s="927"/>
      <c r="AK190" s="928"/>
      <c r="AL190" s="256"/>
      <c r="AM190" s="162" t="b">
        <v>0</v>
      </c>
    </row>
    <row r="191" spans="1:59" s="266" customFormat="1" ht="23.25" customHeight="1">
      <c r="A191" s="265"/>
      <c r="B191" s="469"/>
      <c r="C191" s="911" t="s">
        <v>192</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193</v>
      </c>
      <c r="AF191" s="909"/>
      <c r="AG191" s="909"/>
      <c r="AH191" s="909"/>
      <c r="AI191" s="909"/>
      <c r="AJ191" s="909"/>
      <c r="AK191" s="910"/>
      <c r="AL191" s="256"/>
      <c r="AM191" s="162" t="b">
        <v>0</v>
      </c>
      <c r="AN191" s="483"/>
      <c r="AO191" s="483"/>
      <c r="AP191" s="483"/>
    </row>
    <row r="192" spans="1:59" s="266" customFormat="1" ht="13.5" customHeight="1" thickBot="1">
      <c r="A192" s="265"/>
      <c r="B192" s="473"/>
      <c r="C192" s="929" t="s">
        <v>194</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195</v>
      </c>
      <c r="AF192" s="932"/>
      <c r="AG192" s="932"/>
      <c r="AH192" s="932"/>
      <c r="AI192" s="932"/>
      <c r="AJ192" s="932"/>
      <c r="AK192" s="933"/>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0" t="s">
        <v>2245</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198</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2"/>
      <c r="F200" s="923"/>
      <c r="G200" s="494" t="s">
        <v>75</v>
      </c>
      <c r="H200" s="922"/>
      <c r="I200" s="923"/>
      <c r="J200" s="494" t="s">
        <v>200</v>
      </c>
      <c r="K200" s="922"/>
      <c r="L200" s="923"/>
      <c r="M200" s="494" t="s">
        <v>201</v>
      </c>
      <c r="N200" s="482"/>
      <c r="O200" s="924" t="s">
        <v>20</v>
      </c>
      <c r="P200" s="924"/>
      <c r="Q200" s="924"/>
      <c r="R200" s="925" t="str">
        <f>IF(H7="","",H7)</f>
        <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202</v>
      </c>
      <c r="P201" s="946"/>
      <c r="Q201" s="946"/>
      <c r="R201" s="947" t="s">
        <v>22</v>
      </c>
      <c r="S201" s="947"/>
      <c r="T201" s="948"/>
      <c r="U201" s="948"/>
      <c r="V201" s="948"/>
      <c r="W201" s="948"/>
      <c r="X201" s="948"/>
      <c r="Y201" s="949" t="s">
        <v>23</v>
      </c>
      <c r="Z201" s="949"/>
      <c r="AA201" s="948"/>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206</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207</v>
      </c>
      <c r="C209" s="937" t="s">
        <v>208</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209</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210</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211</v>
      </c>
      <c r="C212" s="940" t="s">
        <v>212</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213</v>
      </c>
      <c r="C213" s="943" t="s">
        <v>214</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215</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207</v>
      </c>
      <c r="C216" s="965" t="s">
        <v>216</v>
      </c>
      <c r="D216" s="966"/>
      <c r="E216" s="966"/>
      <c r="F216" s="966"/>
      <c r="G216" s="966"/>
      <c r="H216" s="966"/>
      <c r="I216" s="967"/>
      <c r="J216" s="958" t="s">
        <v>217</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211</v>
      </c>
      <c r="C217" s="955" t="s">
        <v>218</v>
      </c>
      <c r="D217" s="955"/>
      <c r="E217" s="955"/>
      <c r="F217" s="955"/>
      <c r="G217" s="955"/>
      <c r="H217" s="955"/>
      <c r="I217" s="955"/>
      <c r="J217" s="956" t="s">
        <v>219</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220</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221</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222</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213</v>
      </c>
      <c r="C221" s="955" t="s">
        <v>224</v>
      </c>
      <c r="D221" s="955"/>
      <c r="E221" s="955"/>
      <c r="F221" s="955"/>
      <c r="G221" s="955"/>
      <c r="H221" s="955"/>
      <c r="I221" s="955"/>
      <c r="J221" s="956" t="s">
        <v>225</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226</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5" t="s">
        <v>227</v>
      </c>
      <c r="D223" s="955"/>
      <c r="E223" s="955"/>
      <c r="F223" s="955"/>
      <c r="G223" s="955"/>
      <c r="H223" s="955"/>
      <c r="I223" s="955"/>
      <c r="J223" s="956" t="s">
        <v>228</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
      </c>
      <c r="AL223" s="256"/>
      <c r="AM223" s="258"/>
    </row>
    <row r="224" spans="1:60" s="266" customFormat="1" ht="36" customHeight="1">
      <c r="A224" s="265"/>
      <c r="B224" s="518" t="s">
        <v>2354</v>
      </c>
      <c r="C224" s="955" t="s">
        <v>229</v>
      </c>
      <c r="D224" s="955"/>
      <c r="E224" s="955"/>
      <c r="F224" s="955"/>
      <c r="G224" s="955"/>
      <c r="H224" s="955"/>
      <c r="I224" s="955"/>
      <c r="J224" s="956" t="s">
        <v>230</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2355</v>
      </c>
      <c r="C225" s="955" t="s">
        <v>232</v>
      </c>
      <c r="D225" s="955"/>
      <c r="E225" s="955"/>
      <c r="F225" s="955"/>
      <c r="G225" s="955"/>
      <c r="H225" s="955"/>
      <c r="I225" s="955"/>
      <c r="J225" s="958" t="s">
        <v>233</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231</v>
      </c>
      <c r="C226" s="955" t="s">
        <v>234</v>
      </c>
      <c r="D226" s="955"/>
      <c r="E226" s="955"/>
      <c r="F226" s="955"/>
      <c r="G226" s="955"/>
      <c r="H226" s="955"/>
      <c r="I226" s="955"/>
      <c r="J226" s="958" t="s">
        <v>235</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236</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237</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28</v>
      </c>
      <c r="C230" s="951" t="s">
        <v>238</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28</v>
      </c>
      <c r="C231" s="953" t="s">
        <v>2246</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2413</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2414</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8"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8" ht="15.95" customHeight="1">
      <c r="U57" s="1005" t="s">
        <v>2198</v>
      </c>
      <c r="V57" s="1005"/>
      <c r="W57" s="1005"/>
      <c r="X57" s="1005"/>
      <c r="Y57" s="1005"/>
      <c r="Z57" s="53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2199</v>
      </c>
      <c r="V58" s="1014"/>
      <c r="W58" s="1014"/>
      <c r="X58" s="1014"/>
      <c r="Y58" s="1014"/>
      <c r="Z58" s="532"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2200</v>
      </c>
      <c r="V59" s="1014"/>
      <c r="W59" s="1014"/>
      <c r="X59" s="1014"/>
      <c r="Y59" s="1014"/>
      <c r="Z59" s="532"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2201</v>
      </c>
      <c r="V60" s="1014"/>
      <c r="W60" s="1014"/>
      <c r="X60" s="1014"/>
      <c r="Y60" s="1014"/>
      <c r="Z60" s="532"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2202</v>
      </c>
      <c r="V61" s="1014"/>
      <c r="W61" s="1014"/>
      <c r="X61" s="1014"/>
      <c r="Y61" s="1014"/>
      <c r="Z61" s="532"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2203</v>
      </c>
      <c r="V62" s="1014"/>
      <c r="W62" s="1014"/>
      <c r="X62" s="1014"/>
      <c r="Y62" s="1014"/>
      <c r="Z62" s="532"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2204</v>
      </c>
      <c r="V63" s="1005"/>
      <c r="W63" s="1005"/>
      <c r="X63" s="1005"/>
      <c r="Y63" s="1005"/>
      <c r="Z63" s="532"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5" t="s">
        <v>248</v>
      </c>
      <c r="B2" s="1188" t="s">
        <v>249</v>
      </c>
      <c r="C2" s="1189"/>
      <c r="D2" s="1189"/>
      <c r="E2" s="1190"/>
      <c r="F2" s="1191" t="s">
        <v>250</v>
      </c>
      <c r="G2" s="1192"/>
      <c r="H2" s="1193"/>
      <c r="I2" s="1185" t="s">
        <v>251</v>
      </c>
      <c r="J2" s="1194"/>
      <c r="K2" s="1196" t="s">
        <v>252</v>
      </c>
      <c r="L2" s="1197"/>
      <c r="M2" s="1197"/>
      <c r="N2" s="1197"/>
      <c r="O2" s="1197"/>
      <c r="P2" s="1197"/>
      <c r="Q2" s="1197"/>
      <c r="R2" s="1197"/>
      <c r="S2" s="1197"/>
      <c r="T2" s="1197"/>
      <c r="U2" s="1197"/>
      <c r="V2" s="1197"/>
      <c r="W2" s="1197"/>
      <c r="X2" s="1197"/>
      <c r="Y2" s="1197"/>
      <c r="Z2" s="1197"/>
      <c r="AA2" s="1197"/>
      <c r="AB2" s="1198"/>
      <c r="AC2" s="1182" t="s">
        <v>253</v>
      </c>
      <c r="AD2" s="7"/>
      <c r="AE2" s="1185" t="s">
        <v>248</v>
      </c>
      <c r="AF2" s="1185" t="s">
        <v>2263</v>
      </c>
      <c r="AG2" s="1205"/>
      <c r="AH2" s="1194"/>
      <c r="AJ2" s="9" t="s">
        <v>255</v>
      </c>
      <c r="AK2" s="10" t="s">
        <v>255</v>
      </c>
      <c r="AM2" s="11" t="s">
        <v>199</v>
      </c>
      <c r="AO2" s="11" t="s">
        <v>16</v>
      </c>
      <c r="AQ2" s="12" t="s">
        <v>256</v>
      </c>
      <c r="AS2" s="1210" t="s">
        <v>2141</v>
      </c>
      <c r="AT2" s="1213" t="s">
        <v>254</v>
      </c>
    </row>
    <row r="3" spans="1:46" ht="51.75" customHeight="1" thickBot="1">
      <c r="A3" s="1186"/>
      <c r="B3" s="1199" t="s">
        <v>258</v>
      </c>
      <c r="C3" s="1200"/>
      <c r="D3" s="1200"/>
      <c r="E3" s="1201"/>
      <c r="F3" s="1199" t="s">
        <v>259</v>
      </c>
      <c r="G3" s="1200"/>
      <c r="H3" s="1201"/>
      <c r="I3" s="1187"/>
      <c r="J3" s="1195"/>
      <c r="K3" s="1202" t="s">
        <v>260</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261</v>
      </c>
      <c r="AK3" s="14" t="s">
        <v>261</v>
      </c>
      <c r="AM3" s="15"/>
      <c r="AO3" s="15"/>
      <c r="AQ3" s="16" t="s">
        <v>18</v>
      </c>
      <c r="AS3" s="1211"/>
      <c r="AT3" s="1214"/>
    </row>
    <row r="4" spans="1:46" ht="41.25" customHeight="1" thickBot="1">
      <c r="A4" s="1187"/>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4"/>
      <c r="AD4" s="7"/>
      <c r="AE4" s="1187"/>
      <c r="AF4" s="1186"/>
      <c r="AG4" s="1206"/>
      <c r="AH4" s="1207"/>
      <c r="AJ4" s="13" t="s">
        <v>272</v>
      </c>
      <c r="AK4" s="14" t="s">
        <v>272</v>
      </c>
      <c r="AQ4" s="16" t="s">
        <v>268</v>
      </c>
      <c r="AS4" s="1212"/>
      <c r="AT4" s="121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2273</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2274</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7" t="s">
        <v>249</v>
      </c>
      <c r="C3" s="1216" t="s">
        <v>250</v>
      </c>
      <c r="D3" s="1216" t="s">
        <v>251</v>
      </c>
      <c r="E3" s="1216" t="s">
        <v>257</v>
      </c>
      <c r="F3" s="1218" t="s">
        <v>2210</v>
      </c>
      <c r="G3" s="1216" t="s">
        <v>2255</v>
      </c>
      <c r="H3" s="1216"/>
      <c r="I3" s="1216" t="s">
        <v>2256</v>
      </c>
      <c r="J3" s="1216"/>
      <c r="K3" s="1216" t="s">
        <v>2257</v>
      </c>
      <c r="L3" s="1216"/>
      <c r="M3" s="1221" t="s">
        <v>2180</v>
      </c>
      <c r="N3" s="1221" t="s">
        <v>2181</v>
      </c>
      <c r="O3" s="1221" t="s">
        <v>2182</v>
      </c>
      <c r="P3" s="1221" t="s">
        <v>2183</v>
      </c>
      <c r="Q3" s="1221" t="s">
        <v>2184</v>
      </c>
      <c r="R3" s="1221" t="s">
        <v>2185</v>
      </c>
      <c r="S3" s="1221" t="s">
        <v>2186</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2285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25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252"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252"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252"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252"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252"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252"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2407</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533">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t="s">
        <v>2265</v>
      </c>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2408</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2409</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2410</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2411</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2412</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瀧鼻 展子</dc:creator>
  <cp:lastModifiedBy>瀧鼻 展子</cp:lastModifiedBy>
  <cp:lastPrinted>2024-03-11T13:42:51Z</cp:lastPrinted>
  <dcterms:created xsi:type="dcterms:W3CDTF">2015-06-05T18:19:34Z</dcterms:created>
  <dcterms:modified xsi:type="dcterms:W3CDTF">2024-04-02T00:48:56Z</dcterms:modified>
</cp:coreProperties>
</file>