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662" activeTab="0"/>
  </bookViews>
  <sheets>
    <sheet name="P080投票区別選挙人名簿登録者数" sheetId="1" r:id="rId1"/>
    <sheet name="P081投票区別選挙人名簿登録者数" sheetId="2" r:id="rId2"/>
  </sheets>
  <definedNames>
    <definedName name="_xlnm.Print_Area" localSheetId="0">'P080投票区別選挙人名簿登録者数'!$A$1:$AE$62</definedName>
    <definedName name="_xlnm.Print_Area" localSheetId="1">'P081投票区別選挙人名簿登録者数'!$A$1:$BK$64</definedName>
  </definedNames>
  <calcPr fullCalcOnLoad="1"/>
</workbook>
</file>

<file path=xl/sharedStrings.xml><?xml version="1.0" encoding="utf-8"?>
<sst xmlns="http://schemas.openxmlformats.org/spreadsheetml/2006/main" count="587" uniqueCount="335">
  <si>
    <t>町　　　名</t>
  </si>
  <si>
    <t>男</t>
  </si>
  <si>
    <t>女</t>
  </si>
  <si>
    <t>計</t>
  </si>
  <si>
    <t>投票区名</t>
  </si>
  <si>
    <t>宇治今在家町</t>
  </si>
  <si>
    <t>中島２丁目</t>
  </si>
  <si>
    <t>宇治中之切町</t>
  </si>
  <si>
    <t>宮川１丁目</t>
  </si>
  <si>
    <t>宮川２丁目</t>
  </si>
  <si>
    <t>宇治浦田１丁目</t>
  </si>
  <si>
    <t>宇治浦田２丁目</t>
  </si>
  <si>
    <t>二俣町</t>
  </si>
  <si>
    <t>宇治浦田３丁目</t>
  </si>
  <si>
    <t>辻久留町</t>
  </si>
  <si>
    <t>中島第３</t>
  </si>
  <si>
    <t>辻久留３丁目</t>
  </si>
  <si>
    <t>中村町の一部</t>
  </si>
  <si>
    <t>浦口町の一部</t>
  </si>
  <si>
    <t>二俣４丁目の一部</t>
  </si>
  <si>
    <t>桜木町</t>
  </si>
  <si>
    <t>中之町</t>
  </si>
  <si>
    <t>修道第１</t>
  </si>
  <si>
    <t>神社港</t>
  </si>
  <si>
    <t>竹ヶ鼻町</t>
  </si>
  <si>
    <t>楠部町の一部</t>
  </si>
  <si>
    <t>神　　社</t>
  </si>
  <si>
    <t>小木町</t>
  </si>
  <si>
    <t>古市町</t>
  </si>
  <si>
    <t>久世戸町</t>
  </si>
  <si>
    <t>倭町</t>
  </si>
  <si>
    <t>修道第２</t>
  </si>
  <si>
    <t>神田久志本町の一部</t>
  </si>
  <si>
    <t>神田久志本町</t>
  </si>
  <si>
    <t>勢田町の一部</t>
  </si>
  <si>
    <t>神久１丁目</t>
  </si>
  <si>
    <t>神久２丁目</t>
  </si>
  <si>
    <t>浜郷第１</t>
  </si>
  <si>
    <t>神久３丁目</t>
  </si>
  <si>
    <t>尾上町</t>
  </si>
  <si>
    <t>神久４丁目</t>
  </si>
  <si>
    <t>岡本１丁目</t>
  </si>
  <si>
    <t>神久５丁目</t>
  </si>
  <si>
    <t>岡本２丁目</t>
  </si>
  <si>
    <t>神久６丁目</t>
  </si>
  <si>
    <t>明倫第１</t>
  </si>
  <si>
    <t>岡本３丁目</t>
  </si>
  <si>
    <t>豊川町</t>
  </si>
  <si>
    <t>黒瀬町</t>
  </si>
  <si>
    <t>勢田町</t>
  </si>
  <si>
    <t>浜郷第２</t>
  </si>
  <si>
    <t>通町</t>
  </si>
  <si>
    <t>藤里町の一部</t>
  </si>
  <si>
    <t>田尻町</t>
  </si>
  <si>
    <t>岩渕町</t>
  </si>
  <si>
    <t>浜郷第３</t>
  </si>
  <si>
    <t>一色町</t>
  </si>
  <si>
    <t>岩渕１丁目</t>
  </si>
  <si>
    <t>藤里町</t>
  </si>
  <si>
    <t>岩渕２丁目</t>
  </si>
  <si>
    <t>宮本第１</t>
  </si>
  <si>
    <t>旭町</t>
  </si>
  <si>
    <t>明倫第２</t>
  </si>
  <si>
    <t>岩渕３丁目</t>
  </si>
  <si>
    <t>前山町</t>
  </si>
  <si>
    <t>吹上１丁目</t>
  </si>
  <si>
    <t>吹上２丁目</t>
  </si>
  <si>
    <t>大倉町</t>
  </si>
  <si>
    <t>宮本第２</t>
  </si>
  <si>
    <t>佐八町</t>
  </si>
  <si>
    <t>河崎１丁目</t>
  </si>
  <si>
    <t>津村町</t>
  </si>
  <si>
    <t>有緝第１</t>
  </si>
  <si>
    <t>河崎２丁目</t>
  </si>
  <si>
    <t>河崎３丁目</t>
  </si>
  <si>
    <t>西豊浜町</t>
  </si>
  <si>
    <t>植山町</t>
  </si>
  <si>
    <t>船江１丁目</t>
  </si>
  <si>
    <t>豊浜第１</t>
  </si>
  <si>
    <t>磯町</t>
  </si>
  <si>
    <t>有緝第２</t>
  </si>
  <si>
    <t>船江２丁目</t>
  </si>
  <si>
    <t>東豊浜町の一部</t>
  </si>
  <si>
    <t>船江３丁目</t>
  </si>
  <si>
    <t>有緝第３</t>
  </si>
  <si>
    <t>船江４丁目</t>
  </si>
  <si>
    <t>豊浜第２</t>
  </si>
  <si>
    <t>西豊浜町の一部</t>
  </si>
  <si>
    <t>一之木１丁目</t>
  </si>
  <si>
    <t>一之木２丁目</t>
  </si>
  <si>
    <t>厚生第１</t>
  </si>
  <si>
    <t>一之木３丁目</t>
  </si>
  <si>
    <t>北浜第１</t>
  </si>
  <si>
    <t>有滝町</t>
  </si>
  <si>
    <t>一之木４丁目</t>
  </si>
  <si>
    <t>村松町</t>
  </si>
  <si>
    <t>一之木５丁目</t>
  </si>
  <si>
    <t>北浜第２</t>
  </si>
  <si>
    <t>東大淀町の一部</t>
  </si>
  <si>
    <t>宮後２丁目</t>
  </si>
  <si>
    <t>東大淀町</t>
  </si>
  <si>
    <t>厚生第２</t>
  </si>
  <si>
    <t>宮後３丁目</t>
  </si>
  <si>
    <t>柏町</t>
  </si>
  <si>
    <t>北浜第３</t>
  </si>
  <si>
    <t>本町</t>
  </si>
  <si>
    <t>村松町の一部</t>
  </si>
  <si>
    <t>宮後１丁目</t>
  </si>
  <si>
    <t>一志町</t>
  </si>
  <si>
    <t>城田第１</t>
  </si>
  <si>
    <t>上地町</t>
  </si>
  <si>
    <t>八日市場町</t>
  </si>
  <si>
    <t>粟野町</t>
  </si>
  <si>
    <t>大世古１丁目</t>
  </si>
  <si>
    <t>中須町</t>
  </si>
  <si>
    <t>厚生第３</t>
  </si>
  <si>
    <t>大世古２丁目</t>
  </si>
  <si>
    <t>城田第２</t>
  </si>
  <si>
    <t>川端町</t>
  </si>
  <si>
    <t>大世古３丁目</t>
  </si>
  <si>
    <t>上地町の一部</t>
  </si>
  <si>
    <t>大世古４丁目</t>
  </si>
  <si>
    <t>中村町</t>
  </si>
  <si>
    <t>四郷第１</t>
  </si>
  <si>
    <t>楠部町</t>
  </si>
  <si>
    <t>一宇田町</t>
  </si>
  <si>
    <t>宮町１丁目</t>
  </si>
  <si>
    <t>宮町２丁目</t>
  </si>
  <si>
    <t>四郷第２</t>
  </si>
  <si>
    <t>朝熊町</t>
  </si>
  <si>
    <t>常磐町</t>
  </si>
  <si>
    <t>四郷第３</t>
  </si>
  <si>
    <t>鹿海町</t>
  </si>
  <si>
    <t>常磐１丁目</t>
  </si>
  <si>
    <t>沼木第１</t>
  </si>
  <si>
    <t>上野町</t>
  </si>
  <si>
    <t>常磐２丁目</t>
  </si>
  <si>
    <t>円座町</t>
  </si>
  <si>
    <t>早　　修</t>
  </si>
  <si>
    <t>常磐３丁目</t>
  </si>
  <si>
    <t>沼木第２</t>
  </si>
  <si>
    <t>神薗町</t>
  </si>
  <si>
    <t>浦口町</t>
  </si>
  <si>
    <t>浦口１丁目</t>
  </si>
  <si>
    <t>浦口２丁目</t>
  </si>
  <si>
    <t>浦口３丁目</t>
  </si>
  <si>
    <t>浦口４丁目</t>
  </si>
  <si>
    <t>二俣１丁目</t>
  </si>
  <si>
    <t>二俣２丁目</t>
  </si>
  <si>
    <t>中島第１</t>
  </si>
  <si>
    <t>二俣３丁目</t>
  </si>
  <si>
    <t>二俣４丁目</t>
  </si>
  <si>
    <t>辻久留１丁目</t>
  </si>
  <si>
    <t>辻久留２丁目</t>
  </si>
  <si>
    <t>当日有権者数</t>
  </si>
  <si>
    <t>投票者数</t>
  </si>
  <si>
    <t>資料：選挙管理委員会</t>
  </si>
  <si>
    <t>宇治館町</t>
  </si>
  <si>
    <t>小　　　　      計</t>
  </si>
  <si>
    <t>１．選挙執行状況</t>
  </si>
  <si>
    <t>区分</t>
  </si>
  <si>
    <t>執行年月日</t>
  </si>
  <si>
    <t>投票率（％）</t>
  </si>
  <si>
    <t>市長</t>
  </si>
  <si>
    <t>沼木第３</t>
  </si>
  <si>
    <t>横輪町</t>
  </si>
  <si>
    <t>市議会議員</t>
  </si>
  <si>
    <t>沼木第４</t>
  </si>
  <si>
    <t>矢持町</t>
  </si>
  <si>
    <t>馬瀬町</t>
  </si>
  <si>
    <t>下野町</t>
  </si>
  <si>
    <t>二見第１</t>
  </si>
  <si>
    <t>二見町松下</t>
  </si>
  <si>
    <t>小　　      計</t>
  </si>
  <si>
    <t>二見町江</t>
  </si>
  <si>
    <t>大　　湊</t>
  </si>
  <si>
    <t>大湊町</t>
  </si>
  <si>
    <t>小     　　　 計</t>
  </si>
  <si>
    <t>２．投票区別選挙人名簿登録者数</t>
  </si>
  <si>
    <t>二見第２</t>
  </si>
  <si>
    <t>二見町西の一部</t>
  </si>
  <si>
    <t>二見町今一色</t>
  </si>
  <si>
    <t>進　　修</t>
  </si>
  <si>
    <t>宇治館町</t>
  </si>
  <si>
    <t>二見第３</t>
  </si>
  <si>
    <t>二見町茶屋</t>
  </si>
  <si>
    <t>二見町三津</t>
  </si>
  <si>
    <t>小　　　　      計</t>
  </si>
  <si>
    <t>二見町山田原の一部</t>
  </si>
  <si>
    <t>二見町荘</t>
  </si>
  <si>
    <t>中村町桜が丘の一部</t>
  </si>
  <si>
    <t>二見第４</t>
  </si>
  <si>
    <t>小　　　　       計</t>
  </si>
  <si>
    <t>二見町溝口</t>
  </si>
  <si>
    <t>高麗広</t>
  </si>
  <si>
    <t>小     　　 計</t>
  </si>
  <si>
    <t>二見町光の街</t>
  </si>
  <si>
    <t>中村町桜が丘　　</t>
  </si>
  <si>
    <t>小俣第１</t>
  </si>
  <si>
    <t>小俣町宮前</t>
  </si>
  <si>
    <t>曽祢１丁目</t>
  </si>
  <si>
    <t>小俣町本町の一部</t>
  </si>
  <si>
    <t>曽祢２丁目</t>
  </si>
  <si>
    <t>小俣第２</t>
  </si>
  <si>
    <t>小俣町元町</t>
  </si>
  <si>
    <t>小俣第３</t>
  </si>
  <si>
    <t>小俣町相合の一部</t>
  </si>
  <si>
    <t>小俣第４</t>
  </si>
  <si>
    <t>小俣町明野の一部</t>
  </si>
  <si>
    <t>小俣町湯田</t>
  </si>
  <si>
    <t>東豊浜町</t>
  </si>
  <si>
    <t>小俣町新村</t>
  </si>
  <si>
    <t>樫原町</t>
  </si>
  <si>
    <t>小俣町新村一ノ岡</t>
  </si>
  <si>
    <t>小俣町新村百町</t>
  </si>
  <si>
    <t>小      　　計</t>
  </si>
  <si>
    <t>小俣町新村石川</t>
  </si>
  <si>
    <t>小俣第５</t>
  </si>
  <si>
    <t>野村町</t>
  </si>
  <si>
    <t>御薗第１</t>
  </si>
  <si>
    <t>御薗町高向の一部</t>
  </si>
  <si>
    <t>小      計</t>
  </si>
  <si>
    <t>御薗第２</t>
  </si>
  <si>
    <t>小　　　      計</t>
  </si>
  <si>
    <t>御薗第３</t>
  </si>
  <si>
    <t>御薗町長屋</t>
  </si>
  <si>
    <t>中島第２</t>
  </si>
  <si>
    <t>中島１丁目</t>
  </si>
  <si>
    <t>御薗町王中島</t>
  </si>
  <si>
    <t>御薗第４</t>
  </si>
  <si>
    <t>御薗町新開</t>
  </si>
  <si>
    <t>御薗町上條</t>
  </si>
  <si>
    <t>御薗町小林</t>
  </si>
  <si>
    <t>本　　庁　　計</t>
  </si>
  <si>
    <t>総　　合　　計</t>
  </si>
  <si>
    <t>１．選挙執行状況</t>
  </si>
  <si>
    <t>平成17年12月2日現在</t>
  </si>
  <si>
    <t>執行年月日</t>
  </si>
  <si>
    <t>投票率</t>
  </si>
  <si>
    <t>投票区名</t>
  </si>
  <si>
    <t>小     　　　 計</t>
  </si>
  <si>
    <t>二見第１</t>
  </si>
  <si>
    <t>二見町松下</t>
  </si>
  <si>
    <t>投票区名</t>
  </si>
  <si>
    <t>二見町江</t>
  </si>
  <si>
    <t>進　　修</t>
  </si>
  <si>
    <t>小     　　　 計</t>
  </si>
  <si>
    <t>二見第２</t>
  </si>
  <si>
    <t>二見町西の一部</t>
  </si>
  <si>
    <t>二見町今一色</t>
  </si>
  <si>
    <t>小　　　　      計</t>
  </si>
  <si>
    <t>小     　　　 計</t>
  </si>
  <si>
    <t>二見第３</t>
  </si>
  <si>
    <t>二見町茶屋</t>
  </si>
  <si>
    <t>小　　      計</t>
  </si>
  <si>
    <t>二見町三津</t>
  </si>
  <si>
    <t>中村町桜が丘の一部</t>
  </si>
  <si>
    <t>二見町山田原の一部</t>
  </si>
  <si>
    <t>二見町荘</t>
  </si>
  <si>
    <t>小　　　　       計</t>
  </si>
  <si>
    <t>二見町西の一部</t>
  </si>
  <si>
    <t>高麗広</t>
  </si>
  <si>
    <t>小     　　 計</t>
  </si>
  <si>
    <t>二見第４</t>
  </si>
  <si>
    <t>二見町溝口</t>
  </si>
  <si>
    <t>中村町桜が丘　　</t>
  </si>
  <si>
    <t>二見町光の街</t>
  </si>
  <si>
    <t>曽祢１丁目</t>
  </si>
  <si>
    <t>二　　見　　町　　計</t>
  </si>
  <si>
    <t>曽祢２丁目</t>
  </si>
  <si>
    <t>小俣第１</t>
  </si>
  <si>
    <t>小俣町宮前</t>
  </si>
  <si>
    <t>小　　      計</t>
  </si>
  <si>
    <t>小俣町本町の一部</t>
  </si>
  <si>
    <t>小     　　　 計</t>
  </si>
  <si>
    <t>小俣第２</t>
  </si>
  <si>
    <t>小俣町元町</t>
  </si>
  <si>
    <t>小俣第３</t>
  </si>
  <si>
    <t>小俣町相合の一部</t>
  </si>
  <si>
    <t>小　　　　      計</t>
  </si>
  <si>
    <t>小俣町本町の一部</t>
  </si>
  <si>
    <t>小     　　 計</t>
  </si>
  <si>
    <t>東豊浜町</t>
  </si>
  <si>
    <t>小俣第４</t>
  </si>
  <si>
    <t>樫原町</t>
  </si>
  <si>
    <t>小俣町明野の一部</t>
  </si>
  <si>
    <t>小俣町湯田</t>
  </si>
  <si>
    <t>小      　　計</t>
  </si>
  <si>
    <t>小俣町新村</t>
  </si>
  <si>
    <t>小俣町新村一ノ岡</t>
  </si>
  <si>
    <t>小俣町新村百町</t>
  </si>
  <si>
    <t>小俣町新村石川</t>
  </si>
  <si>
    <t>小俣第５</t>
  </si>
  <si>
    <t>野村町</t>
  </si>
  <si>
    <t>小俣町明野の一部</t>
  </si>
  <si>
    <t>小      計</t>
  </si>
  <si>
    <t>小　　俣　　町　　計</t>
  </si>
  <si>
    <t>小　　　      計</t>
  </si>
  <si>
    <t>小　　　　      計</t>
  </si>
  <si>
    <t>中島第２</t>
  </si>
  <si>
    <t>中島１丁目</t>
  </si>
  <si>
    <t>御薗第１</t>
  </si>
  <si>
    <t>御薗町高向の一部</t>
  </si>
  <si>
    <t>御薗第２</t>
  </si>
  <si>
    <t>御薗第３</t>
  </si>
  <si>
    <t>御薗町長屋</t>
  </si>
  <si>
    <t>御薗町王中島</t>
  </si>
  <si>
    <t>小　　　　      計</t>
  </si>
  <si>
    <t>小　　　      計</t>
  </si>
  <si>
    <t>小     　　　 計</t>
  </si>
  <si>
    <t>御薗第４</t>
  </si>
  <si>
    <t>御薗町新開</t>
  </si>
  <si>
    <t>御薗町上條</t>
  </si>
  <si>
    <t>御薗町小林</t>
  </si>
  <si>
    <t>御　　薗　　町　　計</t>
  </si>
  <si>
    <t>小　　　      計</t>
  </si>
  <si>
    <t>本　　庁　　計</t>
  </si>
  <si>
    <t>総　　合　　計</t>
  </si>
  <si>
    <t>２．投票区別選挙人名簿登録者数</t>
  </si>
  <si>
    <t>平成18年 4月16日</t>
  </si>
  <si>
    <t>平成19年 4月 8日</t>
  </si>
  <si>
    <t>平成19年 4月 8日</t>
  </si>
  <si>
    <t>平成19年 7月29日</t>
  </si>
  <si>
    <t>三重県知事</t>
  </si>
  <si>
    <t>三重県議会議員</t>
  </si>
  <si>
    <t>参議院議員(選挙区)</t>
  </si>
  <si>
    <t>参議院議員(比例区)</t>
  </si>
  <si>
    <t>市議会議員</t>
  </si>
  <si>
    <t>市長</t>
  </si>
  <si>
    <t>区　分</t>
  </si>
  <si>
    <t>二　見　総　合　支　所　計</t>
  </si>
  <si>
    <t>御　薗　総　合　支　所　計</t>
  </si>
  <si>
    <t>支    所    計（野村町除く）</t>
  </si>
  <si>
    <t>平成20年12月2日現在</t>
  </si>
  <si>
    <t>小　俣　総　合　支　所　計（野村町含む）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</si>
</sst>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mmm\-yyyy"/>
    <numFmt numFmtId="179" formatCode="#,##0.0;[Red]\-#,##0.0"/>
    <numFmt numFmtId="180" formatCode="0.000%"/>
  </numFmts>
  <fonts count="3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hair"/>
      <top style="hair"/>
      <bottom style="hair"/>
    </border>
    <border>
      <left style="double"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6" fillId="0" borderId="0" applyNumberFormat="0" applyFill="0" applyBorder="0" applyAlignment="0" applyProtection="0"/>
    <xf numFmtId="0" fontId="31" fillId="6" borderId="0" applyNumberFormat="0" applyBorder="0" applyAlignment="0" applyProtection="0"/>
  </cellStyleXfs>
  <cellXfs count="202">
    <xf numFmtId="0" fontId="0" fillId="0" borderId="0" xfId="0" applyAlignment="1">
      <alignment/>
    </xf>
    <xf numFmtId="38" fontId="7" fillId="0" borderId="0" xfId="49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horizontal="distributed" vertical="center"/>
    </xf>
    <xf numFmtId="38" fontId="7" fillId="0" borderId="10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12" xfId="49" applyFont="1" applyBorder="1" applyAlignment="1">
      <alignment horizontal="right" vertical="center"/>
    </xf>
    <xf numFmtId="38" fontId="7" fillId="0" borderId="14" xfId="49" applyFont="1" applyBorder="1" applyAlignment="1">
      <alignment horizontal="distributed" vertical="center"/>
    </xf>
    <xf numFmtId="38" fontId="7" fillId="0" borderId="13" xfId="49" applyFont="1" applyBorder="1" applyAlignment="1">
      <alignment horizontal="distributed" vertical="center"/>
    </xf>
    <xf numFmtId="38" fontId="7" fillId="0" borderId="10" xfId="49" applyFont="1" applyBorder="1" applyAlignment="1">
      <alignment horizontal="distributed"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8" fillId="0" borderId="0" xfId="49" applyFont="1" applyAlignment="1">
      <alignment vertical="center"/>
    </xf>
    <xf numFmtId="38" fontId="7" fillId="0" borderId="19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9" fillId="0" borderId="0" xfId="49" applyFont="1" applyAlignment="1">
      <alignment horizontal="right"/>
    </xf>
    <xf numFmtId="38" fontId="9" fillId="0" borderId="0" xfId="49" applyFont="1" applyAlignment="1">
      <alignment horizontal="right" vertical="center"/>
    </xf>
    <xf numFmtId="38" fontId="10" fillId="0" borderId="0" xfId="49" applyFont="1" applyAlignment="1">
      <alignment/>
    </xf>
    <xf numFmtId="38" fontId="8" fillId="0" borderId="0" xfId="49" applyFont="1" applyBorder="1" applyAlignment="1">
      <alignment/>
    </xf>
    <xf numFmtId="38" fontId="8" fillId="0" borderId="0" xfId="49" applyFont="1" applyAlignment="1">
      <alignment/>
    </xf>
    <xf numFmtId="38" fontId="11" fillId="0" borderId="0" xfId="49" applyFont="1" applyAlignment="1">
      <alignment/>
    </xf>
    <xf numFmtId="38" fontId="8" fillId="0" borderId="0" xfId="49" applyFont="1" applyAlignment="1">
      <alignment horizontal="right" vertical="center"/>
    </xf>
    <xf numFmtId="38" fontId="8" fillId="0" borderId="0" xfId="49" applyFont="1" applyAlignment="1">
      <alignment vertical="top"/>
    </xf>
    <xf numFmtId="38" fontId="9" fillId="0" borderId="0" xfId="49" applyFont="1" applyBorder="1" applyAlignment="1">
      <alignment vertical="top"/>
    </xf>
    <xf numFmtId="38" fontId="9" fillId="0" borderId="0" xfId="49" applyFont="1" applyAlignment="1">
      <alignment vertical="top"/>
    </xf>
    <xf numFmtId="38" fontId="9" fillId="0" borderId="0" xfId="49" applyFont="1" applyBorder="1" applyAlignment="1">
      <alignment horizontal="right" vertical="top"/>
    </xf>
    <xf numFmtId="38" fontId="10" fillId="0" borderId="0" xfId="49" applyFont="1" applyAlignment="1">
      <alignment vertical="center"/>
    </xf>
    <xf numFmtId="38" fontId="9" fillId="0" borderId="0" xfId="49" applyFont="1" applyAlignment="1">
      <alignment/>
    </xf>
    <xf numFmtId="38" fontId="7" fillId="0" borderId="20" xfId="49" applyFont="1" applyBorder="1" applyAlignment="1">
      <alignment/>
    </xf>
    <xf numFmtId="38" fontId="8" fillId="0" borderId="20" xfId="49" applyFont="1" applyBorder="1" applyAlignment="1">
      <alignment/>
    </xf>
    <xf numFmtId="38" fontId="7" fillId="0" borderId="0" xfId="49" applyFont="1" applyBorder="1" applyAlignment="1">
      <alignment/>
    </xf>
    <xf numFmtId="38" fontId="12" fillId="0" borderId="0" xfId="49" applyFont="1" applyAlignment="1">
      <alignment/>
    </xf>
    <xf numFmtId="38" fontId="13" fillId="0" borderId="0" xfId="49" applyFont="1" applyAlignment="1">
      <alignment/>
    </xf>
    <xf numFmtId="38" fontId="13" fillId="0" borderId="0" xfId="49" applyFont="1" applyAlignment="1">
      <alignment vertical="center"/>
    </xf>
    <xf numFmtId="38" fontId="7" fillId="0" borderId="0" xfId="49" applyFont="1" applyBorder="1" applyAlignment="1">
      <alignment vertical="top"/>
    </xf>
    <xf numFmtId="58" fontId="9" fillId="0" borderId="0" xfId="49" applyNumberFormat="1" applyFont="1" applyBorder="1" applyAlignment="1">
      <alignment horizontal="distributed" vertical="center"/>
    </xf>
    <xf numFmtId="58" fontId="9" fillId="0" borderId="21" xfId="49" applyNumberFormat="1" applyFont="1" applyBorder="1" applyAlignment="1">
      <alignment horizontal="distributed" vertical="center"/>
    </xf>
    <xf numFmtId="38" fontId="7" fillId="0" borderId="22" xfId="49" applyFont="1" applyBorder="1" applyAlignment="1">
      <alignment horizontal="center" vertical="center"/>
    </xf>
    <xf numFmtId="38" fontId="7" fillId="0" borderId="23" xfId="49" applyFont="1" applyBorder="1" applyAlignment="1">
      <alignment horizontal="center" vertical="center"/>
    </xf>
    <xf numFmtId="38" fontId="7" fillId="0" borderId="24" xfId="49" applyFont="1" applyBorder="1" applyAlignment="1">
      <alignment horizontal="center" vertical="center"/>
    </xf>
    <xf numFmtId="38" fontId="7" fillId="0" borderId="25" xfId="49" applyFont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7" fillId="0" borderId="12" xfId="49" applyFont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38" fontId="7" fillId="0" borderId="32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38" fontId="7" fillId="0" borderId="33" xfId="49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7" fillId="0" borderId="31" xfId="49" applyFont="1" applyBorder="1" applyAlignment="1">
      <alignment horizontal="center" vertical="center"/>
    </xf>
    <xf numFmtId="38" fontId="7" fillId="0" borderId="34" xfId="49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38" fontId="7" fillId="0" borderId="32" xfId="49" applyFont="1" applyBorder="1" applyAlignment="1">
      <alignment horizontal="center" vertical="center"/>
    </xf>
    <xf numFmtId="38" fontId="7" fillId="0" borderId="36" xfId="49" applyFont="1" applyBorder="1" applyAlignment="1">
      <alignment horizontal="center" vertical="center"/>
    </xf>
    <xf numFmtId="38" fontId="7" fillId="0" borderId="25" xfId="49" applyFont="1" applyBorder="1" applyAlignment="1">
      <alignment horizontal="right" vertical="center"/>
    </xf>
    <xf numFmtId="38" fontId="7" fillId="0" borderId="27" xfId="49" applyFont="1" applyBorder="1" applyAlignment="1">
      <alignment horizontal="right" vertical="center"/>
    </xf>
    <xf numFmtId="38" fontId="7" fillId="0" borderId="30" xfId="49" applyFont="1" applyBorder="1" applyAlignment="1">
      <alignment horizontal="right" vertical="center"/>
    </xf>
    <xf numFmtId="38" fontId="7" fillId="0" borderId="37" xfId="49" applyFont="1" applyBorder="1" applyAlignment="1">
      <alignment horizontal="right" vertical="center"/>
    </xf>
    <xf numFmtId="38" fontId="7" fillId="0" borderId="38" xfId="49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39" xfId="49" applyFont="1" applyBorder="1" applyAlignment="1">
      <alignment horizontal="center" vertical="center"/>
    </xf>
    <xf numFmtId="38" fontId="7" fillId="0" borderId="40" xfId="49" applyFont="1" applyBorder="1" applyAlignment="1">
      <alignment horizontal="right" vertical="center"/>
    </xf>
    <xf numFmtId="38" fontId="7" fillId="0" borderId="41" xfId="49" applyFont="1" applyBorder="1" applyAlignment="1">
      <alignment horizontal="right" vertical="center"/>
    </xf>
    <xf numFmtId="38" fontId="7" fillId="0" borderId="14" xfId="49" applyFont="1" applyBorder="1" applyAlignment="1">
      <alignment horizontal="distributed" vertical="center"/>
    </xf>
    <xf numFmtId="38" fontId="7" fillId="0" borderId="13" xfId="49" applyFont="1" applyBorder="1" applyAlignment="1">
      <alignment horizontal="distributed" vertical="center"/>
    </xf>
    <xf numFmtId="38" fontId="7" fillId="0" borderId="31" xfId="49" applyFont="1" applyBorder="1" applyAlignment="1">
      <alignment horizontal="right" vertical="center"/>
    </xf>
    <xf numFmtId="38" fontId="7" fillId="0" borderId="36" xfId="49" applyFont="1" applyBorder="1" applyAlignment="1">
      <alignment horizontal="right" vertical="center"/>
    </xf>
    <xf numFmtId="38" fontId="7" fillId="0" borderId="14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23" xfId="49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38" fontId="7" fillId="0" borderId="42" xfId="49" applyFont="1" applyBorder="1" applyAlignment="1">
      <alignment horizontal="center" vertical="center"/>
    </xf>
    <xf numFmtId="38" fontId="7" fillId="0" borderId="25" xfId="49" applyFont="1" applyBorder="1" applyAlignment="1">
      <alignment vertical="center"/>
    </xf>
    <xf numFmtId="38" fontId="7" fillId="0" borderId="43" xfId="49" applyFont="1" applyBorder="1" applyAlignment="1">
      <alignment vertical="center"/>
    </xf>
    <xf numFmtId="38" fontId="7" fillId="0" borderId="44" xfId="49" applyFont="1" applyBorder="1" applyAlignment="1">
      <alignment horizontal="distributed" vertical="center"/>
    </xf>
    <xf numFmtId="38" fontId="7" fillId="0" borderId="37" xfId="49" applyFont="1" applyBorder="1" applyAlignment="1">
      <alignment vertical="center"/>
    </xf>
    <xf numFmtId="38" fontId="7" fillId="0" borderId="36" xfId="49" applyFont="1" applyBorder="1" applyAlignment="1">
      <alignment vertical="center"/>
    </xf>
    <xf numFmtId="38" fontId="7" fillId="0" borderId="12" xfId="49" applyFont="1" applyBorder="1" applyAlignment="1">
      <alignment horizontal="center" vertical="center"/>
    </xf>
    <xf numFmtId="38" fontId="7" fillId="0" borderId="45" xfId="49" applyFont="1" applyBorder="1" applyAlignment="1">
      <alignment horizontal="center" vertical="center"/>
    </xf>
    <xf numFmtId="38" fontId="7" fillId="0" borderId="44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38" fontId="7" fillId="0" borderId="46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38" fontId="7" fillId="0" borderId="12" xfId="49" applyFont="1" applyBorder="1" applyAlignment="1">
      <alignment horizontal="distributed" vertical="center"/>
    </xf>
    <xf numFmtId="38" fontId="7" fillId="0" borderId="11" xfId="49" applyFont="1" applyBorder="1" applyAlignment="1">
      <alignment vertical="center"/>
    </xf>
    <xf numFmtId="38" fontId="8" fillId="0" borderId="14" xfId="49" applyFont="1" applyBorder="1" applyAlignment="1">
      <alignment horizontal="distributed" vertical="center"/>
    </xf>
    <xf numFmtId="38" fontId="8" fillId="0" borderId="13" xfId="49" applyFont="1" applyBorder="1" applyAlignment="1">
      <alignment horizontal="distributed" vertical="center"/>
    </xf>
    <xf numFmtId="38" fontId="15" fillId="0" borderId="0" xfId="49" applyFont="1" applyBorder="1" applyAlignment="1">
      <alignment horizontal="distributed" vertical="center" indent="1" shrinkToFit="1"/>
    </xf>
    <xf numFmtId="38" fontId="9" fillId="0" borderId="0" xfId="49" applyFont="1" applyBorder="1" applyAlignment="1">
      <alignment horizontal="center" vertical="center"/>
    </xf>
    <xf numFmtId="10" fontId="9" fillId="0" borderId="0" xfId="49" applyNumberFormat="1" applyFont="1" applyBorder="1" applyAlignment="1" quotePrefix="1">
      <alignment horizontal="center" vertical="center"/>
    </xf>
    <xf numFmtId="10" fontId="9" fillId="0" borderId="0" xfId="49" applyNumberFormat="1" applyFont="1" applyBorder="1" applyAlignment="1">
      <alignment horizontal="center" vertical="center"/>
    </xf>
    <xf numFmtId="38" fontId="9" fillId="0" borderId="21" xfId="49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8" fontId="14" fillId="0" borderId="16" xfId="49" applyNumberFormat="1" applyFont="1" applyBorder="1" applyAlignment="1">
      <alignment horizontal="right" vertical="center"/>
    </xf>
    <xf numFmtId="58" fontId="14" fillId="0" borderId="0" xfId="49" applyNumberFormat="1" applyFont="1" applyBorder="1" applyAlignment="1">
      <alignment horizontal="right" vertical="center"/>
    </xf>
    <xf numFmtId="38" fontId="15" fillId="0" borderId="21" xfId="49" applyFont="1" applyBorder="1" applyAlignment="1">
      <alignment horizontal="distributed" vertical="center" indent="1" shrinkToFit="1"/>
    </xf>
    <xf numFmtId="58" fontId="14" fillId="0" borderId="46" xfId="49" applyNumberFormat="1" applyFont="1" applyBorder="1" applyAlignment="1">
      <alignment horizontal="right" vertical="center"/>
    </xf>
    <xf numFmtId="58" fontId="14" fillId="0" borderId="21" xfId="49" applyNumberFormat="1" applyFont="1" applyBorder="1" applyAlignment="1">
      <alignment horizontal="right" vertical="center"/>
    </xf>
    <xf numFmtId="58" fontId="14" fillId="0" borderId="30" xfId="49" applyNumberFormat="1" applyFont="1" applyBorder="1" applyAlignment="1">
      <alignment horizontal="right" vertical="center"/>
    </xf>
    <xf numFmtId="58" fontId="14" fillId="0" borderId="19" xfId="49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10" fontId="9" fillId="0" borderId="21" xfId="49" applyNumberFormat="1" applyFont="1" applyBorder="1" applyAlignment="1" quotePrefix="1">
      <alignment horizontal="center" vertical="center"/>
    </xf>
    <xf numFmtId="10" fontId="9" fillId="0" borderId="21" xfId="49" applyNumberFormat="1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38" fontId="7" fillId="0" borderId="10" xfId="49" applyFont="1" applyBorder="1" applyAlignment="1">
      <alignment horizontal="distributed" vertical="center"/>
    </xf>
    <xf numFmtId="38" fontId="7" fillId="0" borderId="10" xfId="49" applyFont="1" applyBorder="1" applyAlignment="1">
      <alignment horizontal="center" vertical="center"/>
    </xf>
    <xf numFmtId="38" fontId="7" fillId="0" borderId="48" xfId="49" applyFont="1" applyBorder="1" applyAlignment="1">
      <alignment horizontal="center" vertical="center"/>
    </xf>
    <xf numFmtId="38" fontId="7" fillId="0" borderId="49" xfId="49" applyFont="1" applyBorder="1" applyAlignment="1">
      <alignment horizontal="center" vertical="center"/>
    </xf>
    <xf numFmtId="38" fontId="7" fillId="0" borderId="32" xfId="49" applyFont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50" xfId="49" applyFont="1" applyBorder="1" applyAlignment="1">
      <alignment horizontal="center" vertical="center"/>
    </xf>
    <xf numFmtId="38" fontId="7" fillId="0" borderId="51" xfId="49" applyFont="1" applyBorder="1" applyAlignment="1">
      <alignment horizontal="center" vertical="center"/>
    </xf>
    <xf numFmtId="38" fontId="7" fillId="0" borderId="52" xfId="49" applyFont="1" applyBorder="1" applyAlignment="1">
      <alignment horizontal="center" vertical="center"/>
    </xf>
    <xf numFmtId="38" fontId="7" fillId="0" borderId="53" xfId="49" applyFont="1" applyBorder="1" applyAlignment="1">
      <alignment horizontal="center" vertical="center"/>
    </xf>
    <xf numFmtId="38" fontId="7" fillId="0" borderId="54" xfId="49" applyFont="1" applyBorder="1" applyAlignment="1">
      <alignment horizontal="center" vertical="center"/>
    </xf>
    <xf numFmtId="38" fontId="8" fillId="0" borderId="10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7" fillId="0" borderId="19" xfId="49" applyFont="1" applyBorder="1" applyAlignment="1">
      <alignment horizontal="distributed" vertical="center"/>
    </xf>
    <xf numFmtId="38" fontId="7" fillId="0" borderId="31" xfId="49" applyFont="1" applyBorder="1" applyAlignment="1">
      <alignment horizontal="distributed" vertical="center"/>
    </xf>
    <xf numFmtId="38" fontId="8" fillId="0" borderId="13" xfId="49" applyFont="1" applyBorder="1" applyAlignment="1">
      <alignment vertical="center"/>
    </xf>
    <xf numFmtId="38" fontId="7" fillId="0" borderId="37" xfId="49" applyFont="1" applyBorder="1" applyAlignment="1">
      <alignment horizontal="distributed" vertical="center"/>
    </xf>
    <xf numFmtId="38" fontId="7" fillId="0" borderId="32" xfId="49" applyFont="1" applyBorder="1" applyAlignment="1">
      <alignment horizontal="distributed" vertical="center"/>
    </xf>
    <xf numFmtId="38" fontId="7" fillId="0" borderId="36" xfId="49" applyFont="1" applyBorder="1" applyAlignment="1">
      <alignment horizontal="distributed" vertical="center"/>
    </xf>
    <xf numFmtId="38" fontId="7" fillId="0" borderId="37" xfId="49" applyFont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8" fillId="0" borderId="10" xfId="49" applyFont="1" applyBorder="1" applyAlignment="1">
      <alignment horizontal="distributed" vertical="center"/>
    </xf>
    <xf numFmtId="38" fontId="7" fillId="0" borderId="47" xfId="49" applyFont="1" applyBorder="1" applyAlignment="1">
      <alignment horizontal="center" vertical="center"/>
    </xf>
    <xf numFmtId="38" fontId="7" fillId="0" borderId="27" xfId="49" applyFont="1" applyBorder="1" applyAlignment="1">
      <alignment vertical="center"/>
    </xf>
    <xf numFmtId="38" fontId="7" fillId="0" borderId="30" xfId="49" applyFont="1" applyBorder="1" applyAlignment="1">
      <alignment horizontal="distributed" vertical="center"/>
    </xf>
    <xf numFmtId="38" fontId="7" fillId="0" borderId="44" xfId="49" applyFont="1" applyBorder="1" applyAlignment="1">
      <alignment vertical="center"/>
    </xf>
    <xf numFmtId="38" fontId="7" fillId="0" borderId="55" xfId="49" applyFont="1" applyBorder="1" applyAlignment="1">
      <alignment vertical="center"/>
    </xf>
    <xf numFmtId="38" fontId="7" fillId="0" borderId="56" xfId="49" applyFont="1" applyBorder="1" applyAlignment="1">
      <alignment horizontal="center" vertical="center"/>
    </xf>
    <xf numFmtId="38" fontId="7" fillId="0" borderId="57" xfId="49" applyFont="1" applyBorder="1" applyAlignment="1">
      <alignment horizontal="center" vertical="center"/>
    </xf>
    <xf numFmtId="38" fontId="7" fillId="0" borderId="58" xfId="49" applyFont="1" applyBorder="1" applyAlignment="1">
      <alignment horizontal="center" vertical="center"/>
    </xf>
    <xf numFmtId="38" fontId="7" fillId="0" borderId="59" xfId="49" applyFont="1" applyBorder="1" applyAlignment="1">
      <alignment horizontal="center" vertical="center"/>
    </xf>
    <xf numFmtId="38" fontId="7" fillId="0" borderId="60" xfId="49" applyFont="1" applyBorder="1" applyAlignment="1">
      <alignment horizontal="center" vertical="center"/>
    </xf>
    <xf numFmtId="38" fontId="7" fillId="0" borderId="61" xfId="49" applyFont="1" applyBorder="1" applyAlignment="1">
      <alignment horizontal="center" vertical="center"/>
    </xf>
    <xf numFmtId="38" fontId="7" fillId="0" borderId="62" xfId="49" applyFont="1" applyBorder="1" applyAlignment="1">
      <alignment vertical="center"/>
    </xf>
    <xf numFmtId="38" fontId="7" fillId="0" borderId="63" xfId="49" applyFont="1" applyBorder="1" applyAlignment="1">
      <alignment vertical="center"/>
    </xf>
    <xf numFmtId="38" fontId="7" fillId="0" borderId="55" xfId="49" applyFont="1" applyBorder="1" applyAlignment="1">
      <alignment horizontal="right" vertical="center"/>
    </xf>
    <xf numFmtId="38" fontId="7" fillId="0" borderId="45" xfId="49" applyFont="1" applyBorder="1" applyAlignment="1">
      <alignment horizontal="right" vertical="center"/>
    </xf>
    <xf numFmtId="38" fontId="7" fillId="0" borderId="19" xfId="49" applyFont="1" applyBorder="1" applyAlignment="1">
      <alignment vertical="center"/>
    </xf>
    <xf numFmtId="38" fontId="7" fillId="0" borderId="44" xfId="49" applyFont="1" applyBorder="1" applyAlignment="1">
      <alignment horizontal="right" vertical="center"/>
    </xf>
    <xf numFmtId="38" fontId="7" fillId="0" borderId="64" xfId="49" applyFont="1" applyBorder="1" applyAlignment="1">
      <alignment horizontal="center" vertical="center"/>
    </xf>
    <xf numFmtId="38" fontId="7" fillId="0" borderId="65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0" borderId="66" xfId="49" applyFont="1" applyBorder="1" applyAlignment="1">
      <alignment horizontal="center" vertical="center"/>
    </xf>
    <xf numFmtId="38" fontId="7" fillId="0" borderId="67" xfId="49" applyFont="1" applyBorder="1" applyAlignment="1">
      <alignment horizontal="center" vertical="center"/>
    </xf>
    <xf numFmtId="38" fontId="7" fillId="0" borderId="68" xfId="49" applyFont="1" applyBorder="1" applyAlignment="1">
      <alignment horizontal="center" vertical="center"/>
    </xf>
    <xf numFmtId="38" fontId="7" fillId="0" borderId="69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 shrinkToFit="1"/>
    </xf>
    <xf numFmtId="38" fontId="7" fillId="0" borderId="19" xfId="49" applyFont="1" applyBorder="1" applyAlignment="1">
      <alignment horizontal="center" vertical="center" shrinkToFit="1"/>
    </xf>
    <xf numFmtId="38" fontId="7" fillId="0" borderId="16" xfId="49" applyFont="1" applyBorder="1" applyAlignment="1">
      <alignment horizontal="center" vertical="center" shrinkToFit="1"/>
    </xf>
    <xf numFmtId="38" fontId="7" fillId="0" borderId="0" xfId="49" applyFont="1" applyBorder="1" applyAlignment="1">
      <alignment horizontal="center" vertical="center" shrinkToFit="1"/>
    </xf>
    <xf numFmtId="38" fontId="7" fillId="0" borderId="46" xfId="49" applyFont="1" applyBorder="1" applyAlignment="1">
      <alignment horizontal="center" vertical="center" shrinkToFit="1"/>
    </xf>
    <xf numFmtId="38" fontId="7" fillId="0" borderId="21" xfId="49" applyFont="1" applyBorder="1" applyAlignment="1">
      <alignment horizontal="center" vertical="center" shrinkToFit="1"/>
    </xf>
    <xf numFmtId="38" fontId="7" fillId="0" borderId="70" xfId="49" applyFont="1" applyBorder="1" applyAlignment="1">
      <alignment vertical="center"/>
    </xf>
    <xf numFmtId="38" fontId="9" fillId="0" borderId="71" xfId="49" applyFont="1" applyBorder="1" applyAlignment="1">
      <alignment horizontal="center" vertical="center"/>
    </xf>
    <xf numFmtId="38" fontId="9" fillId="0" borderId="72" xfId="49" applyFont="1" applyBorder="1" applyAlignment="1">
      <alignment horizontal="center" vertical="center"/>
    </xf>
    <xf numFmtId="38" fontId="9" fillId="0" borderId="73" xfId="49" applyFont="1" applyBorder="1" applyAlignment="1">
      <alignment horizontal="center" vertical="center"/>
    </xf>
    <xf numFmtId="58" fontId="9" fillId="0" borderId="74" xfId="49" applyNumberFormat="1" applyFont="1" applyBorder="1" applyAlignment="1">
      <alignment horizontal="distributed" vertical="center"/>
    </xf>
    <xf numFmtId="38" fontId="9" fillId="0" borderId="74" xfId="49" applyFont="1" applyBorder="1" applyAlignment="1">
      <alignment horizontal="right" vertical="center"/>
    </xf>
    <xf numFmtId="38" fontId="8" fillId="0" borderId="74" xfId="49" applyFont="1" applyBorder="1" applyAlignment="1">
      <alignment horizontal="right" vertical="center"/>
    </xf>
    <xf numFmtId="38" fontId="8" fillId="0" borderId="22" xfId="49" applyFont="1" applyBorder="1" applyAlignment="1">
      <alignment horizontal="right" vertical="center"/>
    </xf>
    <xf numFmtId="38" fontId="9" fillId="0" borderId="75" xfId="49" applyFont="1" applyBorder="1" applyAlignment="1">
      <alignment horizontal="center" vertical="center"/>
    </xf>
    <xf numFmtId="38" fontId="9" fillId="0" borderId="74" xfId="49" applyFont="1" applyBorder="1" applyAlignment="1">
      <alignment horizontal="center" vertical="center"/>
    </xf>
    <xf numFmtId="38" fontId="9" fillId="0" borderId="76" xfId="49" applyFont="1" applyBorder="1" applyAlignment="1">
      <alignment horizontal="center" vertical="center"/>
    </xf>
    <xf numFmtId="38" fontId="9" fillId="0" borderId="77" xfId="49" applyFont="1" applyBorder="1" applyAlignment="1">
      <alignment horizontal="center" vertical="center"/>
    </xf>
    <xf numFmtId="38" fontId="9" fillId="0" borderId="77" xfId="49" applyFont="1" applyBorder="1" applyAlignment="1">
      <alignment horizontal="right" vertical="center"/>
    </xf>
    <xf numFmtId="58" fontId="9" fillId="0" borderId="77" xfId="49" applyNumberFormat="1" applyFont="1" applyBorder="1" applyAlignment="1">
      <alignment horizontal="distributed" vertical="center"/>
    </xf>
    <xf numFmtId="38" fontId="8" fillId="0" borderId="77" xfId="49" applyFont="1" applyBorder="1" applyAlignment="1">
      <alignment horizontal="right" vertical="center"/>
    </xf>
    <xf numFmtId="38" fontId="8" fillId="0" borderId="78" xfId="49" applyFont="1" applyBorder="1" applyAlignment="1">
      <alignment horizontal="right" vertical="center"/>
    </xf>
    <xf numFmtId="38" fontId="7" fillId="0" borderId="79" xfId="49" applyFont="1" applyBorder="1" applyAlignment="1">
      <alignment horizontal="center" vertical="center"/>
    </xf>
    <xf numFmtId="38" fontId="7" fillId="0" borderId="80" xfId="49" applyFont="1" applyBorder="1" applyAlignment="1">
      <alignment horizontal="center" vertical="center"/>
    </xf>
    <xf numFmtId="38" fontId="7" fillId="0" borderId="81" xfId="49" applyFont="1" applyBorder="1" applyAlignment="1">
      <alignment horizontal="center" vertical="center"/>
    </xf>
    <xf numFmtId="38" fontId="7" fillId="0" borderId="62" xfId="49" applyFont="1" applyBorder="1" applyAlignment="1">
      <alignment horizontal="distributed" vertical="center"/>
    </xf>
    <xf numFmtId="38" fontId="7" fillId="0" borderId="41" xfId="49" applyFont="1" applyBorder="1" applyAlignment="1">
      <alignment horizontal="center" vertical="center"/>
    </xf>
    <xf numFmtId="38" fontId="7" fillId="0" borderId="82" xfId="49" applyFont="1" applyBorder="1" applyAlignment="1">
      <alignment horizontal="center" vertical="center"/>
    </xf>
    <xf numFmtId="38" fontId="7" fillId="0" borderId="62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7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8984375" defaultRowHeight="12.75" customHeight="1"/>
  <cols>
    <col min="1" max="1" width="2.59765625" style="24" customWidth="1"/>
    <col min="2" max="6" width="2.8984375" style="24" customWidth="1"/>
    <col min="7" max="7" width="5.5" style="24" customWidth="1"/>
    <col min="8" max="8" width="2.8984375" style="24" customWidth="1"/>
    <col min="9" max="9" width="4.3984375" style="24" customWidth="1"/>
    <col min="10" max="31" width="2.8984375" style="24" customWidth="1"/>
    <col min="32" max="63" width="2.8984375" style="24" hidden="1" customWidth="1"/>
    <col min="64" max="16384" width="2.8984375" style="24" customWidth="1"/>
  </cols>
  <sheetData>
    <row r="1" spans="1:63" ht="18" thickBot="1">
      <c r="A1" s="37" t="s">
        <v>235</v>
      </c>
      <c r="B1" s="23"/>
      <c r="C1" s="23"/>
      <c r="E1" s="25"/>
      <c r="F1" s="25"/>
      <c r="G1" s="25"/>
      <c r="H1" s="25"/>
      <c r="I1" s="25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26"/>
      <c r="AV1" s="26"/>
      <c r="AW1" s="26"/>
      <c r="AX1" s="17"/>
      <c r="AY1" s="17"/>
      <c r="AZ1" s="17"/>
      <c r="BA1" s="17"/>
      <c r="BB1" s="17"/>
      <c r="BC1" s="17"/>
      <c r="BD1" s="17"/>
      <c r="BE1" s="17"/>
      <c r="BF1" s="17"/>
      <c r="BG1" s="26"/>
      <c r="BH1" s="26"/>
      <c r="BI1" s="26"/>
      <c r="BJ1" s="26"/>
      <c r="BK1" s="26" t="s">
        <v>236</v>
      </c>
    </row>
    <row r="2" spans="1:63" s="17" customFormat="1" ht="12.75" customHeight="1">
      <c r="A2" s="120" t="s">
        <v>329</v>
      </c>
      <c r="B2" s="120"/>
      <c r="C2" s="120"/>
      <c r="D2" s="120"/>
      <c r="E2" s="120"/>
      <c r="F2" s="120"/>
      <c r="G2" s="120"/>
      <c r="H2" s="117" t="s">
        <v>237</v>
      </c>
      <c r="I2" s="117"/>
      <c r="J2" s="117"/>
      <c r="K2" s="117"/>
      <c r="L2" s="117"/>
      <c r="M2" s="117"/>
      <c r="N2" s="117" t="s">
        <v>154</v>
      </c>
      <c r="O2" s="117"/>
      <c r="P2" s="117"/>
      <c r="Q2" s="117"/>
      <c r="R2" s="117"/>
      <c r="S2" s="117"/>
      <c r="T2" s="117" t="s">
        <v>155</v>
      </c>
      <c r="U2" s="117"/>
      <c r="V2" s="117"/>
      <c r="W2" s="117"/>
      <c r="X2" s="117"/>
      <c r="Y2" s="117"/>
      <c r="Z2" s="117" t="s">
        <v>238</v>
      </c>
      <c r="AA2" s="117"/>
      <c r="AB2" s="117"/>
      <c r="AC2" s="117"/>
      <c r="AD2" s="117"/>
      <c r="AE2" s="119"/>
      <c r="AF2" s="157" t="s">
        <v>239</v>
      </c>
      <c r="AG2" s="157"/>
      <c r="AH2" s="157"/>
      <c r="AI2" s="136"/>
      <c r="AJ2" s="134" t="s">
        <v>0</v>
      </c>
      <c r="AK2" s="157"/>
      <c r="AL2" s="157"/>
      <c r="AM2" s="157"/>
      <c r="AN2" s="157"/>
      <c r="AO2" s="136"/>
      <c r="AP2" s="134" t="s">
        <v>1</v>
      </c>
      <c r="AQ2" s="136"/>
      <c r="AR2" s="134" t="s">
        <v>2</v>
      </c>
      <c r="AS2" s="136"/>
      <c r="AT2" s="134" t="s">
        <v>3</v>
      </c>
      <c r="AU2" s="135"/>
      <c r="AV2" s="157" t="s">
        <v>4</v>
      </c>
      <c r="AW2" s="157"/>
      <c r="AX2" s="157"/>
      <c r="AY2" s="136"/>
      <c r="AZ2" s="157" t="s">
        <v>0</v>
      </c>
      <c r="BA2" s="157"/>
      <c r="BB2" s="157"/>
      <c r="BC2" s="157"/>
      <c r="BD2" s="157"/>
      <c r="BE2" s="136"/>
      <c r="BF2" s="134" t="s">
        <v>1</v>
      </c>
      <c r="BG2" s="136"/>
      <c r="BH2" s="133" t="s">
        <v>2</v>
      </c>
      <c r="BI2" s="133"/>
      <c r="BJ2" s="133" t="s">
        <v>3</v>
      </c>
      <c r="BK2" s="134"/>
    </row>
    <row r="3" spans="1:63" s="17" customFormat="1" ht="12" customHeight="1">
      <c r="A3" s="104" t="s">
        <v>328</v>
      </c>
      <c r="B3" s="104"/>
      <c r="C3" s="104"/>
      <c r="D3" s="104"/>
      <c r="E3" s="104"/>
      <c r="F3" s="104"/>
      <c r="G3" s="104"/>
      <c r="H3" s="115">
        <v>38683</v>
      </c>
      <c r="I3" s="116"/>
      <c r="J3" s="116"/>
      <c r="K3" s="116"/>
      <c r="L3" s="116"/>
      <c r="M3" s="40"/>
      <c r="N3" s="105">
        <v>109293</v>
      </c>
      <c r="O3" s="105"/>
      <c r="P3" s="105"/>
      <c r="Q3" s="105"/>
      <c r="R3" s="105"/>
      <c r="S3" s="105"/>
      <c r="T3" s="105">
        <v>80678</v>
      </c>
      <c r="U3" s="105"/>
      <c r="V3" s="105"/>
      <c r="W3" s="105"/>
      <c r="X3" s="105"/>
      <c r="Y3" s="105"/>
      <c r="Z3" s="106">
        <v>0.7382</v>
      </c>
      <c r="AA3" s="107"/>
      <c r="AB3" s="107"/>
      <c r="AC3" s="107"/>
      <c r="AD3" s="107"/>
      <c r="AE3" s="107"/>
      <c r="AF3" s="12"/>
      <c r="AG3" s="12"/>
      <c r="AH3" s="12"/>
      <c r="AI3" s="13"/>
      <c r="AJ3" s="14"/>
      <c r="AK3" s="12"/>
      <c r="AL3" s="12"/>
      <c r="AM3" s="12"/>
      <c r="AN3" s="12"/>
      <c r="AO3" s="13"/>
      <c r="AP3" s="14"/>
      <c r="AQ3" s="13"/>
      <c r="AR3" s="14"/>
      <c r="AS3" s="13"/>
      <c r="AT3" s="14"/>
      <c r="AU3" s="15"/>
      <c r="AV3" s="12"/>
      <c r="AW3" s="12"/>
      <c r="AX3" s="12"/>
      <c r="AY3" s="13"/>
      <c r="AZ3" s="12"/>
      <c r="BA3" s="12"/>
      <c r="BB3" s="12"/>
      <c r="BC3" s="12"/>
      <c r="BD3" s="12"/>
      <c r="BE3" s="13"/>
      <c r="BF3" s="14"/>
      <c r="BG3" s="13"/>
      <c r="BH3" s="16"/>
      <c r="BI3" s="16"/>
      <c r="BJ3" s="16"/>
      <c r="BK3" s="14"/>
    </row>
    <row r="4" spans="1:63" s="17" customFormat="1" ht="12" customHeight="1">
      <c r="A4" s="104" t="s">
        <v>327</v>
      </c>
      <c r="B4" s="104"/>
      <c r="C4" s="104"/>
      <c r="D4" s="104"/>
      <c r="E4" s="104"/>
      <c r="F4" s="104"/>
      <c r="G4" s="104"/>
      <c r="H4" s="110">
        <v>38683</v>
      </c>
      <c r="I4" s="111"/>
      <c r="J4" s="111"/>
      <c r="K4" s="111"/>
      <c r="L4" s="111"/>
      <c r="M4" s="40"/>
      <c r="N4" s="105">
        <v>109293</v>
      </c>
      <c r="O4" s="105"/>
      <c r="P4" s="105"/>
      <c r="Q4" s="105"/>
      <c r="R4" s="105"/>
      <c r="S4" s="105"/>
      <c r="T4" s="105">
        <v>80680</v>
      </c>
      <c r="U4" s="105"/>
      <c r="V4" s="105"/>
      <c r="W4" s="105"/>
      <c r="X4" s="105"/>
      <c r="Y4" s="105"/>
      <c r="Z4" s="106">
        <v>0.7382</v>
      </c>
      <c r="AA4" s="107"/>
      <c r="AB4" s="107"/>
      <c r="AC4" s="107"/>
      <c r="AD4" s="107"/>
      <c r="AE4" s="107"/>
      <c r="AF4" s="12"/>
      <c r="AG4" s="12"/>
      <c r="AH4" s="12"/>
      <c r="AI4" s="13"/>
      <c r="AJ4" s="14"/>
      <c r="AK4" s="12"/>
      <c r="AL4" s="12"/>
      <c r="AM4" s="12"/>
      <c r="AN4" s="12"/>
      <c r="AO4" s="13"/>
      <c r="AP4" s="14"/>
      <c r="AQ4" s="13"/>
      <c r="AR4" s="14"/>
      <c r="AS4" s="13"/>
      <c r="AT4" s="14"/>
      <c r="AU4" s="15"/>
      <c r="AV4" s="12"/>
      <c r="AW4" s="12"/>
      <c r="AX4" s="12"/>
      <c r="AY4" s="13"/>
      <c r="AZ4" s="12"/>
      <c r="BA4" s="12"/>
      <c r="BB4" s="12"/>
      <c r="BC4" s="12"/>
      <c r="BD4" s="12"/>
      <c r="BE4" s="13"/>
      <c r="BF4" s="14"/>
      <c r="BG4" s="13"/>
      <c r="BH4" s="16"/>
      <c r="BI4" s="16"/>
      <c r="BJ4" s="16"/>
      <c r="BK4" s="14"/>
    </row>
    <row r="5" spans="1:63" s="17" customFormat="1" ht="12" customHeight="1">
      <c r="A5" s="104" t="s">
        <v>328</v>
      </c>
      <c r="B5" s="104"/>
      <c r="C5" s="104"/>
      <c r="D5" s="104"/>
      <c r="E5" s="104"/>
      <c r="F5" s="104"/>
      <c r="G5" s="104"/>
      <c r="H5" s="110" t="s">
        <v>319</v>
      </c>
      <c r="I5" s="111"/>
      <c r="J5" s="111"/>
      <c r="K5" s="111"/>
      <c r="L5" s="111"/>
      <c r="M5" s="40"/>
      <c r="N5" s="105">
        <v>108645</v>
      </c>
      <c r="O5" s="105"/>
      <c r="P5" s="105"/>
      <c r="Q5" s="105"/>
      <c r="R5" s="105"/>
      <c r="S5" s="105"/>
      <c r="T5" s="105">
        <v>35963</v>
      </c>
      <c r="U5" s="105"/>
      <c r="V5" s="105"/>
      <c r="W5" s="105"/>
      <c r="X5" s="105"/>
      <c r="Y5" s="105"/>
      <c r="Z5" s="106">
        <v>0.331</v>
      </c>
      <c r="AA5" s="107"/>
      <c r="AB5" s="107"/>
      <c r="AC5" s="107"/>
      <c r="AD5" s="107"/>
      <c r="AE5" s="107"/>
      <c r="AF5" s="12"/>
      <c r="AG5" s="12"/>
      <c r="AH5" s="12"/>
      <c r="AI5" s="13"/>
      <c r="AJ5" s="14"/>
      <c r="AK5" s="12"/>
      <c r="AL5" s="12"/>
      <c r="AM5" s="12"/>
      <c r="AN5" s="12"/>
      <c r="AO5" s="13"/>
      <c r="AP5" s="14"/>
      <c r="AQ5" s="13"/>
      <c r="AR5" s="14"/>
      <c r="AS5" s="13"/>
      <c r="AT5" s="14"/>
      <c r="AU5" s="15"/>
      <c r="AV5" s="12"/>
      <c r="AW5" s="12"/>
      <c r="AX5" s="12"/>
      <c r="AY5" s="13"/>
      <c r="AZ5" s="12"/>
      <c r="BA5" s="12"/>
      <c r="BB5" s="12"/>
      <c r="BC5" s="12"/>
      <c r="BD5" s="12"/>
      <c r="BE5" s="13"/>
      <c r="BF5" s="14"/>
      <c r="BG5" s="13"/>
      <c r="BH5" s="16"/>
      <c r="BI5" s="16"/>
      <c r="BJ5" s="16"/>
      <c r="BK5" s="14"/>
    </row>
    <row r="6" spans="1:63" s="17" customFormat="1" ht="12" customHeight="1">
      <c r="A6" s="104" t="s">
        <v>323</v>
      </c>
      <c r="B6" s="104"/>
      <c r="C6" s="104"/>
      <c r="D6" s="104"/>
      <c r="E6" s="104"/>
      <c r="F6" s="104"/>
      <c r="G6" s="104"/>
      <c r="H6" s="110" t="s">
        <v>320</v>
      </c>
      <c r="I6" s="111"/>
      <c r="J6" s="111"/>
      <c r="K6" s="111"/>
      <c r="L6" s="111"/>
      <c r="M6" s="40"/>
      <c r="N6" s="105">
        <v>108995</v>
      </c>
      <c r="O6" s="118"/>
      <c r="P6" s="118"/>
      <c r="Q6" s="118"/>
      <c r="R6" s="118"/>
      <c r="S6" s="118"/>
      <c r="T6" s="105">
        <v>61399</v>
      </c>
      <c r="U6" s="105"/>
      <c r="V6" s="105"/>
      <c r="W6" s="105"/>
      <c r="X6" s="105"/>
      <c r="Y6" s="105"/>
      <c r="Z6" s="106">
        <v>0.5633</v>
      </c>
      <c r="AA6" s="107"/>
      <c r="AB6" s="107"/>
      <c r="AC6" s="107"/>
      <c r="AD6" s="107"/>
      <c r="AE6" s="107"/>
      <c r="AF6" s="60" t="s">
        <v>26</v>
      </c>
      <c r="AG6" s="60"/>
      <c r="AH6" s="60"/>
      <c r="AI6" s="61"/>
      <c r="AJ6" s="126" t="s">
        <v>23</v>
      </c>
      <c r="AK6" s="77"/>
      <c r="AL6" s="77"/>
      <c r="AM6" s="77"/>
      <c r="AN6" s="77"/>
      <c r="AO6" s="78"/>
      <c r="AP6" s="58">
        <v>534</v>
      </c>
      <c r="AQ6" s="57"/>
      <c r="AR6" s="83">
        <v>588</v>
      </c>
      <c r="AS6" s="84"/>
      <c r="AT6" s="83">
        <f>AP6+AR6</f>
        <v>1122</v>
      </c>
      <c r="AU6" s="101"/>
      <c r="AV6" s="158" t="s">
        <v>140</v>
      </c>
      <c r="AW6" s="93"/>
      <c r="AX6" s="93"/>
      <c r="AY6" s="93"/>
      <c r="AZ6" s="100" t="s">
        <v>137</v>
      </c>
      <c r="BA6" s="100"/>
      <c r="BB6" s="100"/>
      <c r="BC6" s="100"/>
      <c r="BD6" s="100"/>
      <c r="BE6" s="100"/>
      <c r="BF6" s="58">
        <v>226</v>
      </c>
      <c r="BG6" s="57"/>
      <c r="BH6" s="53">
        <v>239</v>
      </c>
      <c r="BI6" s="53"/>
      <c r="BJ6" s="53">
        <f>BF6+BH6</f>
        <v>465</v>
      </c>
      <c r="BK6" s="58"/>
    </row>
    <row r="7" spans="1:63" s="17" customFormat="1" ht="12" customHeight="1">
      <c r="A7" s="104" t="s">
        <v>324</v>
      </c>
      <c r="B7" s="104"/>
      <c r="C7" s="104"/>
      <c r="D7" s="104"/>
      <c r="E7" s="104"/>
      <c r="F7" s="104"/>
      <c r="G7" s="104"/>
      <c r="H7" s="110" t="s">
        <v>321</v>
      </c>
      <c r="I7" s="111"/>
      <c r="J7" s="111"/>
      <c r="K7" s="111"/>
      <c r="L7" s="111"/>
      <c r="M7" s="40"/>
      <c r="N7" s="105">
        <v>108995</v>
      </c>
      <c r="O7" s="105"/>
      <c r="P7" s="105"/>
      <c r="Q7" s="105"/>
      <c r="R7" s="105"/>
      <c r="S7" s="105"/>
      <c r="T7" s="105">
        <v>61337</v>
      </c>
      <c r="U7" s="105"/>
      <c r="V7" s="105"/>
      <c r="W7" s="105"/>
      <c r="X7" s="105"/>
      <c r="Y7" s="105"/>
      <c r="Z7" s="106">
        <v>0.5628</v>
      </c>
      <c r="AA7" s="107"/>
      <c r="AB7" s="107"/>
      <c r="AC7" s="107"/>
      <c r="AD7" s="107"/>
      <c r="AE7" s="107"/>
      <c r="AF7" s="63"/>
      <c r="AG7" s="63"/>
      <c r="AH7" s="63"/>
      <c r="AI7" s="64"/>
      <c r="AJ7" s="10"/>
      <c r="AK7" s="8"/>
      <c r="AL7" s="8"/>
      <c r="AM7" s="8"/>
      <c r="AN7" s="8"/>
      <c r="AO7" s="9"/>
      <c r="AP7" s="5"/>
      <c r="AQ7" s="6"/>
      <c r="AR7" s="2"/>
      <c r="AS7" s="11"/>
      <c r="AT7" s="2"/>
      <c r="AU7" s="3"/>
      <c r="AV7" s="158"/>
      <c r="AW7" s="93"/>
      <c r="AX7" s="93"/>
      <c r="AY7" s="93"/>
      <c r="AZ7" s="4"/>
      <c r="BA7" s="4"/>
      <c r="BB7" s="4"/>
      <c r="BC7" s="4"/>
      <c r="BD7" s="4"/>
      <c r="BE7" s="4"/>
      <c r="BF7" s="5"/>
      <c r="BG7" s="6"/>
      <c r="BH7" s="7"/>
      <c r="BI7" s="7"/>
      <c r="BJ7" s="7"/>
      <c r="BK7" s="5"/>
    </row>
    <row r="8" spans="1:63" s="17" customFormat="1" ht="12" customHeight="1">
      <c r="A8" s="104" t="s">
        <v>325</v>
      </c>
      <c r="B8" s="104"/>
      <c r="C8" s="104"/>
      <c r="D8" s="104"/>
      <c r="E8" s="104"/>
      <c r="F8" s="104"/>
      <c r="G8" s="104"/>
      <c r="H8" s="110" t="s">
        <v>322</v>
      </c>
      <c r="I8" s="111"/>
      <c r="J8" s="111"/>
      <c r="K8" s="111"/>
      <c r="L8" s="111"/>
      <c r="M8" s="40"/>
      <c r="N8" s="105">
        <v>109568</v>
      </c>
      <c r="O8" s="105"/>
      <c r="P8" s="105"/>
      <c r="Q8" s="105"/>
      <c r="R8" s="105"/>
      <c r="S8" s="105"/>
      <c r="T8" s="105">
        <v>65149</v>
      </c>
      <c r="U8" s="105"/>
      <c r="V8" s="105"/>
      <c r="W8" s="105"/>
      <c r="X8" s="105"/>
      <c r="Y8" s="105"/>
      <c r="Z8" s="106">
        <v>0.5946</v>
      </c>
      <c r="AA8" s="107"/>
      <c r="AB8" s="107"/>
      <c r="AC8" s="107"/>
      <c r="AD8" s="107"/>
      <c r="AE8" s="107"/>
      <c r="AF8" s="63"/>
      <c r="AG8" s="63"/>
      <c r="AH8" s="63"/>
      <c r="AI8" s="64"/>
      <c r="AJ8" s="10"/>
      <c r="AK8" s="8"/>
      <c r="AL8" s="8"/>
      <c r="AM8" s="8"/>
      <c r="AN8" s="8"/>
      <c r="AO8" s="9"/>
      <c r="AP8" s="5"/>
      <c r="AQ8" s="6"/>
      <c r="AR8" s="2"/>
      <c r="AS8" s="11"/>
      <c r="AT8" s="2"/>
      <c r="AU8" s="3"/>
      <c r="AV8" s="158"/>
      <c r="AW8" s="93"/>
      <c r="AX8" s="93"/>
      <c r="AY8" s="93"/>
      <c r="AZ8" s="4"/>
      <c r="BA8" s="4"/>
      <c r="BB8" s="4"/>
      <c r="BC8" s="4"/>
      <c r="BD8" s="4"/>
      <c r="BE8" s="4"/>
      <c r="BF8" s="5"/>
      <c r="BG8" s="6"/>
      <c r="BH8" s="7"/>
      <c r="BI8" s="7"/>
      <c r="BJ8" s="7"/>
      <c r="BK8" s="5"/>
    </row>
    <row r="9" spans="1:63" s="17" customFormat="1" ht="12" customHeight="1">
      <c r="A9" s="112" t="s">
        <v>326</v>
      </c>
      <c r="B9" s="112"/>
      <c r="C9" s="112"/>
      <c r="D9" s="112"/>
      <c r="E9" s="112"/>
      <c r="F9" s="112"/>
      <c r="G9" s="112"/>
      <c r="H9" s="113" t="s">
        <v>322</v>
      </c>
      <c r="I9" s="114"/>
      <c r="J9" s="114"/>
      <c r="K9" s="114"/>
      <c r="L9" s="114"/>
      <c r="M9" s="41"/>
      <c r="N9" s="108">
        <v>109568</v>
      </c>
      <c r="O9" s="109"/>
      <c r="P9" s="109"/>
      <c r="Q9" s="109"/>
      <c r="R9" s="109"/>
      <c r="S9" s="109"/>
      <c r="T9" s="108">
        <v>65149</v>
      </c>
      <c r="U9" s="108"/>
      <c r="V9" s="108"/>
      <c r="W9" s="108"/>
      <c r="X9" s="108"/>
      <c r="Y9" s="108"/>
      <c r="Z9" s="121">
        <v>0.5946</v>
      </c>
      <c r="AA9" s="122"/>
      <c r="AB9" s="122"/>
      <c r="AC9" s="122"/>
      <c r="AD9" s="122"/>
      <c r="AE9" s="122"/>
      <c r="AF9" s="63"/>
      <c r="AG9" s="63"/>
      <c r="AH9" s="63"/>
      <c r="AI9" s="64"/>
      <c r="AJ9" s="126" t="s">
        <v>24</v>
      </c>
      <c r="AK9" s="77"/>
      <c r="AL9" s="77"/>
      <c r="AM9" s="77"/>
      <c r="AN9" s="77"/>
      <c r="AO9" s="78"/>
      <c r="AP9" s="58">
        <v>331</v>
      </c>
      <c r="AQ9" s="57"/>
      <c r="AR9" s="83">
        <v>391</v>
      </c>
      <c r="AS9" s="84"/>
      <c r="AT9" s="83">
        <f>AP9+AR9</f>
        <v>722</v>
      </c>
      <c r="AU9" s="101"/>
      <c r="AV9" s="158"/>
      <c r="AW9" s="93"/>
      <c r="AX9" s="93"/>
      <c r="AY9" s="93"/>
      <c r="AZ9" s="100" t="s">
        <v>141</v>
      </c>
      <c r="BA9" s="100"/>
      <c r="BB9" s="100"/>
      <c r="BC9" s="100"/>
      <c r="BD9" s="100"/>
      <c r="BE9" s="100"/>
      <c r="BF9" s="58">
        <v>59</v>
      </c>
      <c r="BG9" s="57"/>
      <c r="BH9" s="53">
        <v>66</v>
      </c>
      <c r="BI9" s="53"/>
      <c r="BJ9" s="53">
        <f>BF9+BH9</f>
        <v>125</v>
      </c>
      <c r="BK9" s="58"/>
    </row>
    <row r="10" spans="11:63" s="27" customFormat="1" ht="22.5" customHeight="1"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29"/>
      <c r="AA10" s="30"/>
      <c r="AB10" s="30"/>
      <c r="AC10" s="30"/>
      <c r="AD10" s="30"/>
      <c r="AE10" s="30" t="s">
        <v>156</v>
      </c>
      <c r="AF10" s="63"/>
      <c r="AG10" s="63"/>
      <c r="AH10" s="63"/>
      <c r="AI10" s="64"/>
      <c r="AJ10" s="126" t="s">
        <v>27</v>
      </c>
      <c r="AK10" s="77"/>
      <c r="AL10" s="77"/>
      <c r="AM10" s="77"/>
      <c r="AN10" s="77"/>
      <c r="AO10" s="78"/>
      <c r="AP10" s="58">
        <v>259</v>
      </c>
      <c r="AQ10" s="57"/>
      <c r="AR10" s="83">
        <v>292</v>
      </c>
      <c r="AS10" s="84"/>
      <c r="AT10" s="83">
        <f>AP10+AR10</f>
        <v>551</v>
      </c>
      <c r="AU10" s="101"/>
      <c r="AV10" s="158"/>
      <c r="AW10" s="93"/>
      <c r="AX10" s="93"/>
      <c r="AY10" s="93"/>
      <c r="AZ10" s="93" t="s">
        <v>240</v>
      </c>
      <c r="BA10" s="93"/>
      <c r="BB10" s="93"/>
      <c r="BC10" s="93"/>
      <c r="BD10" s="93"/>
      <c r="BE10" s="93"/>
      <c r="BF10" s="58">
        <f>SUM(BF6:BF9)</f>
        <v>285</v>
      </c>
      <c r="BG10" s="57"/>
      <c r="BH10" s="53">
        <f>SUM(BH6:BH9)</f>
        <v>305</v>
      </c>
      <c r="BI10" s="53"/>
      <c r="BJ10" s="53">
        <f>SUM(BJ6:BJ9)</f>
        <v>590</v>
      </c>
      <c r="BK10" s="58"/>
    </row>
    <row r="11" spans="1:63" s="17" customFormat="1" ht="17.25">
      <c r="A11" s="38" t="s">
        <v>318</v>
      </c>
      <c r="AF11" s="60" t="s">
        <v>37</v>
      </c>
      <c r="AG11" s="60"/>
      <c r="AH11" s="60"/>
      <c r="AI11" s="61"/>
      <c r="AJ11" s="148" t="s">
        <v>33</v>
      </c>
      <c r="AK11" s="102"/>
      <c r="AL11" s="102"/>
      <c r="AM11" s="102"/>
      <c r="AN11" s="102"/>
      <c r="AO11" s="103"/>
      <c r="AP11" s="123">
        <v>294</v>
      </c>
      <c r="AQ11" s="124"/>
      <c r="AR11" s="138">
        <v>313</v>
      </c>
      <c r="AS11" s="142"/>
      <c r="AT11" s="138">
        <f aca="true" t="shared" si="0" ref="AT11:AT17">AP11+AR11</f>
        <v>607</v>
      </c>
      <c r="AU11" s="139"/>
      <c r="AV11" s="59" t="s">
        <v>241</v>
      </c>
      <c r="AW11" s="60"/>
      <c r="AX11" s="60"/>
      <c r="AY11" s="61"/>
      <c r="AZ11" s="102" t="s">
        <v>242</v>
      </c>
      <c r="BA11" s="102"/>
      <c r="BB11" s="102"/>
      <c r="BC11" s="102"/>
      <c r="BD11" s="102"/>
      <c r="BE11" s="103"/>
      <c r="BF11" s="123">
        <v>200</v>
      </c>
      <c r="BG11" s="124"/>
      <c r="BH11" s="125">
        <v>211</v>
      </c>
      <c r="BI11" s="125"/>
      <c r="BJ11" s="125">
        <f>BF11+BH11</f>
        <v>411</v>
      </c>
      <c r="BK11" s="123"/>
    </row>
    <row r="12" spans="1:63" s="1" customFormat="1" ht="12" customHeight="1">
      <c r="A12" s="129" t="s">
        <v>243</v>
      </c>
      <c r="B12" s="129"/>
      <c r="C12" s="129"/>
      <c r="D12" s="155"/>
      <c r="E12" s="128" t="s">
        <v>0</v>
      </c>
      <c r="F12" s="129"/>
      <c r="G12" s="129"/>
      <c r="H12" s="129"/>
      <c r="I12" s="155"/>
      <c r="J12" s="128" t="s">
        <v>1</v>
      </c>
      <c r="K12" s="155"/>
      <c r="L12" s="128" t="s">
        <v>2</v>
      </c>
      <c r="M12" s="129"/>
      <c r="N12" s="128" t="s">
        <v>3</v>
      </c>
      <c r="O12" s="129"/>
      <c r="P12" s="156" t="s">
        <v>243</v>
      </c>
      <c r="Q12" s="129"/>
      <c r="R12" s="129"/>
      <c r="S12" s="155"/>
      <c r="T12" s="128" t="s">
        <v>0</v>
      </c>
      <c r="U12" s="129"/>
      <c r="V12" s="129"/>
      <c r="W12" s="129"/>
      <c r="X12" s="129"/>
      <c r="Y12" s="155"/>
      <c r="Z12" s="149" t="s">
        <v>1</v>
      </c>
      <c r="AA12" s="149"/>
      <c r="AB12" s="149" t="s">
        <v>2</v>
      </c>
      <c r="AC12" s="149"/>
      <c r="AD12" s="149" t="s">
        <v>3</v>
      </c>
      <c r="AE12" s="128"/>
      <c r="AF12" s="63"/>
      <c r="AG12" s="63"/>
      <c r="AH12" s="63"/>
      <c r="AI12" s="64"/>
      <c r="AJ12" s="126" t="s">
        <v>35</v>
      </c>
      <c r="AK12" s="77"/>
      <c r="AL12" s="77"/>
      <c r="AM12" s="77"/>
      <c r="AN12" s="77"/>
      <c r="AO12" s="78"/>
      <c r="AP12" s="58">
        <v>116</v>
      </c>
      <c r="AQ12" s="57"/>
      <c r="AR12" s="83">
        <v>126</v>
      </c>
      <c r="AS12" s="84"/>
      <c r="AT12" s="83">
        <f t="shared" si="0"/>
        <v>242</v>
      </c>
      <c r="AU12" s="101"/>
      <c r="AV12" s="62"/>
      <c r="AW12" s="63"/>
      <c r="AX12" s="63"/>
      <c r="AY12" s="64"/>
      <c r="AZ12" s="77" t="s">
        <v>244</v>
      </c>
      <c r="BA12" s="77"/>
      <c r="BB12" s="77"/>
      <c r="BC12" s="77"/>
      <c r="BD12" s="77"/>
      <c r="BE12" s="78"/>
      <c r="BF12" s="58">
        <v>182</v>
      </c>
      <c r="BG12" s="57"/>
      <c r="BH12" s="53">
        <v>202</v>
      </c>
      <c r="BI12" s="53"/>
      <c r="BJ12" s="53">
        <f>BF12+BH12</f>
        <v>384</v>
      </c>
      <c r="BK12" s="58"/>
    </row>
    <row r="13" spans="1:63" s="1" customFormat="1" ht="12" customHeight="1">
      <c r="A13" s="66" t="s">
        <v>245</v>
      </c>
      <c r="B13" s="66"/>
      <c r="C13" s="66"/>
      <c r="D13" s="67"/>
      <c r="E13" s="143" t="s">
        <v>157</v>
      </c>
      <c r="F13" s="144"/>
      <c r="G13" s="144"/>
      <c r="H13" s="144"/>
      <c r="I13" s="145"/>
      <c r="J13" s="71">
        <v>99</v>
      </c>
      <c r="K13" s="80"/>
      <c r="L13" s="91">
        <v>112</v>
      </c>
      <c r="M13" s="92"/>
      <c r="N13" s="91">
        <f>SUM(J13:M13)</f>
        <v>211</v>
      </c>
      <c r="O13" s="130"/>
      <c r="P13" s="86" t="s">
        <v>90</v>
      </c>
      <c r="Q13" s="63"/>
      <c r="R13" s="63"/>
      <c r="S13" s="64"/>
      <c r="T13" s="143" t="s">
        <v>91</v>
      </c>
      <c r="U13" s="144"/>
      <c r="V13" s="144"/>
      <c r="W13" s="144"/>
      <c r="X13" s="144"/>
      <c r="Y13" s="145"/>
      <c r="Z13" s="92">
        <v>245</v>
      </c>
      <c r="AA13" s="150"/>
      <c r="AB13" s="150">
        <v>325</v>
      </c>
      <c r="AC13" s="150"/>
      <c r="AD13" s="150">
        <f>SUM(Z13:AC13)</f>
        <v>570</v>
      </c>
      <c r="AE13" s="91"/>
      <c r="AF13" s="63"/>
      <c r="AG13" s="63"/>
      <c r="AH13" s="63"/>
      <c r="AI13" s="64"/>
      <c r="AJ13" s="126" t="s">
        <v>36</v>
      </c>
      <c r="AK13" s="77"/>
      <c r="AL13" s="77"/>
      <c r="AM13" s="77"/>
      <c r="AN13" s="77"/>
      <c r="AO13" s="78"/>
      <c r="AP13" s="58">
        <v>100</v>
      </c>
      <c r="AQ13" s="57"/>
      <c r="AR13" s="83">
        <v>121</v>
      </c>
      <c r="AS13" s="84"/>
      <c r="AT13" s="83">
        <f t="shared" si="0"/>
        <v>221</v>
      </c>
      <c r="AU13" s="101"/>
      <c r="AV13" s="65"/>
      <c r="AW13" s="66"/>
      <c r="AX13" s="66"/>
      <c r="AY13" s="67"/>
      <c r="AZ13" s="81" t="s">
        <v>246</v>
      </c>
      <c r="BA13" s="81"/>
      <c r="BB13" s="81"/>
      <c r="BC13" s="81"/>
      <c r="BD13" s="81"/>
      <c r="BE13" s="82"/>
      <c r="BF13" s="58">
        <f>SUM(BF11:BG12)</f>
        <v>382</v>
      </c>
      <c r="BG13" s="57"/>
      <c r="BH13" s="53">
        <f>SUM(BH11:BI12)</f>
        <v>413</v>
      </c>
      <c r="BI13" s="53"/>
      <c r="BJ13" s="53">
        <f>SUM(BJ11:BK12)</f>
        <v>795</v>
      </c>
      <c r="BK13" s="58"/>
    </row>
    <row r="14" spans="1:63" s="1" customFormat="1" ht="12" customHeight="1">
      <c r="A14" s="81"/>
      <c r="B14" s="81"/>
      <c r="C14" s="81"/>
      <c r="D14" s="82"/>
      <c r="E14" s="126" t="s">
        <v>5</v>
      </c>
      <c r="F14" s="77"/>
      <c r="G14" s="77"/>
      <c r="H14" s="77"/>
      <c r="I14" s="78"/>
      <c r="J14" s="58">
        <v>52</v>
      </c>
      <c r="K14" s="57"/>
      <c r="L14" s="83">
        <v>69</v>
      </c>
      <c r="M14" s="84"/>
      <c r="N14" s="83">
        <f>SUM(J14:M14)</f>
        <v>121</v>
      </c>
      <c r="O14" s="99"/>
      <c r="P14" s="86"/>
      <c r="Q14" s="63"/>
      <c r="R14" s="63"/>
      <c r="S14" s="64"/>
      <c r="T14" s="126" t="s">
        <v>94</v>
      </c>
      <c r="U14" s="77"/>
      <c r="V14" s="77"/>
      <c r="W14" s="77"/>
      <c r="X14" s="77"/>
      <c r="Y14" s="78"/>
      <c r="Z14" s="84">
        <v>244</v>
      </c>
      <c r="AA14" s="49"/>
      <c r="AB14" s="49">
        <v>260</v>
      </c>
      <c r="AC14" s="49"/>
      <c r="AD14" s="49">
        <f>SUM(Z14:AC14)</f>
        <v>504</v>
      </c>
      <c r="AE14" s="83"/>
      <c r="AF14" s="63"/>
      <c r="AG14" s="63"/>
      <c r="AH14" s="63"/>
      <c r="AI14" s="64"/>
      <c r="AJ14" s="126" t="s">
        <v>38</v>
      </c>
      <c r="AK14" s="77"/>
      <c r="AL14" s="77"/>
      <c r="AM14" s="77"/>
      <c r="AN14" s="77"/>
      <c r="AO14" s="78"/>
      <c r="AP14" s="58">
        <v>92</v>
      </c>
      <c r="AQ14" s="57"/>
      <c r="AR14" s="83">
        <v>121</v>
      </c>
      <c r="AS14" s="84"/>
      <c r="AT14" s="83">
        <f t="shared" si="0"/>
        <v>213</v>
      </c>
      <c r="AU14" s="101"/>
      <c r="AV14" s="59" t="s">
        <v>247</v>
      </c>
      <c r="AW14" s="60"/>
      <c r="AX14" s="60"/>
      <c r="AY14" s="61"/>
      <c r="AZ14" s="77" t="s">
        <v>248</v>
      </c>
      <c r="BA14" s="77"/>
      <c r="BB14" s="77"/>
      <c r="BC14" s="77"/>
      <c r="BD14" s="77"/>
      <c r="BE14" s="78"/>
      <c r="BF14" s="58">
        <v>601</v>
      </c>
      <c r="BG14" s="57"/>
      <c r="BH14" s="53">
        <v>638</v>
      </c>
      <c r="BI14" s="53"/>
      <c r="BJ14" s="53">
        <f>BF14+BH14</f>
        <v>1239</v>
      </c>
      <c r="BK14" s="58"/>
    </row>
    <row r="15" spans="1:63" s="1" customFormat="1" ht="12" customHeight="1">
      <c r="A15" s="81"/>
      <c r="B15" s="81"/>
      <c r="C15" s="81"/>
      <c r="D15" s="82"/>
      <c r="E15" s="126" t="s">
        <v>7</v>
      </c>
      <c r="F15" s="77"/>
      <c r="G15" s="77"/>
      <c r="H15" s="77"/>
      <c r="I15" s="78"/>
      <c r="J15" s="58">
        <v>68</v>
      </c>
      <c r="K15" s="57"/>
      <c r="L15" s="83">
        <v>86</v>
      </c>
      <c r="M15" s="84"/>
      <c r="N15" s="83">
        <f aca="true" t="shared" si="1" ref="N15:N21">SUM(J15:M15)</f>
        <v>154</v>
      </c>
      <c r="O15" s="99"/>
      <c r="P15" s="86"/>
      <c r="Q15" s="63"/>
      <c r="R15" s="63"/>
      <c r="S15" s="64"/>
      <c r="T15" s="126" t="s">
        <v>96</v>
      </c>
      <c r="U15" s="77"/>
      <c r="V15" s="77"/>
      <c r="W15" s="77"/>
      <c r="X15" s="77"/>
      <c r="Y15" s="78"/>
      <c r="Z15" s="84">
        <v>348</v>
      </c>
      <c r="AA15" s="49"/>
      <c r="AB15" s="49">
        <v>417</v>
      </c>
      <c r="AC15" s="49"/>
      <c r="AD15" s="49">
        <f>SUM(Z15:AC15)</f>
        <v>765</v>
      </c>
      <c r="AE15" s="83"/>
      <c r="AF15" s="63"/>
      <c r="AG15" s="63"/>
      <c r="AH15" s="63"/>
      <c r="AI15" s="64"/>
      <c r="AJ15" s="126" t="s">
        <v>40</v>
      </c>
      <c r="AK15" s="77"/>
      <c r="AL15" s="77"/>
      <c r="AM15" s="77"/>
      <c r="AN15" s="77"/>
      <c r="AO15" s="78"/>
      <c r="AP15" s="58">
        <v>125</v>
      </c>
      <c r="AQ15" s="57"/>
      <c r="AR15" s="83">
        <v>132</v>
      </c>
      <c r="AS15" s="84"/>
      <c r="AT15" s="83">
        <f t="shared" si="0"/>
        <v>257</v>
      </c>
      <c r="AU15" s="101"/>
      <c r="AV15" s="62"/>
      <c r="AW15" s="63"/>
      <c r="AX15" s="63"/>
      <c r="AY15" s="64"/>
      <c r="AZ15" s="77" t="s">
        <v>249</v>
      </c>
      <c r="BA15" s="77"/>
      <c r="BB15" s="77"/>
      <c r="BC15" s="77"/>
      <c r="BD15" s="77"/>
      <c r="BE15" s="78"/>
      <c r="BF15" s="58">
        <v>533</v>
      </c>
      <c r="BG15" s="57"/>
      <c r="BH15" s="53">
        <v>616</v>
      </c>
      <c r="BI15" s="53"/>
      <c r="BJ15" s="53">
        <f>BF15+BH15</f>
        <v>1149</v>
      </c>
      <c r="BK15" s="58"/>
    </row>
    <row r="16" spans="1:63" s="1" customFormat="1" ht="12" customHeight="1">
      <c r="A16" s="81"/>
      <c r="B16" s="81"/>
      <c r="C16" s="81"/>
      <c r="D16" s="82"/>
      <c r="E16" s="126" t="s">
        <v>10</v>
      </c>
      <c r="F16" s="77"/>
      <c r="G16" s="77"/>
      <c r="H16" s="77"/>
      <c r="I16" s="78"/>
      <c r="J16" s="58">
        <v>205</v>
      </c>
      <c r="K16" s="57"/>
      <c r="L16" s="83">
        <v>237</v>
      </c>
      <c r="M16" s="84"/>
      <c r="N16" s="83">
        <f t="shared" si="1"/>
        <v>442</v>
      </c>
      <c r="O16" s="99"/>
      <c r="P16" s="87"/>
      <c r="Q16" s="66"/>
      <c r="R16" s="66"/>
      <c r="S16" s="67"/>
      <c r="T16" s="127" t="s">
        <v>250</v>
      </c>
      <c r="U16" s="81"/>
      <c r="V16" s="81"/>
      <c r="W16" s="81"/>
      <c r="X16" s="81"/>
      <c r="Y16" s="82"/>
      <c r="Z16" s="84">
        <f>SUM(Z13:AA15,J61:K62)</f>
        <v>1092</v>
      </c>
      <c r="AA16" s="49"/>
      <c r="AB16" s="84">
        <f>SUM(AB13:AC15,L61:M62)</f>
        <v>1274</v>
      </c>
      <c r="AC16" s="49"/>
      <c r="AD16" s="49">
        <f>SUM(AD13:AE15,N61:O62)</f>
        <v>2366</v>
      </c>
      <c r="AE16" s="83"/>
      <c r="AF16" s="63"/>
      <c r="AG16" s="63"/>
      <c r="AH16" s="63"/>
      <c r="AI16" s="64"/>
      <c r="AJ16" s="126" t="s">
        <v>42</v>
      </c>
      <c r="AK16" s="77"/>
      <c r="AL16" s="77"/>
      <c r="AM16" s="77"/>
      <c r="AN16" s="77"/>
      <c r="AO16" s="78"/>
      <c r="AP16" s="58">
        <v>167</v>
      </c>
      <c r="AQ16" s="57"/>
      <c r="AR16" s="83">
        <v>199</v>
      </c>
      <c r="AS16" s="84"/>
      <c r="AT16" s="83">
        <f t="shared" si="0"/>
        <v>366</v>
      </c>
      <c r="AU16" s="101"/>
      <c r="AV16" s="65"/>
      <c r="AW16" s="66"/>
      <c r="AX16" s="66"/>
      <c r="AY16" s="67"/>
      <c r="AZ16" s="81" t="s">
        <v>251</v>
      </c>
      <c r="BA16" s="81"/>
      <c r="BB16" s="81"/>
      <c r="BC16" s="81"/>
      <c r="BD16" s="81"/>
      <c r="BE16" s="82"/>
      <c r="BF16" s="58">
        <f>SUM(BF14:BG15)</f>
        <v>1134</v>
      </c>
      <c r="BG16" s="57"/>
      <c r="BH16" s="53">
        <f>SUM(BH14:BI15)</f>
        <v>1254</v>
      </c>
      <c r="BI16" s="53"/>
      <c r="BJ16" s="53">
        <f>SUM(BJ14:BK15)</f>
        <v>2388</v>
      </c>
      <c r="BK16" s="58"/>
    </row>
    <row r="17" spans="1:63" s="1" customFormat="1" ht="12" customHeight="1">
      <c r="A17" s="81"/>
      <c r="B17" s="81"/>
      <c r="C17" s="81"/>
      <c r="D17" s="82"/>
      <c r="E17" s="126" t="s">
        <v>11</v>
      </c>
      <c r="F17" s="77"/>
      <c r="G17" s="77"/>
      <c r="H17" s="77"/>
      <c r="I17" s="78"/>
      <c r="J17" s="58">
        <v>178</v>
      </c>
      <c r="K17" s="57"/>
      <c r="L17" s="83">
        <v>222</v>
      </c>
      <c r="M17" s="84"/>
      <c r="N17" s="83">
        <f t="shared" si="1"/>
        <v>400</v>
      </c>
      <c r="O17" s="99"/>
      <c r="P17" s="85" t="s">
        <v>101</v>
      </c>
      <c r="Q17" s="60"/>
      <c r="R17" s="60"/>
      <c r="S17" s="61"/>
      <c r="T17" s="126" t="s">
        <v>99</v>
      </c>
      <c r="U17" s="77"/>
      <c r="V17" s="77"/>
      <c r="W17" s="77"/>
      <c r="X17" s="77"/>
      <c r="Y17" s="78"/>
      <c r="Z17" s="84">
        <v>470</v>
      </c>
      <c r="AA17" s="49"/>
      <c r="AB17" s="49">
        <v>544</v>
      </c>
      <c r="AC17" s="49"/>
      <c r="AD17" s="49">
        <f>SUM(Z17:AC17)</f>
        <v>1014</v>
      </c>
      <c r="AE17" s="83"/>
      <c r="AF17" s="63"/>
      <c r="AG17" s="63"/>
      <c r="AH17" s="63"/>
      <c r="AI17" s="64"/>
      <c r="AJ17" s="126" t="s">
        <v>44</v>
      </c>
      <c r="AK17" s="77"/>
      <c r="AL17" s="77"/>
      <c r="AM17" s="77"/>
      <c r="AN17" s="77"/>
      <c r="AO17" s="78"/>
      <c r="AP17" s="58">
        <v>99</v>
      </c>
      <c r="AQ17" s="57"/>
      <c r="AR17" s="83">
        <v>105</v>
      </c>
      <c r="AS17" s="84"/>
      <c r="AT17" s="83">
        <f t="shared" si="0"/>
        <v>204</v>
      </c>
      <c r="AU17" s="101"/>
      <c r="AV17" s="59" t="s">
        <v>252</v>
      </c>
      <c r="AW17" s="60"/>
      <c r="AX17" s="60"/>
      <c r="AY17" s="61"/>
      <c r="AZ17" s="77" t="s">
        <v>253</v>
      </c>
      <c r="BA17" s="77"/>
      <c r="BB17" s="77"/>
      <c r="BC17" s="77"/>
      <c r="BD17" s="77"/>
      <c r="BE17" s="78"/>
      <c r="BF17" s="58">
        <v>342</v>
      </c>
      <c r="BG17" s="57"/>
      <c r="BH17" s="53">
        <v>399</v>
      </c>
      <c r="BI17" s="53"/>
      <c r="BJ17" s="53">
        <f>BF17+BH17</f>
        <v>741</v>
      </c>
      <c r="BK17" s="58"/>
    </row>
    <row r="18" spans="1:63" s="1" customFormat="1" ht="12" customHeight="1">
      <c r="A18" s="81"/>
      <c r="B18" s="81"/>
      <c r="C18" s="81"/>
      <c r="D18" s="82"/>
      <c r="E18" s="126" t="s">
        <v>13</v>
      </c>
      <c r="F18" s="77"/>
      <c r="G18" s="77"/>
      <c r="H18" s="77"/>
      <c r="I18" s="78"/>
      <c r="J18" s="58">
        <v>482</v>
      </c>
      <c r="K18" s="57"/>
      <c r="L18" s="83">
        <v>578</v>
      </c>
      <c r="M18" s="84"/>
      <c r="N18" s="83">
        <f t="shared" si="1"/>
        <v>1060</v>
      </c>
      <c r="O18" s="99"/>
      <c r="P18" s="86"/>
      <c r="Q18" s="63"/>
      <c r="R18" s="63"/>
      <c r="S18" s="64"/>
      <c r="T18" s="126" t="s">
        <v>102</v>
      </c>
      <c r="U18" s="77"/>
      <c r="V18" s="77"/>
      <c r="W18" s="77"/>
      <c r="X18" s="77"/>
      <c r="Y18" s="78"/>
      <c r="Z18" s="84">
        <v>228</v>
      </c>
      <c r="AA18" s="49"/>
      <c r="AB18" s="49">
        <v>274</v>
      </c>
      <c r="AC18" s="49"/>
      <c r="AD18" s="49">
        <f>SUM(Z18:AC18)</f>
        <v>502</v>
      </c>
      <c r="AE18" s="83"/>
      <c r="AF18" s="66"/>
      <c r="AG18" s="66"/>
      <c r="AH18" s="66"/>
      <c r="AI18" s="67"/>
      <c r="AJ18" s="127" t="s">
        <v>254</v>
      </c>
      <c r="AK18" s="81"/>
      <c r="AL18" s="81"/>
      <c r="AM18" s="81"/>
      <c r="AN18" s="81"/>
      <c r="AO18" s="82"/>
      <c r="AP18" s="58">
        <f>SUM(AP11:AP17)</f>
        <v>993</v>
      </c>
      <c r="AQ18" s="57"/>
      <c r="AR18" s="83">
        <f>SUM(AR11:AR17)</f>
        <v>1117</v>
      </c>
      <c r="AS18" s="84"/>
      <c r="AT18" s="83">
        <f>SUM(AT11:AT17)</f>
        <v>2110</v>
      </c>
      <c r="AU18" s="101"/>
      <c r="AV18" s="62"/>
      <c r="AW18" s="63"/>
      <c r="AX18" s="63"/>
      <c r="AY18" s="64"/>
      <c r="AZ18" s="77" t="s">
        <v>255</v>
      </c>
      <c r="BA18" s="77"/>
      <c r="BB18" s="77"/>
      <c r="BC18" s="77"/>
      <c r="BD18" s="77"/>
      <c r="BE18" s="78"/>
      <c r="BF18" s="58">
        <v>313</v>
      </c>
      <c r="BG18" s="57"/>
      <c r="BH18" s="53">
        <v>359</v>
      </c>
      <c r="BI18" s="53"/>
      <c r="BJ18" s="53">
        <f>BF18+BH18</f>
        <v>672</v>
      </c>
      <c r="BK18" s="58"/>
    </row>
    <row r="19" spans="1:63" s="1" customFormat="1" ht="12" customHeight="1">
      <c r="A19" s="81"/>
      <c r="B19" s="81"/>
      <c r="C19" s="81"/>
      <c r="D19" s="82"/>
      <c r="E19" s="126" t="s">
        <v>256</v>
      </c>
      <c r="F19" s="77"/>
      <c r="G19" s="77"/>
      <c r="H19" s="77"/>
      <c r="I19" s="78"/>
      <c r="J19" s="58">
        <v>13</v>
      </c>
      <c r="K19" s="57"/>
      <c r="L19" s="83">
        <v>11</v>
      </c>
      <c r="M19" s="84"/>
      <c r="N19" s="83">
        <f t="shared" si="1"/>
        <v>24</v>
      </c>
      <c r="O19" s="99"/>
      <c r="P19" s="87"/>
      <c r="Q19" s="66"/>
      <c r="R19" s="66"/>
      <c r="S19" s="67"/>
      <c r="T19" s="127" t="s">
        <v>250</v>
      </c>
      <c r="U19" s="81"/>
      <c r="V19" s="81"/>
      <c r="W19" s="81"/>
      <c r="X19" s="81"/>
      <c r="Y19" s="82"/>
      <c r="Z19" s="84">
        <f>SUM(Z17:AA18)</f>
        <v>698</v>
      </c>
      <c r="AA19" s="49"/>
      <c r="AB19" s="84">
        <f>SUM(AB17:AC18)</f>
        <v>818</v>
      </c>
      <c r="AC19" s="49"/>
      <c r="AD19" s="49">
        <f>SUM(Z19:AC19)</f>
        <v>1516</v>
      </c>
      <c r="AE19" s="83"/>
      <c r="AF19" s="60" t="s">
        <v>50</v>
      </c>
      <c r="AG19" s="60"/>
      <c r="AH19" s="60"/>
      <c r="AI19" s="61"/>
      <c r="AJ19" s="126" t="s">
        <v>48</v>
      </c>
      <c r="AK19" s="77"/>
      <c r="AL19" s="77"/>
      <c r="AM19" s="77"/>
      <c r="AN19" s="77"/>
      <c r="AO19" s="78"/>
      <c r="AP19" s="58">
        <v>782</v>
      </c>
      <c r="AQ19" s="57"/>
      <c r="AR19" s="83">
        <v>839</v>
      </c>
      <c r="AS19" s="84"/>
      <c r="AT19" s="83">
        <f>AP19+AR19</f>
        <v>1621</v>
      </c>
      <c r="AU19" s="101"/>
      <c r="AV19" s="62"/>
      <c r="AW19" s="63"/>
      <c r="AX19" s="63"/>
      <c r="AY19" s="64"/>
      <c r="AZ19" s="77" t="s">
        <v>257</v>
      </c>
      <c r="BA19" s="77"/>
      <c r="BB19" s="77"/>
      <c r="BC19" s="77"/>
      <c r="BD19" s="77"/>
      <c r="BE19" s="78"/>
      <c r="BF19" s="58">
        <v>22</v>
      </c>
      <c r="BG19" s="57"/>
      <c r="BH19" s="53">
        <v>17</v>
      </c>
      <c r="BI19" s="53"/>
      <c r="BJ19" s="53">
        <f>BF19+BH19</f>
        <v>39</v>
      </c>
      <c r="BK19" s="58"/>
    </row>
    <row r="20" spans="1:63" s="1" customFormat="1" ht="12" customHeight="1">
      <c r="A20" s="81"/>
      <c r="B20" s="81"/>
      <c r="C20" s="81"/>
      <c r="D20" s="82"/>
      <c r="E20" s="126" t="s">
        <v>17</v>
      </c>
      <c r="F20" s="77"/>
      <c r="G20" s="77"/>
      <c r="H20" s="77"/>
      <c r="I20" s="78"/>
      <c r="J20" s="58">
        <v>92</v>
      </c>
      <c r="K20" s="57"/>
      <c r="L20" s="83">
        <v>85</v>
      </c>
      <c r="M20" s="84"/>
      <c r="N20" s="83">
        <f t="shared" si="1"/>
        <v>177</v>
      </c>
      <c r="O20" s="99"/>
      <c r="P20" s="85" t="s">
        <v>115</v>
      </c>
      <c r="Q20" s="60"/>
      <c r="R20" s="60"/>
      <c r="S20" s="61"/>
      <c r="T20" s="126" t="s">
        <v>105</v>
      </c>
      <c r="U20" s="77"/>
      <c r="V20" s="77"/>
      <c r="W20" s="77"/>
      <c r="X20" s="77"/>
      <c r="Y20" s="78"/>
      <c r="Z20" s="84">
        <v>174</v>
      </c>
      <c r="AA20" s="49"/>
      <c r="AB20" s="49">
        <v>215</v>
      </c>
      <c r="AC20" s="49"/>
      <c r="AD20" s="49">
        <f aca="true" t="shared" si="2" ref="AD20:AD30">SUM(Z20:AC20)</f>
        <v>389</v>
      </c>
      <c r="AE20" s="83"/>
      <c r="AF20" s="63"/>
      <c r="AG20" s="63"/>
      <c r="AH20" s="63"/>
      <c r="AI20" s="64"/>
      <c r="AJ20" s="126" t="s">
        <v>51</v>
      </c>
      <c r="AK20" s="77"/>
      <c r="AL20" s="77"/>
      <c r="AM20" s="77"/>
      <c r="AN20" s="77"/>
      <c r="AO20" s="78"/>
      <c r="AP20" s="58">
        <v>437</v>
      </c>
      <c r="AQ20" s="57"/>
      <c r="AR20" s="83">
        <v>488</v>
      </c>
      <c r="AS20" s="84"/>
      <c r="AT20" s="83">
        <f>AP20+AR20</f>
        <v>925</v>
      </c>
      <c r="AU20" s="101"/>
      <c r="AV20" s="62"/>
      <c r="AW20" s="63"/>
      <c r="AX20" s="63"/>
      <c r="AY20" s="64"/>
      <c r="AZ20" s="77" t="s">
        <v>258</v>
      </c>
      <c r="BA20" s="77"/>
      <c r="BB20" s="77"/>
      <c r="BC20" s="77"/>
      <c r="BD20" s="77"/>
      <c r="BE20" s="78"/>
      <c r="BF20" s="58">
        <v>480</v>
      </c>
      <c r="BG20" s="57"/>
      <c r="BH20" s="53">
        <v>526</v>
      </c>
      <c r="BI20" s="53"/>
      <c r="BJ20" s="53">
        <f>BF20+BH20</f>
        <v>1006</v>
      </c>
      <c r="BK20" s="58"/>
    </row>
    <row r="21" spans="1:63" s="1" customFormat="1" ht="12" customHeight="1">
      <c r="A21" s="81"/>
      <c r="B21" s="81"/>
      <c r="C21" s="81"/>
      <c r="D21" s="82"/>
      <c r="E21" s="127" t="s">
        <v>259</v>
      </c>
      <c r="F21" s="81"/>
      <c r="G21" s="81"/>
      <c r="H21" s="81"/>
      <c r="I21" s="82"/>
      <c r="J21" s="58">
        <f>SUM(J13:K20)</f>
        <v>1189</v>
      </c>
      <c r="K21" s="57"/>
      <c r="L21" s="83">
        <f>SUM(L13:M20)</f>
        <v>1400</v>
      </c>
      <c r="M21" s="84"/>
      <c r="N21" s="83">
        <f t="shared" si="1"/>
        <v>2589</v>
      </c>
      <c r="O21" s="99"/>
      <c r="P21" s="86"/>
      <c r="Q21" s="63"/>
      <c r="R21" s="63"/>
      <c r="S21" s="64"/>
      <c r="T21" s="126" t="s">
        <v>107</v>
      </c>
      <c r="U21" s="77"/>
      <c r="V21" s="77"/>
      <c r="W21" s="77"/>
      <c r="X21" s="77"/>
      <c r="Y21" s="78"/>
      <c r="Z21" s="84">
        <v>106</v>
      </c>
      <c r="AA21" s="49"/>
      <c r="AB21" s="49">
        <v>134</v>
      </c>
      <c r="AC21" s="49"/>
      <c r="AD21" s="49">
        <f t="shared" si="2"/>
        <v>240</v>
      </c>
      <c r="AE21" s="83"/>
      <c r="AF21" s="63"/>
      <c r="AG21" s="63"/>
      <c r="AH21" s="63"/>
      <c r="AI21" s="64"/>
      <c r="AJ21" s="126" t="s">
        <v>53</v>
      </c>
      <c r="AK21" s="77"/>
      <c r="AL21" s="77"/>
      <c r="AM21" s="77"/>
      <c r="AN21" s="77"/>
      <c r="AO21" s="78"/>
      <c r="AP21" s="58">
        <v>328</v>
      </c>
      <c r="AQ21" s="57"/>
      <c r="AR21" s="83">
        <v>338</v>
      </c>
      <c r="AS21" s="84"/>
      <c r="AT21" s="83">
        <f>AP21+AR21</f>
        <v>666</v>
      </c>
      <c r="AU21" s="101"/>
      <c r="AV21" s="62"/>
      <c r="AW21" s="63"/>
      <c r="AX21" s="63"/>
      <c r="AY21" s="64"/>
      <c r="AZ21" s="77" t="s">
        <v>260</v>
      </c>
      <c r="BA21" s="77"/>
      <c r="BB21" s="77"/>
      <c r="BC21" s="77"/>
      <c r="BD21" s="77"/>
      <c r="BE21" s="78"/>
      <c r="BF21" s="58">
        <v>16</v>
      </c>
      <c r="BG21" s="57"/>
      <c r="BH21" s="53">
        <v>20</v>
      </c>
      <c r="BI21" s="53"/>
      <c r="BJ21" s="53">
        <f>BF21+BH21</f>
        <v>36</v>
      </c>
      <c r="BK21" s="58"/>
    </row>
    <row r="22" spans="1:63" s="1" customFormat="1" ht="12" customHeight="1">
      <c r="A22" s="81" t="s">
        <v>261</v>
      </c>
      <c r="B22" s="81"/>
      <c r="C22" s="81"/>
      <c r="D22" s="82"/>
      <c r="E22" s="126" t="s">
        <v>5</v>
      </c>
      <c r="F22" s="77"/>
      <c r="G22" s="77"/>
      <c r="H22" s="77"/>
      <c r="I22" s="78"/>
      <c r="J22" s="58">
        <v>30</v>
      </c>
      <c r="K22" s="57"/>
      <c r="L22" s="83">
        <v>28</v>
      </c>
      <c r="M22" s="84"/>
      <c r="N22" s="83">
        <f aca="true" t="shared" si="3" ref="N22:N28">SUM(J22:M22)</f>
        <v>58</v>
      </c>
      <c r="O22" s="99"/>
      <c r="P22" s="86"/>
      <c r="Q22" s="63"/>
      <c r="R22" s="63"/>
      <c r="S22" s="64"/>
      <c r="T22" s="126" t="s">
        <v>108</v>
      </c>
      <c r="U22" s="77"/>
      <c r="V22" s="77"/>
      <c r="W22" s="77"/>
      <c r="X22" s="77"/>
      <c r="Y22" s="78"/>
      <c r="Z22" s="84">
        <v>88</v>
      </c>
      <c r="AA22" s="49"/>
      <c r="AB22" s="49">
        <v>97</v>
      </c>
      <c r="AC22" s="49"/>
      <c r="AD22" s="49">
        <f t="shared" si="2"/>
        <v>185</v>
      </c>
      <c r="AE22" s="83"/>
      <c r="AF22" s="66"/>
      <c r="AG22" s="66"/>
      <c r="AH22" s="66"/>
      <c r="AI22" s="67"/>
      <c r="AJ22" s="127" t="s">
        <v>262</v>
      </c>
      <c r="AK22" s="81"/>
      <c r="AL22" s="81"/>
      <c r="AM22" s="81"/>
      <c r="AN22" s="81"/>
      <c r="AO22" s="82"/>
      <c r="AP22" s="58">
        <f>SUM(AP19:AP21)</f>
        <v>1547</v>
      </c>
      <c r="AQ22" s="57"/>
      <c r="AR22" s="83">
        <f>SUM(AR19:AR21)</f>
        <v>1665</v>
      </c>
      <c r="AS22" s="84"/>
      <c r="AT22" s="83">
        <f>SUM(AT19:AT21)</f>
        <v>3212</v>
      </c>
      <c r="AU22" s="101"/>
      <c r="AV22" s="65"/>
      <c r="AW22" s="66"/>
      <c r="AX22" s="66"/>
      <c r="AY22" s="67"/>
      <c r="AZ22" s="81" t="s">
        <v>251</v>
      </c>
      <c r="BA22" s="81"/>
      <c r="BB22" s="81"/>
      <c r="BC22" s="81"/>
      <c r="BD22" s="81"/>
      <c r="BE22" s="82"/>
      <c r="BF22" s="58">
        <f>SUM(BF17:BG21)</f>
        <v>1173</v>
      </c>
      <c r="BG22" s="57"/>
      <c r="BH22" s="53">
        <f>SUM(BH17:BI21)</f>
        <v>1321</v>
      </c>
      <c r="BI22" s="53"/>
      <c r="BJ22" s="53">
        <f>SUM(BJ17:BK21)</f>
        <v>2494</v>
      </c>
      <c r="BK22" s="58"/>
    </row>
    <row r="23" spans="1:63" s="1" customFormat="1" ht="12" customHeight="1">
      <c r="A23" s="81" t="s">
        <v>22</v>
      </c>
      <c r="B23" s="81"/>
      <c r="C23" s="81"/>
      <c r="D23" s="82"/>
      <c r="E23" s="126" t="s">
        <v>20</v>
      </c>
      <c r="F23" s="77"/>
      <c r="G23" s="77"/>
      <c r="H23" s="77"/>
      <c r="I23" s="78"/>
      <c r="J23" s="58">
        <v>435</v>
      </c>
      <c r="K23" s="57"/>
      <c r="L23" s="83">
        <v>531</v>
      </c>
      <c r="M23" s="84"/>
      <c r="N23" s="83">
        <f t="shared" si="3"/>
        <v>966</v>
      </c>
      <c r="O23" s="99"/>
      <c r="P23" s="86"/>
      <c r="Q23" s="63"/>
      <c r="R23" s="63"/>
      <c r="S23" s="64"/>
      <c r="T23" s="126" t="s">
        <v>111</v>
      </c>
      <c r="U23" s="77"/>
      <c r="V23" s="77"/>
      <c r="W23" s="77"/>
      <c r="X23" s="77"/>
      <c r="Y23" s="78"/>
      <c r="Z23" s="84">
        <v>179</v>
      </c>
      <c r="AA23" s="49"/>
      <c r="AB23" s="49">
        <v>219</v>
      </c>
      <c r="AC23" s="49"/>
      <c r="AD23" s="49">
        <f t="shared" si="2"/>
        <v>398</v>
      </c>
      <c r="AE23" s="83"/>
      <c r="AF23" s="81" t="s">
        <v>55</v>
      </c>
      <c r="AG23" s="81"/>
      <c r="AH23" s="81"/>
      <c r="AI23" s="82"/>
      <c r="AJ23" s="126" t="s">
        <v>56</v>
      </c>
      <c r="AK23" s="77"/>
      <c r="AL23" s="77"/>
      <c r="AM23" s="77"/>
      <c r="AN23" s="77"/>
      <c r="AO23" s="78"/>
      <c r="AP23" s="58">
        <v>508</v>
      </c>
      <c r="AQ23" s="57"/>
      <c r="AR23" s="83">
        <v>599</v>
      </c>
      <c r="AS23" s="84"/>
      <c r="AT23" s="83">
        <f>AP23+AR23</f>
        <v>1107</v>
      </c>
      <c r="AU23" s="101"/>
      <c r="AV23" s="59" t="s">
        <v>263</v>
      </c>
      <c r="AW23" s="60"/>
      <c r="AX23" s="60"/>
      <c r="AY23" s="61"/>
      <c r="AZ23" s="77" t="s">
        <v>257</v>
      </c>
      <c r="BA23" s="77"/>
      <c r="BB23" s="77"/>
      <c r="BC23" s="77"/>
      <c r="BD23" s="77"/>
      <c r="BE23" s="78"/>
      <c r="BF23" s="58">
        <v>164</v>
      </c>
      <c r="BG23" s="57"/>
      <c r="BH23" s="58">
        <v>209</v>
      </c>
      <c r="BI23" s="57"/>
      <c r="BJ23" s="58">
        <f>BF23+BH23</f>
        <v>373</v>
      </c>
      <c r="BK23" s="56"/>
    </row>
    <row r="24" spans="1:63" s="1" customFormat="1" ht="12" customHeight="1">
      <c r="A24" s="81"/>
      <c r="B24" s="81"/>
      <c r="C24" s="81"/>
      <c r="D24" s="82"/>
      <c r="E24" s="126" t="s">
        <v>21</v>
      </c>
      <c r="F24" s="77"/>
      <c r="G24" s="77"/>
      <c r="H24" s="77"/>
      <c r="I24" s="78"/>
      <c r="J24" s="58">
        <v>241</v>
      </c>
      <c r="K24" s="57"/>
      <c r="L24" s="83">
        <v>295</v>
      </c>
      <c r="M24" s="84"/>
      <c r="N24" s="83">
        <f t="shared" si="3"/>
        <v>536</v>
      </c>
      <c r="O24" s="99"/>
      <c r="P24" s="86"/>
      <c r="Q24" s="63"/>
      <c r="R24" s="63"/>
      <c r="S24" s="64"/>
      <c r="T24" s="126" t="s">
        <v>113</v>
      </c>
      <c r="U24" s="77"/>
      <c r="V24" s="77"/>
      <c r="W24" s="77"/>
      <c r="X24" s="77"/>
      <c r="Y24" s="78"/>
      <c r="Z24" s="84">
        <v>74</v>
      </c>
      <c r="AA24" s="49"/>
      <c r="AB24" s="49">
        <v>79</v>
      </c>
      <c r="AC24" s="49"/>
      <c r="AD24" s="49">
        <f t="shared" si="2"/>
        <v>153</v>
      </c>
      <c r="AE24" s="83"/>
      <c r="AF24" s="60" t="s">
        <v>60</v>
      </c>
      <c r="AG24" s="60"/>
      <c r="AH24" s="60"/>
      <c r="AI24" s="61"/>
      <c r="AJ24" s="126" t="s">
        <v>58</v>
      </c>
      <c r="AK24" s="77"/>
      <c r="AL24" s="77"/>
      <c r="AM24" s="77"/>
      <c r="AN24" s="77"/>
      <c r="AO24" s="78"/>
      <c r="AP24" s="58">
        <v>880</v>
      </c>
      <c r="AQ24" s="57"/>
      <c r="AR24" s="83">
        <v>982</v>
      </c>
      <c r="AS24" s="84"/>
      <c r="AT24" s="83">
        <f>AP24+AR24</f>
        <v>1862</v>
      </c>
      <c r="AU24" s="101"/>
      <c r="AV24" s="62"/>
      <c r="AW24" s="63"/>
      <c r="AX24" s="63"/>
      <c r="AY24" s="64"/>
      <c r="AZ24" s="77" t="s">
        <v>264</v>
      </c>
      <c r="BA24" s="77"/>
      <c r="BB24" s="77"/>
      <c r="BC24" s="77"/>
      <c r="BD24" s="77"/>
      <c r="BE24" s="78"/>
      <c r="BF24" s="58">
        <v>342</v>
      </c>
      <c r="BG24" s="57"/>
      <c r="BH24" s="58">
        <v>427</v>
      </c>
      <c r="BI24" s="57"/>
      <c r="BJ24" s="58">
        <f>BF24+BH24</f>
        <v>769</v>
      </c>
      <c r="BK24" s="56"/>
    </row>
    <row r="25" spans="1:63" s="1" customFormat="1" ht="12" customHeight="1">
      <c r="A25" s="81"/>
      <c r="B25" s="81"/>
      <c r="C25" s="81"/>
      <c r="D25" s="82"/>
      <c r="E25" s="126" t="s">
        <v>265</v>
      </c>
      <c r="F25" s="77"/>
      <c r="G25" s="77"/>
      <c r="H25" s="77"/>
      <c r="I25" s="78"/>
      <c r="J25" s="58">
        <v>310</v>
      </c>
      <c r="K25" s="57"/>
      <c r="L25" s="83">
        <v>352</v>
      </c>
      <c r="M25" s="84"/>
      <c r="N25" s="83">
        <f t="shared" si="3"/>
        <v>662</v>
      </c>
      <c r="O25" s="99"/>
      <c r="P25" s="86"/>
      <c r="Q25" s="63"/>
      <c r="R25" s="63"/>
      <c r="S25" s="64"/>
      <c r="T25" s="126" t="s">
        <v>116</v>
      </c>
      <c r="U25" s="77"/>
      <c r="V25" s="77"/>
      <c r="W25" s="77"/>
      <c r="X25" s="77"/>
      <c r="Y25" s="78"/>
      <c r="Z25" s="84">
        <v>105</v>
      </c>
      <c r="AA25" s="49"/>
      <c r="AB25" s="49">
        <v>142</v>
      </c>
      <c r="AC25" s="49"/>
      <c r="AD25" s="49">
        <f t="shared" si="2"/>
        <v>247</v>
      </c>
      <c r="AE25" s="83"/>
      <c r="AF25" s="63"/>
      <c r="AG25" s="63"/>
      <c r="AH25" s="63"/>
      <c r="AI25" s="64"/>
      <c r="AJ25" s="126" t="s">
        <v>61</v>
      </c>
      <c r="AK25" s="77"/>
      <c r="AL25" s="77"/>
      <c r="AM25" s="77"/>
      <c r="AN25" s="77"/>
      <c r="AO25" s="78"/>
      <c r="AP25" s="58">
        <v>138</v>
      </c>
      <c r="AQ25" s="57"/>
      <c r="AR25" s="83">
        <v>158</v>
      </c>
      <c r="AS25" s="84"/>
      <c r="AT25" s="83">
        <f>AP25+AR25</f>
        <v>296</v>
      </c>
      <c r="AU25" s="101"/>
      <c r="AV25" s="62"/>
      <c r="AW25" s="63"/>
      <c r="AX25" s="63"/>
      <c r="AY25" s="64"/>
      <c r="AZ25" s="77" t="s">
        <v>260</v>
      </c>
      <c r="BA25" s="77"/>
      <c r="BB25" s="77"/>
      <c r="BC25" s="77"/>
      <c r="BD25" s="77"/>
      <c r="BE25" s="78"/>
      <c r="BF25" s="58">
        <v>64</v>
      </c>
      <c r="BG25" s="57"/>
      <c r="BH25" s="58">
        <v>60</v>
      </c>
      <c r="BI25" s="57"/>
      <c r="BJ25" s="58">
        <f>BF25+BH25</f>
        <v>124</v>
      </c>
      <c r="BK25" s="56"/>
    </row>
    <row r="26" spans="1:63" s="1" customFormat="1" ht="12" customHeight="1">
      <c r="A26" s="81"/>
      <c r="B26" s="81"/>
      <c r="C26" s="81"/>
      <c r="D26" s="82"/>
      <c r="E26" s="126" t="s">
        <v>17</v>
      </c>
      <c r="F26" s="77"/>
      <c r="G26" s="77"/>
      <c r="H26" s="77"/>
      <c r="I26" s="78"/>
      <c r="J26" s="58">
        <v>166</v>
      </c>
      <c r="K26" s="57"/>
      <c r="L26" s="83">
        <v>185</v>
      </c>
      <c r="M26" s="84"/>
      <c r="N26" s="83">
        <f t="shared" si="3"/>
        <v>351</v>
      </c>
      <c r="O26" s="99"/>
      <c r="P26" s="86"/>
      <c r="Q26" s="63"/>
      <c r="R26" s="63"/>
      <c r="S26" s="64"/>
      <c r="T26" s="126" t="s">
        <v>119</v>
      </c>
      <c r="U26" s="77"/>
      <c r="V26" s="77"/>
      <c r="W26" s="77"/>
      <c r="X26" s="77"/>
      <c r="Y26" s="78"/>
      <c r="Z26" s="84">
        <v>135</v>
      </c>
      <c r="AA26" s="49"/>
      <c r="AB26" s="49">
        <v>158</v>
      </c>
      <c r="AC26" s="49"/>
      <c r="AD26" s="49">
        <f t="shared" si="2"/>
        <v>293</v>
      </c>
      <c r="AE26" s="83"/>
      <c r="AF26" s="63"/>
      <c r="AG26" s="63"/>
      <c r="AH26" s="63"/>
      <c r="AI26" s="64"/>
      <c r="AJ26" s="126" t="s">
        <v>64</v>
      </c>
      <c r="AK26" s="77"/>
      <c r="AL26" s="77"/>
      <c r="AM26" s="77"/>
      <c r="AN26" s="77"/>
      <c r="AO26" s="78"/>
      <c r="AP26" s="58">
        <v>212</v>
      </c>
      <c r="AQ26" s="57"/>
      <c r="AR26" s="83">
        <v>239</v>
      </c>
      <c r="AS26" s="84"/>
      <c r="AT26" s="83">
        <f>AP26+AR26</f>
        <v>451</v>
      </c>
      <c r="AU26" s="101"/>
      <c r="AV26" s="62"/>
      <c r="AW26" s="63"/>
      <c r="AX26" s="63"/>
      <c r="AY26" s="64"/>
      <c r="AZ26" s="77" t="s">
        <v>266</v>
      </c>
      <c r="BA26" s="77"/>
      <c r="BB26" s="77"/>
      <c r="BC26" s="77"/>
      <c r="BD26" s="77"/>
      <c r="BE26" s="78"/>
      <c r="BF26" s="58">
        <v>229</v>
      </c>
      <c r="BG26" s="57"/>
      <c r="BH26" s="58">
        <v>243</v>
      </c>
      <c r="BI26" s="57"/>
      <c r="BJ26" s="58">
        <f>BF26+BH26</f>
        <v>472</v>
      </c>
      <c r="BK26" s="56"/>
    </row>
    <row r="27" spans="1:63" s="1" customFormat="1" ht="12" customHeight="1">
      <c r="A27" s="81"/>
      <c r="B27" s="81"/>
      <c r="C27" s="81"/>
      <c r="D27" s="82"/>
      <c r="E27" s="126" t="s">
        <v>25</v>
      </c>
      <c r="F27" s="77"/>
      <c r="G27" s="77"/>
      <c r="H27" s="77"/>
      <c r="I27" s="78"/>
      <c r="J27" s="58">
        <v>141</v>
      </c>
      <c r="K27" s="57"/>
      <c r="L27" s="83">
        <v>163</v>
      </c>
      <c r="M27" s="84"/>
      <c r="N27" s="83">
        <f t="shared" si="3"/>
        <v>304</v>
      </c>
      <c r="O27" s="99"/>
      <c r="P27" s="86"/>
      <c r="Q27" s="63"/>
      <c r="R27" s="63"/>
      <c r="S27" s="64"/>
      <c r="T27" s="126" t="s">
        <v>121</v>
      </c>
      <c r="U27" s="77"/>
      <c r="V27" s="77"/>
      <c r="W27" s="77"/>
      <c r="X27" s="77"/>
      <c r="Y27" s="78"/>
      <c r="Z27" s="84">
        <v>219</v>
      </c>
      <c r="AA27" s="49"/>
      <c r="AB27" s="49">
        <v>242</v>
      </c>
      <c r="AC27" s="49"/>
      <c r="AD27" s="49">
        <f t="shared" si="2"/>
        <v>461</v>
      </c>
      <c r="AE27" s="83"/>
      <c r="AF27" s="66"/>
      <c r="AG27" s="66"/>
      <c r="AH27" s="66"/>
      <c r="AI27" s="67"/>
      <c r="AJ27" s="127" t="s">
        <v>254</v>
      </c>
      <c r="AK27" s="81"/>
      <c r="AL27" s="81"/>
      <c r="AM27" s="81"/>
      <c r="AN27" s="81"/>
      <c r="AO27" s="82"/>
      <c r="AP27" s="58">
        <f>SUM(AP24:AP26)</f>
        <v>1230</v>
      </c>
      <c r="AQ27" s="57"/>
      <c r="AR27" s="83">
        <f>SUM(AR24:AR26)</f>
        <v>1379</v>
      </c>
      <c r="AS27" s="84"/>
      <c r="AT27" s="83">
        <f>SUM(AT24:AT26)</f>
        <v>2609</v>
      </c>
      <c r="AU27" s="101"/>
      <c r="AV27" s="65"/>
      <c r="AW27" s="66"/>
      <c r="AX27" s="66"/>
      <c r="AY27" s="67"/>
      <c r="AZ27" s="81" t="s">
        <v>251</v>
      </c>
      <c r="BA27" s="81"/>
      <c r="BB27" s="81"/>
      <c r="BC27" s="81"/>
      <c r="BD27" s="81"/>
      <c r="BE27" s="82"/>
      <c r="BF27" s="58">
        <f>SUM(BF23:BG26)</f>
        <v>799</v>
      </c>
      <c r="BG27" s="57"/>
      <c r="BH27" s="58">
        <f>SUM(BH23:BI26)</f>
        <v>939</v>
      </c>
      <c r="BI27" s="57"/>
      <c r="BJ27" s="58">
        <f>SUM(BJ23:BK26)</f>
        <v>1738</v>
      </c>
      <c r="BK27" s="56"/>
    </row>
    <row r="28" spans="1:63" s="1" customFormat="1" ht="12" customHeight="1">
      <c r="A28" s="81"/>
      <c r="B28" s="81"/>
      <c r="C28" s="81"/>
      <c r="D28" s="82"/>
      <c r="E28" s="127" t="s">
        <v>250</v>
      </c>
      <c r="F28" s="81"/>
      <c r="G28" s="81"/>
      <c r="H28" s="81"/>
      <c r="I28" s="82"/>
      <c r="J28" s="58">
        <f>SUM(J23:K27)</f>
        <v>1293</v>
      </c>
      <c r="K28" s="57"/>
      <c r="L28" s="83">
        <f>SUM(L23:M27)</f>
        <v>1526</v>
      </c>
      <c r="M28" s="84"/>
      <c r="N28" s="83">
        <f t="shared" si="3"/>
        <v>2819</v>
      </c>
      <c r="O28" s="99"/>
      <c r="P28" s="86"/>
      <c r="Q28" s="63"/>
      <c r="R28" s="63"/>
      <c r="S28" s="64"/>
      <c r="T28" s="126" t="s">
        <v>267</v>
      </c>
      <c r="U28" s="77"/>
      <c r="V28" s="77"/>
      <c r="W28" s="77"/>
      <c r="X28" s="77"/>
      <c r="Y28" s="78"/>
      <c r="Z28" s="84">
        <v>202</v>
      </c>
      <c r="AA28" s="49"/>
      <c r="AB28" s="49">
        <v>255</v>
      </c>
      <c r="AC28" s="49"/>
      <c r="AD28" s="49">
        <f t="shared" si="2"/>
        <v>457</v>
      </c>
      <c r="AE28" s="83"/>
      <c r="AF28" s="60" t="s">
        <v>68</v>
      </c>
      <c r="AG28" s="60"/>
      <c r="AH28" s="60"/>
      <c r="AI28" s="61"/>
      <c r="AJ28" s="126" t="s">
        <v>67</v>
      </c>
      <c r="AK28" s="77"/>
      <c r="AL28" s="77"/>
      <c r="AM28" s="77"/>
      <c r="AN28" s="77"/>
      <c r="AO28" s="78"/>
      <c r="AP28" s="58">
        <v>347</v>
      </c>
      <c r="AQ28" s="57"/>
      <c r="AR28" s="83">
        <v>417</v>
      </c>
      <c r="AS28" s="84"/>
      <c r="AT28" s="83">
        <f>AP28+AR28</f>
        <v>764</v>
      </c>
      <c r="AU28" s="101"/>
      <c r="AV28" s="59" t="s">
        <v>268</v>
      </c>
      <c r="AW28" s="60"/>
      <c r="AX28" s="60"/>
      <c r="AY28" s="60"/>
      <c r="AZ28" s="60"/>
      <c r="BA28" s="60"/>
      <c r="BB28" s="60"/>
      <c r="BC28" s="60"/>
      <c r="BD28" s="60"/>
      <c r="BE28" s="61"/>
      <c r="BF28" s="70">
        <f>SUM(BF13,BF16,BF22,BF27)</f>
        <v>3488</v>
      </c>
      <c r="BG28" s="79"/>
      <c r="BH28" s="70">
        <f>SUM(BH13,BH16,BH22,BH27)</f>
        <v>3927</v>
      </c>
      <c r="BI28" s="79"/>
      <c r="BJ28" s="70">
        <f>SUM(BJ13,BJ16,BJ22,BJ27)</f>
        <v>7415</v>
      </c>
      <c r="BK28" s="54"/>
    </row>
    <row r="29" spans="1:63" s="1" customFormat="1" ht="12" customHeight="1">
      <c r="A29" s="81" t="s">
        <v>31</v>
      </c>
      <c r="B29" s="81"/>
      <c r="C29" s="81"/>
      <c r="D29" s="82"/>
      <c r="E29" s="126" t="s">
        <v>28</v>
      </c>
      <c r="F29" s="77"/>
      <c r="G29" s="77"/>
      <c r="H29" s="77"/>
      <c r="I29" s="78"/>
      <c r="J29" s="58">
        <v>298</v>
      </c>
      <c r="K29" s="57"/>
      <c r="L29" s="83">
        <v>387</v>
      </c>
      <c r="M29" s="84"/>
      <c r="N29" s="83">
        <f aca="true" t="shared" si="4" ref="N29:N35">SUM(J29:M29)</f>
        <v>685</v>
      </c>
      <c r="O29" s="99"/>
      <c r="P29" s="86"/>
      <c r="Q29" s="63"/>
      <c r="R29" s="63"/>
      <c r="S29" s="64"/>
      <c r="T29" s="126" t="s">
        <v>269</v>
      </c>
      <c r="U29" s="77"/>
      <c r="V29" s="77"/>
      <c r="W29" s="77"/>
      <c r="X29" s="77"/>
      <c r="Y29" s="78"/>
      <c r="Z29" s="84">
        <v>196</v>
      </c>
      <c r="AA29" s="49"/>
      <c r="AB29" s="49">
        <v>264</v>
      </c>
      <c r="AC29" s="49"/>
      <c r="AD29" s="49">
        <f t="shared" si="2"/>
        <v>460</v>
      </c>
      <c r="AE29" s="83"/>
      <c r="AF29" s="63"/>
      <c r="AG29" s="63"/>
      <c r="AH29" s="63"/>
      <c r="AI29" s="64"/>
      <c r="AJ29" s="126" t="s">
        <v>69</v>
      </c>
      <c r="AK29" s="77"/>
      <c r="AL29" s="77"/>
      <c r="AM29" s="77"/>
      <c r="AN29" s="77"/>
      <c r="AO29" s="78"/>
      <c r="AP29" s="58">
        <v>220</v>
      </c>
      <c r="AQ29" s="57"/>
      <c r="AR29" s="83">
        <v>252</v>
      </c>
      <c r="AS29" s="84"/>
      <c r="AT29" s="83">
        <f>AP29+AR29</f>
        <v>472</v>
      </c>
      <c r="AU29" s="101"/>
      <c r="AV29" s="65"/>
      <c r="AW29" s="66"/>
      <c r="AX29" s="66"/>
      <c r="AY29" s="66"/>
      <c r="AZ29" s="66"/>
      <c r="BA29" s="66"/>
      <c r="BB29" s="66"/>
      <c r="BC29" s="66"/>
      <c r="BD29" s="66"/>
      <c r="BE29" s="67"/>
      <c r="BF29" s="71"/>
      <c r="BG29" s="80"/>
      <c r="BH29" s="71"/>
      <c r="BI29" s="80"/>
      <c r="BJ29" s="71"/>
      <c r="BK29" s="55"/>
    </row>
    <row r="30" spans="1:63" s="1" customFormat="1" ht="12" customHeight="1">
      <c r="A30" s="81"/>
      <c r="B30" s="81"/>
      <c r="C30" s="81"/>
      <c r="D30" s="82"/>
      <c r="E30" s="126" t="s">
        <v>29</v>
      </c>
      <c r="F30" s="77"/>
      <c r="G30" s="77"/>
      <c r="H30" s="77"/>
      <c r="I30" s="78"/>
      <c r="J30" s="58">
        <v>62</v>
      </c>
      <c r="K30" s="57"/>
      <c r="L30" s="83">
        <v>75</v>
      </c>
      <c r="M30" s="84"/>
      <c r="N30" s="83">
        <f t="shared" si="4"/>
        <v>137</v>
      </c>
      <c r="O30" s="99"/>
      <c r="P30" s="87"/>
      <c r="Q30" s="66"/>
      <c r="R30" s="66"/>
      <c r="S30" s="67"/>
      <c r="T30" s="127" t="s">
        <v>158</v>
      </c>
      <c r="U30" s="81"/>
      <c r="V30" s="81"/>
      <c r="W30" s="81"/>
      <c r="X30" s="81"/>
      <c r="Y30" s="82"/>
      <c r="Z30" s="84">
        <f>SUM(Z20:AA29)</f>
        <v>1478</v>
      </c>
      <c r="AA30" s="49"/>
      <c r="AB30" s="84">
        <f>SUM(AB20:AC29)</f>
        <v>1805</v>
      </c>
      <c r="AC30" s="49"/>
      <c r="AD30" s="49">
        <f t="shared" si="2"/>
        <v>3283</v>
      </c>
      <c r="AE30" s="83"/>
      <c r="AF30" s="63"/>
      <c r="AG30" s="63"/>
      <c r="AH30" s="63"/>
      <c r="AI30" s="64"/>
      <c r="AJ30" s="100" t="s">
        <v>71</v>
      </c>
      <c r="AK30" s="100"/>
      <c r="AL30" s="100"/>
      <c r="AM30" s="100"/>
      <c r="AN30" s="100"/>
      <c r="AO30" s="100"/>
      <c r="AP30" s="53">
        <v>273</v>
      </c>
      <c r="AQ30" s="53"/>
      <c r="AR30" s="49">
        <v>329</v>
      </c>
      <c r="AS30" s="49"/>
      <c r="AT30" s="49">
        <f>AP30+AR30</f>
        <v>602</v>
      </c>
      <c r="AU30" s="50"/>
      <c r="AV30" s="59" t="s">
        <v>270</v>
      </c>
      <c r="AW30" s="60"/>
      <c r="AX30" s="60"/>
      <c r="AY30" s="61"/>
      <c r="AZ30" s="77" t="s">
        <v>271</v>
      </c>
      <c r="BA30" s="77"/>
      <c r="BB30" s="77"/>
      <c r="BC30" s="77"/>
      <c r="BD30" s="77"/>
      <c r="BE30" s="78"/>
      <c r="BF30" s="58">
        <v>709</v>
      </c>
      <c r="BG30" s="57"/>
      <c r="BH30" s="53">
        <v>834</v>
      </c>
      <c r="BI30" s="53"/>
      <c r="BJ30" s="53">
        <f>BF30+BH30</f>
        <v>1543</v>
      </c>
      <c r="BK30" s="58"/>
    </row>
    <row r="31" spans="1:63" s="1" customFormat="1" ht="12" customHeight="1">
      <c r="A31" s="81"/>
      <c r="B31" s="81"/>
      <c r="C31" s="81"/>
      <c r="D31" s="82"/>
      <c r="E31" s="126" t="s">
        <v>30</v>
      </c>
      <c r="F31" s="77"/>
      <c r="G31" s="77"/>
      <c r="H31" s="77"/>
      <c r="I31" s="78"/>
      <c r="J31" s="58">
        <v>298</v>
      </c>
      <c r="K31" s="57"/>
      <c r="L31" s="83">
        <v>382</v>
      </c>
      <c r="M31" s="84"/>
      <c r="N31" s="83">
        <f t="shared" si="4"/>
        <v>680</v>
      </c>
      <c r="O31" s="99"/>
      <c r="P31" s="85" t="s">
        <v>138</v>
      </c>
      <c r="Q31" s="60"/>
      <c r="R31" s="60"/>
      <c r="S31" s="61"/>
      <c r="T31" s="126" t="s">
        <v>126</v>
      </c>
      <c r="U31" s="77"/>
      <c r="V31" s="77"/>
      <c r="W31" s="77"/>
      <c r="X31" s="77"/>
      <c r="Y31" s="78"/>
      <c r="Z31" s="84">
        <v>178</v>
      </c>
      <c r="AA31" s="49"/>
      <c r="AB31" s="49">
        <v>231</v>
      </c>
      <c r="AC31" s="49"/>
      <c r="AD31" s="49">
        <f aca="true" t="shared" si="5" ref="AD31:AD41">SUM(Z31:AC31)</f>
        <v>409</v>
      </c>
      <c r="AE31" s="83"/>
      <c r="AF31" s="66"/>
      <c r="AG31" s="66"/>
      <c r="AH31" s="66"/>
      <c r="AI31" s="67"/>
      <c r="AJ31" s="93" t="s">
        <v>272</v>
      </c>
      <c r="AK31" s="93"/>
      <c r="AL31" s="93"/>
      <c r="AM31" s="93"/>
      <c r="AN31" s="93"/>
      <c r="AO31" s="93"/>
      <c r="AP31" s="53">
        <f>SUM(AP28:AP30)</f>
        <v>840</v>
      </c>
      <c r="AQ31" s="53"/>
      <c r="AR31" s="49">
        <f>SUM(AR28:AR30)</f>
        <v>998</v>
      </c>
      <c r="AS31" s="49"/>
      <c r="AT31" s="49">
        <f>SUM(AT28:AT30)</f>
        <v>1838</v>
      </c>
      <c r="AU31" s="50"/>
      <c r="AV31" s="62"/>
      <c r="AW31" s="63"/>
      <c r="AX31" s="63"/>
      <c r="AY31" s="64"/>
      <c r="AZ31" s="77" t="s">
        <v>273</v>
      </c>
      <c r="BA31" s="77"/>
      <c r="BB31" s="77"/>
      <c r="BC31" s="77"/>
      <c r="BD31" s="77"/>
      <c r="BE31" s="78"/>
      <c r="BF31" s="58">
        <v>965</v>
      </c>
      <c r="BG31" s="57"/>
      <c r="BH31" s="53">
        <v>1099</v>
      </c>
      <c r="BI31" s="53"/>
      <c r="BJ31" s="53">
        <f>BF31+BH31</f>
        <v>2064</v>
      </c>
      <c r="BK31" s="58"/>
    </row>
    <row r="32" spans="1:63" s="1" customFormat="1" ht="12" customHeight="1">
      <c r="A32" s="81"/>
      <c r="B32" s="81"/>
      <c r="C32" s="81"/>
      <c r="D32" s="82"/>
      <c r="E32" s="126" t="s">
        <v>32</v>
      </c>
      <c r="F32" s="77"/>
      <c r="G32" s="77"/>
      <c r="H32" s="77"/>
      <c r="I32" s="78"/>
      <c r="J32" s="58">
        <v>30</v>
      </c>
      <c r="K32" s="57"/>
      <c r="L32" s="83">
        <v>34</v>
      </c>
      <c r="M32" s="84"/>
      <c r="N32" s="83">
        <f t="shared" si="4"/>
        <v>64</v>
      </c>
      <c r="O32" s="99"/>
      <c r="P32" s="86"/>
      <c r="Q32" s="63"/>
      <c r="R32" s="63"/>
      <c r="S32" s="64"/>
      <c r="T32" s="126" t="s">
        <v>127</v>
      </c>
      <c r="U32" s="77"/>
      <c r="V32" s="77"/>
      <c r="W32" s="77"/>
      <c r="X32" s="77"/>
      <c r="Y32" s="78"/>
      <c r="Z32" s="84">
        <v>105</v>
      </c>
      <c r="AA32" s="49"/>
      <c r="AB32" s="49">
        <v>140</v>
      </c>
      <c r="AC32" s="49"/>
      <c r="AD32" s="49">
        <f t="shared" si="5"/>
        <v>245</v>
      </c>
      <c r="AE32" s="83"/>
      <c r="AF32" s="60" t="s">
        <v>78</v>
      </c>
      <c r="AG32" s="60"/>
      <c r="AH32" s="60"/>
      <c r="AI32" s="61"/>
      <c r="AJ32" s="100" t="s">
        <v>75</v>
      </c>
      <c r="AK32" s="100"/>
      <c r="AL32" s="100"/>
      <c r="AM32" s="100"/>
      <c r="AN32" s="100"/>
      <c r="AO32" s="100"/>
      <c r="AP32" s="53">
        <v>982</v>
      </c>
      <c r="AQ32" s="53"/>
      <c r="AR32" s="49">
        <v>1075</v>
      </c>
      <c r="AS32" s="49"/>
      <c r="AT32" s="49">
        <f>AP32+AR32</f>
        <v>2057</v>
      </c>
      <c r="AU32" s="50"/>
      <c r="AV32" s="65"/>
      <c r="AW32" s="66"/>
      <c r="AX32" s="66"/>
      <c r="AY32" s="67"/>
      <c r="AZ32" s="81" t="s">
        <v>274</v>
      </c>
      <c r="BA32" s="81"/>
      <c r="BB32" s="81"/>
      <c r="BC32" s="81"/>
      <c r="BD32" s="81"/>
      <c r="BE32" s="82"/>
      <c r="BF32" s="58">
        <f>SUM(BF30:BG31)</f>
        <v>1674</v>
      </c>
      <c r="BG32" s="57"/>
      <c r="BH32" s="53">
        <f>SUM(BH30:BI31)</f>
        <v>1933</v>
      </c>
      <c r="BI32" s="53"/>
      <c r="BJ32" s="53">
        <f>SUM(BJ30:BK31)</f>
        <v>3607</v>
      </c>
      <c r="BK32" s="58"/>
    </row>
    <row r="33" spans="1:63" s="1" customFormat="1" ht="12" customHeight="1">
      <c r="A33" s="81"/>
      <c r="B33" s="81"/>
      <c r="C33" s="81"/>
      <c r="D33" s="82"/>
      <c r="E33" s="126" t="s">
        <v>34</v>
      </c>
      <c r="F33" s="77"/>
      <c r="G33" s="77"/>
      <c r="H33" s="77"/>
      <c r="I33" s="78"/>
      <c r="J33" s="58">
        <v>659</v>
      </c>
      <c r="K33" s="57"/>
      <c r="L33" s="83">
        <v>718</v>
      </c>
      <c r="M33" s="84"/>
      <c r="N33" s="83">
        <f t="shared" si="4"/>
        <v>1377</v>
      </c>
      <c r="O33" s="99"/>
      <c r="P33" s="86"/>
      <c r="Q33" s="63"/>
      <c r="R33" s="63"/>
      <c r="S33" s="64"/>
      <c r="T33" s="126" t="s">
        <v>130</v>
      </c>
      <c r="U33" s="77"/>
      <c r="V33" s="77"/>
      <c r="W33" s="77"/>
      <c r="X33" s="77"/>
      <c r="Y33" s="78"/>
      <c r="Z33" s="84">
        <v>118</v>
      </c>
      <c r="AA33" s="49"/>
      <c r="AB33" s="49">
        <v>137</v>
      </c>
      <c r="AC33" s="49"/>
      <c r="AD33" s="49">
        <f t="shared" si="5"/>
        <v>255</v>
      </c>
      <c r="AE33" s="83"/>
      <c r="AF33" s="63"/>
      <c r="AG33" s="63"/>
      <c r="AH33" s="63"/>
      <c r="AI33" s="64"/>
      <c r="AJ33" s="100" t="s">
        <v>76</v>
      </c>
      <c r="AK33" s="100"/>
      <c r="AL33" s="100"/>
      <c r="AM33" s="100"/>
      <c r="AN33" s="100"/>
      <c r="AO33" s="100"/>
      <c r="AP33" s="53">
        <v>73</v>
      </c>
      <c r="AQ33" s="53"/>
      <c r="AR33" s="49">
        <v>74</v>
      </c>
      <c r="AS33" s="49"/>
      <c r="AT33" s="49">
        <f>AP33+AR33</f>
        <v>147</v>
      </c>
      <c r="AU33" s="50"/>
      <c r="AV33" s="48" t="s">
        <v>275</v>
      </c>
      <c r="AW33" s="81"/>
      <c r="AX33" s="81"/>
      <c r="AY33" s="82"/>
      <c r="AZ33" s="77" t="s">
        <v>276</v>
      </c>
      <c r="BA33" s="77"/>
      <c r="BB33" s="77"/>
      <c r="BC33" s="77"/>
      <c r="BD33" s="77"/>
      <c r="BE33" s="78"/>
      <c r="BF33" s="58">
        <v>1579</v>
      </c>
      <c r="BG33" s="57"/>
      <c r="BH33" s="53">
        <v>1767</v>
      </c>
      <c r="BI33" s="53"/>
      <c r="BJ33" s="53">
        <f>BF33+BH33</f>
        <v>3346</v>
      </c>
      <c r="BK33" s="58"/>
    </row>
    <row r="34" spans="1:63" s="1" customFormat="1" ht="12" customHeight="1">
      <c r="A34" s="81"/>
      <c r="B34" s="81"/>
      <c r="C34" s="81"/>
      <c r="D34" s="82"/>
      <c r="E34" s="126" t="s">
        <v>25</v>
      </c>
      <c r="F34" s="77"/>
      <c r="G34" s="77"/>
      <c r="H34" s="77"/>
      <c r="I34" s="78"/>
      <c r="J34" s="58">
        <v>197</v>
      </c>
      <c r="K34" s="57"/>
      <c r="L34" s="83">
        <v>239</v>
      </c>
      <c r="M34" s="84"/>
      <c r="N34" s="83">
        <f t="shared" si="4"/>
        <v>436</v>
      </c>
      <c r="O34" s="99"/>
      <c r="P34" s="86"/>
      <c r="Q34" s="63"/>
      <c r="R34" s="63"/>
      <c r="S34" s="64"/>
      <c r="T34" s="126" t="s">
        <v>133</v>
      </c>
      <c r="U34" s="77"/>
      <c r="V34" s="77"/>
      <c r="W34" s="77"/>
      <c r="X34" s="77"/>
      <c r="Y34" s="78"/>
      <c r="Z34" s="84">
        <v>267</v>
      </c>
      <c r="AA34" s="49"/>
      <c r="AB34" s="49">
        <v>346</v>
      </c>
      <c r="AC34" s="49"/>
      <c r="AD34" s="49">
        <f t="shared" si="5"/>
        <v>613</v>
      </c>
      <c r="AE34" s="83"/>
      <c r="AF34" s="63"/>
      <c r="AG34" s="63"/>
      <c r="AH34" s="63"/>
      <c r="AI34" s="64"/>
      <c r="AJ34" s="100" t="s">
        <v>79</v>
      </c>
      <c r="AK34" s="100"/>
      <c r="AL34" s="100"/>
      <c r="AM34" s="100"/>
      <c r="AN34" s="100"/>
      <c r="AO34" s="100"/>
      <c r="AP34" s="53">
        <v>280</v>
      </c>
      <c r="AQ34" s="53"/>
      <c r="AR34" s="49">
        <v>322</v>
      </c>
      <c r="AS34" s="49"/>
      <c r="AT34" s="49">
        <f>AP34+AR34</f>
        <v>602</v>
      </c>
      <c r="AU34" s="50"/>
      <c r="AV34" s="59" t="s">
        <v>277</v>
      </c>
      <c r="AW34" s="60"/>
      <c r="AX34" s="60"/>
      <c r="AY34" s="61"/>
      <c r="AZ34" s="77" t="s">
        <v>278</v>
      </c>
      <c r="BA34" s="77"/>
      <c r="BB34" s="77"/>
      <c r="BC34" s="77"/>
      <c r="BD34" s="77"/>
      <c r="BE34" s="78"/>
      <c r="BF34" s="58">
        <v>467</v>
      </c>
      <c r="BG34" s="57"/>
      <c r="BH34" s="53">
        <v>492</v>
      </c>
      <c r="BI34" s="53"/>
      <c r="BJ34" s="53">
        <f>BF34+BH34</f>
        <v>959</v>
      </c>
      <c r="BK34" s="58"/>
    </row>
    <row r="35" spans="1:63" s="1" customFormat="1" ht="12" customHeight="1">
      <c r="A35" s="81"/>
      <c r="B35" s="81"/>
      <c r="C35" s="81"/>
      <c r="D35" s="82"/>
      <c r="E35" s="127" t="s">
        <v>279</v>
      </c>
      <c r="F35" s="81"/>
      <c r="G35" s="81"/>
      <c r="H35" s="81"/>
      <c r="I35" s="82"/>
      <c r="J35" s="58">
        <f>SUM(J29:K34)</f>
        <v>1544</v>
      </c>
      <c r="K35" s="57"/>
      <c r="L35" s="83">
        <f>SUM(L29:M34)</f>
        <v>1835</v>
      </c>
      <c r="M35" s="84"/>
      <c r="N35" s="83">
        <f t="shared" si="4"/>
        <v>3379</v>
      </c>
      <c r="O35" s="99"/>
      <c r="P35" s="86"/>
      <c r="Q35" s="63"/>
      <c r="R35" s="63"/>
      <c r="S35" s="64"/>
      <c r="T35" s="126" t="s">
        <v>136</v>
      </c>
      <c r="U35" s="77"/>
      <c r="V35" s="77"/>
      <c r="W35" s="77"/>
      <c r="X35" s="77"/>
      <c r="Y35" s="78"/>
      <c r="Z35" s="84">
        <v>180</v>
      </c>
      <c r="AA35" s="49"/>
      <c r="AB35" s="49">
        <v>224</v>
      </c>
      <c r="AC35" s="49"/>
      <c r="AD35" s="49">
        <f t="shared" si="5"/>
        <v>404</v>
      </c>
      <c r="AE35" s="83"/>
      <c r="AF35" s="63"/>
      <c r="AG35" s="63"/>
      <c r="AH35" s="63"/>
      <c r="AI35" s="64"/>
      <c r="AJ35" s="100" t="s">
        <v>82</v>
      </c>
      <c r="AK35" s="100"/>
      <c r="AL35" s="100"/>
      <c r="AM35" s="100"/>
      <c r="AN35" s="100"/>
      <c r="AO35" s="100"/>
      <c r="AP35" s="53">
        <v>2</v>
      </c>
      <c r="AQ35" s="53"/>
      <c r="AR35" s="49">
        <v>4</v>
      </c>
      <c r="AS35" s="49"/>
      <c r="AT35" s="49">
        <f>AP35+AR35</f>
        <v>6</v>
      </c>
      <c r="AU35" s="50"/>
      <c r="AV35" s="62"/>
      <c r="AW35" s="63"/>
      <c r="AX35" s="63"/>
      <c r="AY35" s="64"/>
      <c r="AZ35" s="77" t="s">
        <v>280</v>
      </c>
      <c r="BA35" s="77"/>
      <c r="BB35" s="77"/>
      <c r="BC35" s="77"/>
      <c r="BD35" s="77"/>
      <c r="BE35" s="78"/>
      <c r="BF35" s="58">
        <v>500</v>
      </c>
      <c r="BG35" s="57"/>
      <c r="BH35" s="53">
        <v>549</v>
      </c>
      <c r="BI35" s="53"/>
      <c r="BJ35" s="53">
        <f>BF35+BH35</f>
        <v>1049</v>
      </c>
      <c r="BK35" s="58"/>
    </row>
    <row r="36" spans="1:63" s="1" customFormat="1" ht="12" customHeight="1">
      <c r="A36" s="81" t="s">
        <v>45</v>
      </c>
      <c r="B36" s="81"/>
      <c r="C36" s="81"/>
      <c r="D36" s="82"/>
      <c r="E36" s="126" t="s">
        <v>39</v>
      </c>
      <c r="F36" s="77"/>
      <c r="G36" s="77"/>
      <c r="H36" s="77"/>
      <c r="I36" s="78"/>
      <c r="J36" s="58">
        <v>222</v>
      </c>
      <c r="K36" s="57"/>
      <c r="L36" s="83">
        <v>271</v>
      </c>
      <c r="M36" s="84"/>
      <c r="N36" s="83">
        <f aca="true" t="shared" si="6" ref="N36:N43">SUM(J36:M36)</f>
        <v>493</v>
      </c>
      <c r="O36" s="99"/>
      <c r="P36" s="86"/>
      <c r="Q36" s="63"/>
      <c r="R36" s="63"/>
      <c r="S36" s="64"/>
      <c r="T36" s="126" t="s">
        <v>139</v>
      </c>
      <c r="U36" s="77"/>
      <c r="V36" s="77"/>
      <c r="W36" s="77"/>
      <c r="X36" s="77"/>
      <c r="Y36" s="78"/>
      <c r="Z36" s="84">
        <v>190</v>
      </c>
      <c r="AA36" s="49"/>
      <c r="AB36" s="49">
        <v>212</v>
      </c>
      <c r="AC36" s="49"/>
      <c r="AD36" s="49">
        <f t="shared" si="5"/>
        <v>402</v>
      </c>
      <c r="AE36" s="83"/>
      <c r="AF36" s="66"/>
      <c r="AG36" s="66"/>
      <c r="AH36" s="66"/>
      <c r="AI36" s="67"/>
      <c r="AJ36" s="93" t="s">
        <v>281</v>
      </c>
      <c r="AK36" s="93"/>
      <c r="AL36" s="93"/>
      <c r="AM36" s="93"/>
      <c r="AN36" s="93"/>
      <c r="AO36" s="93"/>
      <c r="AP36" s="53">
        <f>SUM(AP32:AP35)</f>
        <v>1337</v>
      </c>
      <c r="AQ36" s="53"/>
      <c r="AR36" s="49">
        <f>SUM(AR32:AR35)</f>
        <v>1475</v>
      </c>
      <c r="AS36" s="49"/>
      <c r="AT36" s="49">
        <f>SUM(AT32:AT35)</f>
        <v>2812</v>
      </c>
      <c r="AU36" s="50"/>
      <c r="AV36" s="65"/>
      <c r="AW36" s="66"/>
      <c r="AX36" s="66"/>
      <c r="AY36" s="67"/>
      <c r="AZ36" s="81" t="s">
        <v>274</v>
      </c>
      <c r="BA36" s="81"/>
      <c r="BB36" s="81"/>
      <c r="BC36" s="81"/>
      <c r="BD36" s="81"/>
      <c r="BE36" s="82"/>
      <c r="BF36" s="58">
        <f>SUM(BF34:BG35)</f>
        <v>967</v>
      </c>
      <c r="BG36" s="57"/>
      <c r="BH36" s="53">
        <f>SUM(BH34:BI35)</f>
        <v>1041</v>
      </c>
      <c r="BI36" s="53"/>
      <c r="BJ36" s="53">
        <f>SUM(BJ34:BK35)</f>
        <v>2008</v>
      </c>
      <c r="BK36" s="58"/>
    </row>
    <row r="37" spans="1:63" s="1" customFormat="1" ht="12" customHeight="1">
      <c r="A37" s="81"/>
      <c r="B37" s="81"/>
      <c r="C37" s="81"/>
      <c r="D37" s="82"/>
      <c r="E37" s="126" t="s">
        <v>41</v>
      </c>
      <c r="F37" s="77"/>
      <c r="G37" s="77"/>
      <c r="H37" s="77"/>
      <c r="I37" s="78"/>
      <c r="J37" s="58">
        <v>269</v>
      </c>
      <c r="K37" s="57"/>
      <c r="L37" s="83">
        <v>283</v>
      </c>
      <c r="M37" s="84"/>
      <c r="N37" s="83">
        <f t="shared" si="6"/>
        <v>552</v>
      </c>
      <c r="O37" s="99"/>
      <c r="P37" s="86"/>
      <c r="Q37" s="63"/>
      <c r="R37" s="63"/>
      <c r="S37" s="64"/>
      <c r="T37" s="126" t="s">
        <v>142</v>
      </c>
      <c r="U37" s="77"/>
      <c r="V37" s="77"/>
      <c r="W37" s="77"/>
      <c r="X37" s="77"/>
      <c r="Y37" s="78"/>
      <c r="Z37" s="84">
        <v>1</v>
      </c>
      <c r="AA37" s="49"/>
      <c r="AB37" s="49">
        <v>3</v>
      </c>
      <c r="AC37" s="49"/>
      <c r="AD37" s="49">
        <f t="shared" si="5"/>
        <v>4</v>
      </c>
      <c r="AE37" s="83"/>
      <c r="AF37" s="60" t="s">
        <v>86</v>
      </c>
      <c r="AG37" s="60"/>
      <c r="AH37" s="60"/>
      <c r="AI37" s="61"/>
      <c r="AJ37" s="100" t="s">
        <v>282</v>
      </c>
      <c r="AK37" s="100"/>
      <c r="AL37" s="100"/>
      <c r="AM37" s="100"/>
      <c r="AN37" s="100"/>
      <c r="AO37" s="100"/>
      <c r="AP37" s="53">
        <v>750</v>
      </c>
      <c r="AQ37" s="53"/>
      <c r="AR37" s="49">
        <v>849</v>
      </c>
      <c r="AS37" s="49"/>
      <c r="AT37" s="49">
        <f aca="true" t="shared" si="7" ref="AT37:AT43">AP37+AR37</f>
        <v>1599</v>
      </c>
      <c r="AU37" s="50"/>
      <c r="AV37" s="59" t="s">
        <v>283</v>
      </c>
      <c r="AW37" s="60"/>
      <c r="AX37" s="60"/>
      <c r="AY37" s="61"/>
      <c r="AZ37" s="77" t="s">
        <v>278</v>
      </c>
      <c r="BA37" s="77"/>
      <c r="BB37" s="77"/>
      <c r="BC37" s="77"/>
      <c r="BD37" s="77"/>
      <c r="BE37" s="78"/>
      <c r="BF37" s="58">
        <v>154</v>
      </c>
      <c r="BG37" s="57"/>
      <c r="BH37" s="53">
        <v>182</v>
      </c>
      <c r="BI37" s="53"/>
      <c r="BJ37" s="53">
        <f aca="true" t="shared" si="8" ref="BJ37:BJ43">BF37+BH37</f>
        <v>336</v>
      </c>
      <c r="BK37" s="58"/>
    </row>
    <row r="38" spans="1:63" s="1" customFormat="1" ht="12" customHeight="1">
      <c r="A38" s="81"/>
      <c r="B38" s="81"/>
      <c r="C38" s="81"/>
      <c r="D38" s="82"/>
      <c r="E38" s="126" t="s">
        <v>43</v>
      </c>
      <c r="F38" s="77"/>
      <c r="G38" s="77"/>
      <c r="H38" s="77"/>
      <c r="I38" s="78"/>
      <c r="J38" s="58">
        <v>306</v>
      </c>
      <c r="K38" s="57"/>
      <c r="L38" s="83">
        <v>395</v>
      </c>
      <c r="M38" s="84"/>
      <c r="N38" s="83">
        <f t="shared" si="6"/>
        <v>701</v>
      </c>
      <c r="O38" s="99"/>
      <c r="P38" s="86"/>
      <c r="Q38" s="63"/>
      <c r="R38" s="63"/>
      <c r="S38" s="64"/>
      <c r="T38" s="126" t="s">
        <v>143</v>
      </c>
      <c r="U38" s="77"/>
      <c r="V38" s="77"/>
      <c r="W38" s="77"/>
      <c r="X38" s="77"/>
      <c r="Y38" s="78"/>
      <c r="Z38" s="84">
        <v>128</v>
      </c>
      <c r="AA38" s="49"/>
      <c r="AB38" s="49">
        <v>163</v>
      </c>
      <c r="AC38" s="49"/>
      <c r="AD38" s="49">
        <f t="shared" si="5"/>
        <v>291</v>
      </c>
      <c r="AE38" s="83"/>
      <c r="AF38" s="63"/>
      <c r="AG38" s="63"/>
      <c r="AH38" s="63"/>
      <c r="AI38" s="64"/>
      <c r="AJ38" s="100" t="s">
        <v>284</v>
      </c>
      <c r="AK38" s="100"/>
      <c r="AL38" s="100"/>
      <c r="AM38" s="100"/>
      <c r="AN38" s="100"/>
      <c r="AO38" s="100"/>
      <c r="AP38" s="53">
        <v>141</v>
      </c>
      <c r="AQ38" s="53"/>
      <c r="AR38" s="53">
        <v>160</v>
      </c>
      <c r="AS38" s="53"/>
      <c r="AT38" s="49">
        <f t="shared" si="7"/>
        <v>301</v>
      </c>
      <c r="AU38" s="50"/>
      <c r="AV38" s="62"/>
      <c r="AW38" s="63"/>
      <c r="AX38" s="63"/>
      <c r="AY38" s="64"/>
      <c r="AZ38" s="77" t="s">
        <v>285</v>
      </c>
      <c r="BA38" s="77"/>
      <c r="BB38" s="77"/>
      <c r="BC38" s="77"/>
      <c r="BD38" s="77"/>
      <c r="BE38" s="78"/>
      <c r="BF38" s="58">
        <v>298</v>
      </c>
      <c r="BG38" s="57"/>
      <c r="BH38" s="53">
        <v>309</v>
      </c>
      <c r="BI38" s="53"/>
      <c r="BJ38" s="53">
        <f t="shared" si="8"/>
        <v>607</v>
      </c>
      <c r="BK38" s="58"/>
    </row>
    <row r="39" spans="1:63" s="1" customFormat="1" ht="12" customHeight="1">
      <c r="A39" s="81"/>
      <c r="B39" s="81"/>
      <c r="C39" s="81"/>
      <c r="D39" s="82"/>
      <c r="E39" s="126" t="s">
        <v>46</v>
      </c>
      <c r="F39" s="77"/>
      <c r="G39" s="77"/>
      <c r="H39" s="77"/>
      <c r="I39" s="78"/>
      <c r="J39" s="58">
        <v>254</v>
      </c>
      <c r="K39" s="57"/>
      <c r="L39" s="83">
        <v>307</v>
      </c>
      <c r="M39" s="84"/>
      <c r="N39" s="83">
        <f t="shared" si="6"/>
        <v>561</v>
      </c>
      <c r="O39" s="99"/>
      <c r="P39" s="86"/>
      <c r="Q39" s="63"/>
      <c r="R39" s="63"/>
      <c r="S39" s="64"/>
      <c r="T39" s="126" t="s">
        <v>144</v>
      </c>
      <c r="U39" s="77"/>
      <c r="V39" s="77"/>
      <c r="W39" s="77"/>
      <c r="X39" s="77"/>
      <c r="Y39" s="78"/>
      <c r="Z39" s="84">
        <v>170</v>
      </c>
      <c r="AA39" s="49"/>
      <c r="AB39" s="49">
        <v>217</v>
      </c>
      <c r="AC39" s="49"/>
      <c r="AD39" s="49">
        <f t="shared" si="5"/>
        <v>387</v>
      </c>
      <c r="AE39" s="83"/>
      <c r="AF39" s="63"/>
      <c r="AG39" s="63"/>
      <c r="AH39" s="63"/>
      <c r="AI39" s="64"/>
      <c r="AJ39" s="100" t="s">
        <v>87</v>
      </c>
      <c r="AK39" s="100"/>
      <c r="AL39" s="100"/>
      <c r="AM39" s="100"/>
      <c r="AN39" s="100"/>
      <c r="AO39" s="100"/>
      <c r="AP39" s="49">
        <v>3</v>
      </c>
      <c r="AQ39" s="49"/>
      <c r="AR39" s="49">
        <v>5</v>
      </c>
      <c r="AS39" s="49"/>
      <c r="AT39" s="49">
        <f t="shared" si="7"/>
        <v>8</v>
      </c>
      <c r="AU39" s="50"/>
      <c r="AV39" s="62"/>
      <c r="AW39" s="63"/>
      <c r="AX39" s="63"/>
      <c r="AY39" s="64"/>
      <c r="AZ39" s="77" t="s">
        <v>286</v>
      </c>
      <c r="BA39" s="77"/>
      <c r="BB39" s="77"/>
      <c r="BC39" s="77"/>
      <c r="BD39" s="77"/>
      <c r="BE39" s="78"/>
      <c r="BF39" s="58">
        <v>717</v>
      </c>
      <c r="BG39" s="57"/>
      <c r="BH39" s="53">
        <v>772</v>
      </c>
      <c r="BI39" s="53"/>
      <c r="BJ39" s="53">
        <f t="shared" si="8"/>
        <v>1489</v>
      </c>
      <c r="BK39" s="58"/>
    </row>
    <row r="40" spans="1:63" s="1" customFormat="1" ht="12" customHeight="1">
      <c r="A40" s="81"/>
      <c r="B40" s="81"/>
      <c r="C40" s="81"/>
      <c r="D40" s="82"/>
      <c r="E40" s="126" t="s">
        <v>47</v>
      </c>
      <c r="F40" s="77"/>
      <c r="G40" s="77"/>
      <c r="H40" s="77"/>
      <c r="I40" s="78"/>
      <c r="J40" s="58">
        <v>35</v>
      </c>
      <c r="K40" s="57"/>
      <c r="L40" s="83">
        <v>41</v>
      </c>
      <c r="M40" s="84"/>
      <c r="N40" s="83">
        <f t="shared" si="6"/>
        <v>76</v>
      </c>
      <c r="O40" s="99"/>
      <c r="P40" s="86"/>
      <c r="Q40" s="63"/>
      <c r="R40" s="63"/>
      <c r="S40" s="64"/>
      <c r="T40" s="126" t="s">
        <v>145</v>
      </c>
      <c r="U40" s="77"/>
      <c r="V40" s="77"/>
      <c r="W40" s="77"/>
      <c r="X40" s="77"/>
      <c r="Y40" s="78"/>
      <c r="Z40" s="84">
        <v>181</v>
      </c>
      <c r="AA40" s="49"/>
      <c r="AB40" s="49">
        <v>211</v>
      </c>
      <c r="AC40" s="49"/>
      <c r="AD40" s="49">
        <f t="shared" si="5"/>
        <v>392</v>
      </c>
      <c r="AE40" s="83"/>
      <c r="AF40" s="66"/>
      <c r="AG40" s="66"/>
      <c r="AH40" s="66"/>
      <c r="AI40" s="67"/>
      <c r="AJ40" s="93" t="s">
        <v>287</v>
      </c>
      <c r="AK40" s="93"/>
      <c r="AL40" s="93"/>
      <c r="AM40" s="93"/>
      <c r="AN40" s="93"/>
      <c r="AO40" s="93"/>
      <c r="AP40" s="49">
        <f>AP37+AP38+AP39</f>
        <v>894</v>
      </c>
      <c r="AQ40" s="49"/>
      <c r="AR40" s="49">
        <f>AR37+AR38+AR39</f>
        <v>1014</v>
      </c>
      <c r="AS40" s="49"/>
      <c r="AT40" s="49">
        <f t="shared" si="7"/>
        <v>1908</v>
      </c>
      <c r="AU40" s="50"/>
      <c r="AV40" s="62"/>
      <c r="AW40" s="63"/>
      <c r="AX40" s="63"/>
      <c r="AY40" s="64"/>
      <c r="AZ40" s="77" t="s">
        <v>288</v>
      </c>
      <c r="BA40" s="77"/>
      <c r="BB40" s="77"/>
      <c r="BC40" s="77"/>
      <c r="BD40" s="77"/>
      <c r="BE40" s="78"/>
      <c r="BF40" s="58">
        <v>189</v>
      </c>
      <c r="BG40" s="57"/>
      <c r="BH40" s="53">
        <v>205</v>
      </c>
      <c r="BI40" s="53"/>
      <c r="BJ40" s="53">
        <f t="shared" si="8"/>
        <v>394</v>
      </c>
      <c r="BK40" s="58"/>
    </row>
    <row r="41" spans="1:63" s="1" customFormat="1" ht="12" customHeight="1">
      <c r="A41" s="81"/>
      <c r="B41" s="81"/>
      <c r="C41" s="81"/>
      <c r="D41" s="82"/>
      <c r="E41" s="126" t="s">
        <v>49</v>
      </c>
      <c r="F41" s="77"/>
      <c r="G41" s="77"/>
      <c r="H41" s="77"/>
      <c r="I41" s="78"/>
      <c r="J41" s="58">
        <v>815</v>
      </c>
      <c r="K41" s="57"/>
      <c r="L41" s="83">
        <v>965</v>
      </c>
      <c r="M41" s="84"/>
      <c r="N41" s="83">
        <f t="shared" si="6"/>
        <v>1780</v>
      </c>
      <c r="O41" s="99"/>
      <c r="P41" s="87"/>
      <c r="Q41" s="66"/>
      <c r="R41" s="66"/>
      <c r="S41" s="67"/>
      <c r="T41" s="127" t="s">
        <v>274</v>
      </c>
      <c r="U41" s="81"/>
      <c r="V41" s="81"/>
      <c r="W41" s="81"/>
      <c r="X41" s="81"/>
      <c r="Y41" s="82"/>
      <c r="Z41" s="84">
        <f>SUM(Z31:AA40)</f>
        <v>1518</v>
      </c>
      <c r="AA41" s="49"/>
      <c r="AB41" s="49">
        <f>SUM(AB31:AC40)</f>
        <v>1884</v>
      </c>
      <c r="AC41" s="49"/>
      <c r="AD41" s="49">
        <f t="shared" si="5"/>
        <v>3402</v>
      </c>
      <c r="AE41" s="83"/>
      <c r="AF41" s="82" t="s">
        <v>92</v>
      </c>
      <c r="AG41" s="93"/>
      <c r="AH41" s="93"/>
      <c r="AI41" s="93"/>
      <c r="AJ41" s="100" t="s">
        <v>93</v>
      </c>
      <c r="AK41" s="100"/>
      <c r="AL41" s="100"/>
      <c r="AM41" s="100"/>
      <c r="AN41" s="100"/>
      <c r="AO41" s="100"/>
      <c r="AP41" s="49">
        <v>617</v>
      </c>
      <c r="AQ41" s="49"/>
      <c r="AR41" s="49">
        <v>680</v>
      </c>
      <c r="AS41" s="49"/>
      <c r="AT41" s="49">
        <f t="shared" si="7"/>
        <v>1297</v>
      </c>
      <c r="AU41" s="50"/>
      <c r="AV41" s="62"/>
      <c r="AW41" s="63"/>
      <c r="AX41" s="63"/>
      <c r="AY41" s="64"/>
      <c r="AZ41" s="77" t="s">
        <v>289</v>
      </c>
      <c r="BA41" s="77"/>
      <c r="BB41" s="77"/>
      <c r="BC41" s="77"/>
      <c r="BD41" s="77"/>
      <c r="BE41" s="78"/>
      <c r="BF41" s="58">
        <v>2</v>
      </c>
      <c r="BG41" s="57"/>
      <c r="BH41" s="53">
        <v>3</v>
      </c>
      <c r="BI41" s="53"/>
      <c r="BJ41" s="53">
        <f t="shared" si="8"/>
        <v>5</v>
      </c>
      <c r="BK41" s="58"/>
    </row>
    <row r="42" spans="1:63" s="1" customFormat="1" ht="12" customHeight="1">
      <c r="A42" s="81"/>
      <c r="B42" s="81"/>
      <c r="C42" s="81"/>
      <c r="D42" s="82"/>
      <c r="E42" s="126" t="s">
        <v>52</v>
      </c>
      <c r="F42" s="77"/>
      <c r="G42" s="77"/>
      <c r="H42" s="77"/>
      <c r="I42" s="78"/>
      <c r="J42" s="58">
        <v>92</v>
      </c>
      <c r="K42" s="57"/>
      <c r="L42" s="83">
        <v>106</v>
      </c>
      <c r="M42" s="84"/>
      <c r="N42" s="83">
        <f t="shared" si="6"/>
        <v>198</v>
      </c>
      <c r="O42" s="99"/>
      <c r="P42" s="85" t="s">
        <v>149</v>
      </c>
      <c r="Q42" s="60"/>
      <c r="R42" s="60"/>
      <c r="S42" s="61"/>
      <c r="T42" s="126" t="s">
        <v>146</v>
      </c>
      <c r="U42" s="77"/>
      <c r="V42" s="77"/>
      <c r="W42" s="77"/>
      <c r="X42" s="77"/>
      <c r="Y42" s="78"/>
      <c r="Z42" s="84">
        <v>484</v>
      </c>
      <c r="AA42" s="49"/>
      <c r="AB42" s="49">
        <v>574</v>
      </c>
      <c r="AC42" s="49"/>
      <c r="AD42" s="49">
        <f aca="true" t="shared" si="9" ref="AD42:AD49">SUM(Z42:AC42)</f>
        <v>1058</v>
      </c>
      <c r="AE42" s="83"/>
      <c r="AF42" s="82" t="s">
        <v>97</v>
      </c>
      <c r="AG42" s="93"/>
      <c r="AH42" s="93"/>
      <c r="AI42" s="93"/>
      <c r="AJ42" s="100" t="s">
        <v>95</v>
      </c>
      <c r="AK42" s="100"/>
      <c r="AL42" s="100"/>
      <c r="AM42" s="100"/>
      <c r="AN42" s="100"/>
      <c r="AO42" s="100"/>
      <c r="AP42" s="49">
        <v>872</v>
      </c>
      <c r="AQ42" s="49"/>
      <c r="AR42" s="49">
        <v>995</v>
      </c>
      <c r="AS42" s="49"/>
      <c r="AT42" s="49">
        <f t="shared" si="7"/>
        <v>1867</v>
      </c>
      <c r="AU42" s="50"/>
      <c r="AV42" s="62"/>
      <c r="AW42" s="63"/>
      <c r="AX42" s="63"/>
      <c r="AY42" s="64"/>
      <c r="AZ42" s="77" t="s">
        <v>290</v>
      </c>
      <c r="BA42" s="77"/>
      <c r="BB42" s="77"/>
      <c r="BC42" s="77"/>
      <c r="BD42" s="77"/>
      <c r="BE42" s="78"/>
      <c r="BF42" s="58">
        <v>9</v>
      </c>
      <c r="BG42" s="57"/>
      <c r="BH42" s="53">
        <v>7</v>
      </c>
      <c r="BI42" s="53"/>
      <c r="BJ42" s="53">
        <f t="shared" si="8"/>
        <v>16</v>
      </c>
      <c r="BK42" s="58"/>
    </row>
    <row r="43" spans="1:63" s="1" customFormat="1" ht="12" customHeight="1">
      <c r="A43" s="81"/>
      <c r="B43" s="81"/>
      <c r="C43" s="81"/>
      <c r="D43" s="82"/>
      <c r="E43" s="127" t="s">
        <v>279</v>
      </c>
      <c r="F43" s="81"/>
      <c r="G43" s="81"/>
      <c r="H43" s="81"/>
      <c r="I43" s="82"/>
      <c r="J43" s="58">
        <f>SUM(J36:K42)</f>
        <v>1993</v>
      </c>
      <c r="K43" s="57"/>
      <c r="L43" s="58">
        <f>SUM(L36:M42)</f>
        <v>2368</v>
      </c>
      <c r="M43" s="57"/>
      <c r="N43" s="83">
        <f t="shared" si="6"/>
        <v>4361</v>
      </c>
      <c r="O43" s="99"/>
      <c r="P43" s="86"/>
      <c r="Q43" s="63"/>
      <c r="R43" s="63"/>
      <c r="S43" s="64"/>
      <c r="T43" s="126" t="s">
        <v>147</v>
      </c>
      <c r="U43" s="77"/>
      <c r="V43" s="77"/>
      <c r="W43" s="77"/>
      <c r="X43" s="77"/>
      <c r="Y43" s="78"/>
      <c r="Z43" s="84">
        <v>194</v>
      </c>
      <c r="AA43" s="49"/>
      <c r="AB43" s="49">
        <v>240</v>
      </c>
      <c r="AC43" s="49"/>
      <c r="AD43" s="49">
        <f t="shared" si="9"/>
        <v>434</v>
      </c>
      <c r="AE43" s="83"/>
      <c r="AF43" s="82"/>
      <c r="AG43" s="93"/>
      <c r="AH43" s="93"/>
      <c r="AI43" s="93"/>
      <c r="AJ43" s="100" t="s">
        <v>98</v>
      </c>
      <c r="AK43" s="100"/>
      <c r="AL43" s="100"/>
      <c r="AM43" s="100"/>
      <c r="AN43" s="100"/>
      <c r="AO43" s="100"/>
      <c r="AP43" s="49">
        <v>37</v>
      </c>
      <c r="AQ43" s="49"/>
      <c r="AR43" s="49">
        <v>40</v>
      </c>
      <c r="AS43" s="49"/>
      <c r="AT43" s="49">
        <f t="shared" si="7"/>
        <v>77</v>
      </c>
      <c r="AU43" s="50"/>
      <c r="AV43" s="63"/>
      <c r="AW43" s="63"/>
      <c r="AX43" s="63"/>
      <c r="AY43" s="64"/>
      <c r="AZ43" s="77" t="s">
        <v>291</v>
      </c>
      <c r="BA43" s="77"/>
      <c r="BB43" s="77"/>
      <c r="BC43" s="77"/>
      <c r="BD43" s="77"/>
      <c r="BE43" s="78"/>
      <c r="BF43" s="58">
        <v>10</v>
      </c>
      <c r="BG43" s="57"/>
      <c r="BH43" s="53">
        <v>10</v>
      </c>
      <c r="BI43" s="53"/>
      <c r="BJ43" s="53">
        <f t="shared" si="8"/>
        <v>20</v>
      </c>
      <c r="BK43" s="58"/>
    </row>
    <row r="44" spans="1:63" s="1" customFormat="1" ht="12" customHeight="1">
      <c r="A44" s="81" t="s">
        <v>62</v>
      </c>
      <c r="B44" s="81"/>
      <c r="C44" s="81"/>
      <c r="D44" s="82"/>
      <c r="E44" s="126" t="s">
        <v>54</v>
      </c>
      <c r="F44" s="77"/>
      <c r="G44" s="77"/>
      <c r="H44" s="77"/>
      <c r="I44" s="78"/>
      <c r="J44" s="58">
        <v>5</v>
      </c>
      <c r="K44" s="57"/>
      <c r="L44" s="83">
        <v>7</v>
      </c>
      <c r="M44" s="84"/>
      <c r="N44" s="83">
        <f aca="true" t="shared" si="10" ref="N44:N50">SUM(J44:M44)</f>
        <v>12</v>
      </c>
      <c r="O44" s="99"/>
      <c r="P44" s="86"/>
      <c r="Q44" s="63"/>
      <c r="R44" s="63"/>
      <c r="S44" s="64"/>
      <c r="T44" s="126" t="s">
        <v>148</v>
      </c>
      <c r="U44" s="77"/>
      <c r="V44" s="77"/>
      <c r="W44" s="77"/>
      <c r="X44" s="77"/>
      <c r="Y44" s="78"/>
      <c r="Z44" s="84">
        <v>79</v>
      </c>
      <c r="AA44" s="49"/>
      <c r="AB44" s="49">
        <v>107</v>
      </c>
      <c r="AC44" s="49"/>
      <c r="AD44" s="49">
        <f t="shared" si="9"/>
        <v>186</v>
      </c>
      <c r="AE44" s="83"/>
      <c r="AF44" s="82"/>
      <c r="AG44" s="93"/>
      <c r="AH44" s="93"/>
      <c r="AI44" s="93"/>
      <c r="AJ44" s="93" t="s">
        <v>281</v>
      </c>
      <c r="AK44" s="93"/>
      <c r="AL44" s="93"/>
      <c r="AM44" s="93"/>
      <c r="AN44" s="93"/>
      <c r="AO44" s="93"/>
      <c r="AP44" s="49">
        <f>SUM(AP42:AP43)</f>
        <v>909</v>
      </c>
      <c r="AQ44" s="49"/>
      <c r="AR44" s="49">
        <f>SUM(AR42:AR43)</f>
        <v>1035</v>
      </c>
      <c r="AS44" s="49"/>
      <c r="AT44" s="49">
        <f>SUM(AT42:AT43)</f>
        <v>1944</v>
      </c>
      <c r="AU44" s="50"/>
      <c r="AV44" s="66"/>
      <c r="AW44" s="66"/>
      <c r="AX44" s="66"/>
      <c r="AY44" s="67"/>
      <c r="AZ44" s="81" t="s">
        <v>274</v>
      </c>
      <c r="BA44" s="81"/>
      <c r="BB44" s="81"/>
      <c r="BC44" s="81"/>
      <c r="BD44" s="81"/>
      <c r="BE44" s="82"/>
      <c r="BF44" s="58">
        <f>SUM(BF37:BG43)</f>
        <v>1379</v>
      </c>
      <c r="BG44" s="57"/>
      <c r="BH44" s="53">
        <f>SUM(BH37:BI43)</f>
        <v>1488</v>
      </c>
      <c r="BI44" s="53"/>
      <c r="BJ44" s="53">
        <f>SUM(BJ37:BK43)</f>
        <v>2867</v>
      </c>
      <c r="BK44" s="58"/>
    </row>
    <row r="45" spans="1:63" s="1" customFormat="1" ht="12" customHeight="1">
      <c r="A45" s="81"/>
      <c r="B45" s="81"/>
      <c r="C45" s="81"/>
      <c r="D45" s="82"/>
      <c r="E45" s="126" t="s">
        <v>57</v>
      </c>
      <c r="F45" s="77"/>
      <c r="G45" s="77"/>
      <c r="H45" s="77"/>
      <c r="I45" s="78"/>
      <c r="J45" s="58">
        <v>271</v>
      </c>
      <c r="K45" s="57"/>
      <c r="L45" s="83">
        <v>340</v>
      </c>
      <c r="M45" s="84"/>
      <c r="N45" s="83">
        <f t="shared" si="10"/>
        <v>611</v>
      </c>
      <c r="O45" s="99"/>
      <c r="P45" s="86"/>
      <c r="Q45" s="63"/>
      <c r="R45" s="63"/>
      <c r="S45" s="64"/>
      <c r="T45" s="126" t="s">
        <v>150</v>
      </c>
      <c r="U45" s="77"/>
      <c r="V45" s="77"/>
      <c r="W45" s="77"/>
      <c r="X45" s="77"/>
      <c r="Y45" s="78"/>
      <c r="Z45" s="84">
        <v>172</v>
      </c>
      <c r="AA45" s="49"/>
      <c r="AB45" s="49">
        <v>238</v>
      </c>
      <c r="AC45" s="49"/>
      <c r="AD45" s="49">
        <f t="shared" si="9"/>
        <v>410</v>
      </c>
      <c r="AE45" s="83"/>
      <c r="AF45" s="82" t="s">
        <v>104</v>
      </c>
      <c r="AG45" s="93"/>
      <c r="AH45" s="93"/>
      <c r="AI45" s="93"/>
      <c r="AJ45" s="100" t="s">
        <v>100</v>
      </c>
      <c r="AK45" s="100"/>
      <c r="AL45" s="100"/>
      <c r="AM45" s="100"/>
      <c r="AN45" s="100"/>
      <c r="AO45" s="100"/>
      <c r="AP45" s="49">
        <v>579</v>
      </c>
      <c r="AQ45" s="49"/>
      <c r="AR45" s="49">
        <v>608</v>
      </c>
      <c r="AS45" s="49"/>
      <c r="AT45" s="49">
        <f>AP45+AR45</f>
        <v>1187</v>
      </c>
      <c r="AU45" s="50"/>
      <c r="AV45" s="59" t="s">
        <v>292</v>
      </c>
      <c r="AW45" s="60"/>
      <c r="AX45" s="60"/>
      <c r="AY45" s="61"/>
      <c r="AZ45" s="77" t="s">
        <v>293</v>
      </c>
      <c r="BA45" s="77"/>
      <c r="BB45" s="77"/>
      <c r="BC45" s="77"/>
      <c r="BD45" s="77"/>
      <c r="BE45" s="78"/>
      <c r="BF45" s="58">
        <v>57</v>
      </c>
      <c r="BG45" s="57"/>
      <c r="BH45" s="53">
        <v>65</v>
      </c>
      <c r="BI45" s="53"/>
      <c r="BJ45" s="53">
        <f>BF45+BH45</f>
        <v>122</v>
      </c>
      <c r="BK45" s="58"/>
    </row>
    <row r="46" spans="1:63" s="1" customFormat="1" ht="12" customHeight="1">
      <c r="A46" s="81"/>
      <c r="B46" s="81"/>
      <c r="C46" s="81"/>
      <c r="D46" s="82"/>
      <c r="E46" s="126" t="s">
        <v>59</v>
      </c>
      <c r="F46" s="77"/>
      <c r="G46" s="77"/>
      <c r="H46" s="77"/>
      <c r="I46" s="78"/>
      <c r="J46" s="58">
        <v>127</v>
      </c>
      <c r="K46" s="57"/>
      <c r="L46" s="83">
        <v>185</v>
      </c>
      <c r="M46" s="84"/>
      <c r="N46" s="83">
        <f t="shared" si="10"/>
        <v>312</v>
      </c>
      <c r="O46" s="99"/>
      <c r="P46" s="86"/>
      <c r="Q46" s="63"/>
      <c r="R46" s="63"/>
      <c r="S46" s="64"/>
      <c r="T46" s="126" t="s">
        <v>151</v>
      </c>
      <c r="U46" s="77"/>
      <c r="V46" s="77"/>
      <c r="W46" s="77"/>
      <c r="X46" s="77"/>
      <c r="Y46" s="78"/>
      <c r="Z46" s="84">
        <v>78</v>
      </c>
      <c r="AA46" s="49"/>
      <c r="AB46" s="49">
        <v>78</v>
      </c>
      <c r="AC46" s="49"/>
      <c r="AD46" s="49">
        <f t="shared" si="9"/>
        <v>156</v>
      </c>
      <c r="AE46" s="83"/>
      <c r="AF46" s="82"/>
      <c r="AG46" s="93"/>
      <c r="AH46" s="93"/>
      <c r="AI46" s="93"/>
      <c r="AJ46" s="100" t="s">
        <v>103</v>
      </c>
      <c r="AK46" s="100"/>
      <c r="AL46" s="100"/>
      <c r="AM46" s="100"/>
      <c r="AN46" s="100"/>
      <c r="AO46" s="100"/>
      <c r="AP46" s="49">
        <v>226</v>
      </c>
      <c r="AQ46" s="49"/>
      <c r="AR46" s="49">
        <v>243</v>
      </c>
      <c r="AS46" s="49"/>
      <c r="AT46" s="49">
        <f>AP46+AR46</f>
        <v>469</v>
      </c>
      <c r="AU46" s="50"/>
      <c r="AV46" s="62"/>
      <c r="AW46" s="63"/>
      <c r="AX46" s="63"/>
      <c r="AY46" s="64"/>
      <c r="AZ46" s="77" t="s">
        <v>294</v>
      </c>
      <c r="BA46" s="77"/>
      <c r="BB46" s="77"/>
      <c r="BC46" s="77"/>
      <c r="BD46" s="77"/>
      <c r="BE46" s="78"/>
      <c r="BF46" s="58">
        <v>1648</v>
      </c>
      <c r="BG46" s="57"/>
      <c r="BH46" s="53">
        <v>1502</v>
      </c>
      <c r="BI46" s="53"/>
      <c r="BJ46" s="53">
        <f>BF46+BH46</f>
        <v>3150</v>
      </c>
      <c r="BK46" s="58"/>
    </row>
    <row r="47" spans="1:63" s="1" customFormat="1" ht="12" customHeight="1">
      <c r="A47" s="81"/>
      <c r="B47" s="81"/>
      <c r="C47" s="81"/>
      <c r="D47" s="82"/>
      <c r="E47" s="126" t="s">
        <v>63</v>
      </c>
      <c r="F47" s="77"/>
      <c r="G47" s="77"/>
      <c r="H47" s="77"/>
      <c r="I47" s="78"/>
      <c r="J47" s="58">
        <v>149</v>
      </c>
      <c r="K47" s="57"/>
      <c r="L47" s="83">
        <v>173</v>
      </c>
      <c r="M47" s="84"/>
      <c r="N47" s="83">
        <f t="shared" si="10"/>
        <v>322</v>
      </c>
      <c r="O47" s="99"/>
      <c r="P47" s="86"/>
      <c r="Q47" s="63"/>
      <c r="R47" s="63"/>
      <c r="S47" s="64"/>
      <c r="T47" s="126" t="s">
        <v>152</v>
      </c>
      <c r="U47" s="77"/>
      <c r="V47" s="77"/>
      <c r="W47" s="77"/>
      <c r="X47" s="77"/>
      <c r="Y47" s="78"/>
      <c r="Z47" s="84">
        <v>177</v>
      </c>
      <c r="AA47" s="49"/>
      <c r="AB47" s="49">
        <v>220</v>
      </c>
      <c r="AC47" s="49"/>
      <c r="AD47" s="49">
        <f t="shared" si="9"/>
        <v>397</v>
      </c>
      <c r="AE47" s="83"/>
      <c r="AF47" s="82"/>
      <c r="AG47" s="93"/>
      <c r="AH47" s="93"/>
      <c r="AI47" s="93"/>
      <c r="AJ47" s="100" t="s">
        <v>106</v>
      </c>
      <c r="AK47" s="100"/>
      <c r="AL47" s="100"/>
      <c r="AM47" s="100"/>
      <c r="AN47" s="100"/>
      <c r="AO47" s="100"/>
      <c r="AP47" s="49">
        <v>53</v>
      </c>
      <c r="AQ47" s="49"/>
      <c r="AR47" s="49">
        <v>56</v>
      </c>
      <c r="AS47" s="49"/>
      <c r="AT47" s="49">
        <f>AP47+AR47</f>
        <v>109</v>
      </c>
      <c r="AU47" s="50"/>
      <c r="AV47" s="65"/>
      <c r="AW47" s="66"/>
      <c r="AX47" s="66"/>
      <c r="AY47" s="67"/>
      <c r="AZ47" s="81" t="s">
        <v>274</v>
      </c>
      <c r="BA47" s="81"/>
      <c r="BB47" s="81"/>
      <c r="BC47" s="81"/>
      <c r="BD47" s="81"/>
      <c r="BE47" s="82"/>
      <c r="BF47" s="58">
        <f>SUM(BF45:BG46)</f>
        <v>1705</v>
      </c>
      <c r="BG47" s="57"/>
      <c r="BH47" s="53">
        <f>SUM(BH45:BI46)</f>
        <v>1567</v>
      </c>
      <c r="BI47" s="53"/>
      <c r="BJ47" s="53">
        <f>SUM(BJ45:BK46)</f>
        <v>3272</v>
      </c>
      <c r="BK47" s="58"/>
    </row>
    <row r="48" spans="1:63" s="1" customFormat="1" ht="12" customHeight="1">
      <c r="A48" s="81"/>
      <c r="B48" s="81"/>
      <c r="C48" s="81"/>
      <c r="D48" s="82"/>
      <c r="E48" s="126" t="s">
        <v>65</v>
      </c>
      <c r="F48" s="77"/>
      <c r="G48" s="77"/>
      <c r="H48" s="77"/>
      <c r="I48" s="78"/>
      <c r="J48" s="58">
        <v>140</v>
      </c>
      <c r="K48" s="57"/>
      <c r="L48" s="83">
        <v>180</v>
      </c>
      <c r="M48" s="84"/>
      <c r="N48" s="83">
        <f t="shared" si="10"/>
        <v>320</v>
      </c>
      <c r="O48" s="99"/>
      <c r="P48" s="86"/>
      <c r="Q48" s="63"/>
      <c r="R48" s="63"/>
      <c r="S48" s="64"/>
      <c r="T48" s="126" t="s">
        <v>153</v>
      </c>
      <c r="U48" s="77"/>
      <c r="V48" s="77"/>
      <c r="W48" s="77"/>
      <c r="X48" s="77"/>
      <c r="Y48" s="78"/>
      <c r="Z48" s="84">
        <v>188</v>
      </c>
      <c r="AA48" s="49"/>
      <c r="AB48" s="49">
        <v>211</v>
      </c>
      <c r="AC48" s="49"/>
      <c r="AD48" s="49">
        <f t="shared" si="9"/>
        <v>399</v>
      </c>
      <c r="AE48" s="83"/>
      <c r="AF48" s="82"/>
      <c r="AG48" s="93"/>
      <c r="AH48" s="93"/>
      <c r="AI48" s="93"/>
      <c r="AJ48" s="147" t="s">
        <v>295</v>
      </c>
      <c r="AK48" s="147"/>
      <c r="AL48" s="147"/>
      <c r="AM48" s="147"/>
      <c r="AN48" s="147"/>
      <c r="AO48" s="147"/>
      <c r="AP48" s="131">
        <f>SUM(AP45:AP47)</f>
        <v>858</v>
      </c>
      <c r="AQ48" s="131"/>
      <c r="AR48" s="131">
        <f>SUM(AR45:AR47)</f>
        <v>907</v>
      </c>
      <c r="AS48" s="131"/>
      <c r="AT48" s="131">
        <f>SUM(AT45:AT47)</f>
        <v>1765</v>
      </c>
      <c r="AU48" s="132"/>
      <c r="AV48" s="44" t="s">
        <v>296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68">
        <f>SUM(BF47,BF44,BF36,BF32,BF33)</f>
        <v>7304</v>
      </c>
      <c r="BG48" s="68"/>
      <c r="BH48" s="68">
        <f>SUM(BH47,BH44,BH36,BH32,BH33)</f>
        <v>7796</v>
      </c>
      <c r="BI48" s="68"/>
      <c r="BJ48" s="68">
        <f>SUM(BJ47,BJ44,BJ36,BJ32,BJ33)</f>
        <v>15100</v>
      </c>
      <c r="BK48" s="70"/>
    </row>
    <row r="49" spans="1:63" s="1" customFormat="1" ht="12" customHeight="1">
      <c r="A49" s="81"/>
      <c r="B49" s="81"/>
      <c r="C49" s="81"/>
      <c r="D49" s="82"/>
      <c r="E49" s="126" t="s">
        <v>66</v>
      </c>
      <c r="F49" s="77"/>
      <c r="G49" s="77"/>
      <c r="H49" s="77"/>
      <c r="I49" s="78"/>
      <c r="J49" s="58">
        <v>357</v>
      </c>
      <c r="K49" s="57"/>
      <c r="L49" s="83">
        <v>517</v>
      </c>
      <c r="M49" s="84"/>
      <c r="N49" s="83">
        <f t="shared" si="10"/>
        <v>874</v>
      </c>
      <c r="O49" s="99"/>
      <c r="P49" s="87"/>
      <c r="Q49" s="66"/>
      <c r="R49" s="66"/>
      <c r="S49" s="67"/>
      <c r="T49" s="127" t="s">
        <v>297</v>
      </c>
      <c r="U49" s="81"/>
      <c r="V49" s="81"/>
      <c r="W49" s="81"/>
      <c r="X49" s="81"/>
      <c r="Y49" s="82"/>
      <c r="Z49" s="84">
        <f>SUM(Z42:AA48)</f>
        <v>1372</v>
      </c>
      <c r="AA49" s="49"/>
      <c r="AB49" s="84">
        <f>SUM(AB42:AC48)</f>
        <v>1668</v>
      </c>
      <c r="AC49" s="49"/>
      <c r="AD49" s="49">
        <f t="shared" si="9"/>
        <v>3040</v>
      </c>
      <c r="AE49" s="83"/>
      <c r="AF49" s="82" t="s">
        <v>109</v>
      </c>
      <c r="AG49" s="93"/>
      <c r="AH49" s="93"/>
      <c r="AI49" s="93"/>
      <c r="AJ49" s="100" t="s">
        <v>110</v>
      </c>
      <c r="AK49" s="100"/>
      <c r="AL49" s="100"/>
      <c r="AM49" s="100"/>
      <c r="AN49" s="100"/>
      <c r="AO49" s="100"/>
      <c r="AP49" s="49">
        <v>1017</v>
      </c>
      <c r="AQ49" s="49"/>
      <c r="AR49" s="49">
        <v>1093</v>
      </c>
      <c r="AS49" s="49"/>
      <c r="AT49" s="49">
        <f>AP49+AR49</f>
        <v>2110</v>
      </c>
      <c r="AU49" s="50"/>
      <c r="AV49" s="46"/>
      <c r="AW49" s="47"/>
      <c r="AX49" s="47"/>
      <c r="AY49" s="47"/>
      <c r="AZ49" s="47"/>
      <c r="BA49" s="47"/>
      <c r="BB49" s="47"/>
      <c r="BC49" s="47"/>
      <c r="BD49" s="47"/>
      <c r="BE49" s="47"/>
      <c r="BF49" s="69"/>
      <c r="BG49" s="69"/>
      <c r="BH49" s="69"/>
      <c r="BI49" s="69"/>
      <c r="BJ49" s="69"/>
      <c r="BK49" s="71"/>
    </row>
    <row r="50" spans="1:63" s="1" customFormat="1" ht="12" customHeight="1">
      <c r="A50" s="81"/>
      <c r="B50" s="81"/>
      <c r="C50" s="81"/>
      <c r="D50" s="82"/>
      <c r="E50" s="127" t="s">
        <v>298</v>
      </c>
      <c r="F50" s="81"/>
      <c r="G50" s="81"/>
      <c r="H50" s="81"/>
      <c r="I50" s="82"/>
      <c r="J50" s="58">
        <f>SUM(J44:K49)</f>
        <v>1049</v>
      </c>
      <c r="K50" s="57"/>
      <c r="L50" s="58">
        <f>SUM(L44:M49)</f>
        <v>1402</v>
      </c>
      <c r="M50" s="57"/>
      <c r="N50" s="83">
        <f t="shared" si="10"/>
        <v>2451</v>
      </c>
      <c r="O50" s="99"/>
      <c r="P50" s="85" t="s">
        <v>299</v>
      </c>
      <c r="Q50" s="60"/>
      <c r="R50" s="60"/>
      <c r="S50" s="61"/>
      <c r="T50" s="126" t="s">
        <v>300</v>
      </c>
      <c r="U50" s="77"/>
      <c r="V50" s="77"/>
      <c r="W50" s="77"/>
      <c r="X50" s="77"/>
      <c r="Y50" s="78"/>
      <c r="Z50" s="84">
        <v>202</v>
      </c>
      <c r="AA50" s="49"/>
      <c r="AB50" s="49">
        <v>248</v>
      </c>
      <c r="AC50" s="49"/>
      <c r="AD50" s="49">
        <f>SUM(Z50:AC50)</f>
        <v>450</v>
      </c>
      <c r="AE50" s="83"/>
      <c r="AF50" s="60" t="s">
        <v>117</v>
      </c>
      <c r="AG50" s="60"/>
      <c r="AH50" s="60"/>
      <c r="AI50" s="61"/>
      <c r="AJ50" s="126" t="s">
        <v>112</v>
      </c>
      <c r="AK50" s="77"/>
      <c r="AL50" s="77"/>
      <c r="AM50" s="77"/>
      <c r="AN50" s="77"/>
      <c r="AO50" s="78"/>
      <c r="AP50" s="83">
        <v>334</v>
      </c>
      <c r="AQ50" s="84"/>
      <c r="AR50" s="49">
        <v>427</v>
      </c>
      <c r="AS50" s="49"/>
      <c r="AT50" s="49">
        <f>AP50+AR50</f>
        <v>761</v>
      </c>
      <c r="AU50" s="50"/>
      <c r="AV50" s="81" t="s">
        <v>301</v>
      </c>
      <c r="AW50" s="81"/>
      <c r="AX50" s="81"/>
      <c r="AY50" s="82"/>
      <c r="AZ50" s="77" t="s">
        <v>302</v>
      </c>
      <c r="BA50" s="77"/>
      <c r="BB50" s="77"/>
      <c r="BC50" s="77"/>
      <c r="BD50" s="77"/>
      <c r="BE50" s="78"/>
      <c r="BF50" s="58">
        <v>741</v>
      </c>
      <c r="BG50" s="57"/>
      <c r="BH50" s="53">
        <v>890</v>
      </c>
      <c r="BI50" s="53"/>
      <c r="BJ50" s="53">
        <f>BF50+BH50</f>
        <v>1631</v>
      </c>
      <c r="BK50" s="58"/>
    </row>
    <row r="51" spans="1:63" s="1" customFormat="1" ht="12" customHeight="1">
      <c r="A51" s="81" t="s">
        <v>72</v>
      </c>
      <c r="B51" s="81"/>
      <c r="C51" s="81"/>
      <c r="D51" s="82"/>
      <c r="E51" s="126" t="s">
        <v>70</v>
      </c>
      <c r="F51" s="77"/>
      <c r="G51" s="77"/>
      <c r="H51" s="77"/>
      <c r="I51" s="78"/>
      <c r="J51" s="58">
        <v>187</v>
      </c>
      <c r="K51" s="57"/>
      <c r="L51" s="83">
        <v>243</v>
      </c>
      <c r="M51" s="84"/>
      <c r="N51" s="83">
        <f aca="true" t="shared" si="11" ref="N51:N62">SUM(J51:M51)</f>
        <v>430</v>
      </c>
      <c r="O51" s="99"/>
      <c r="P51" s="86"/>
      <c r="Q51" s="63"/>
      <c r="R51" s="63"/>
      <c r="S51" s="64"/>
      <c r="T51" s="126" t="s">
        <v>6</v>
      </c>
      <c r="U51" s="77"/>
      <c r="V51" s="77"/>
      <c r="W51" s="77"/>
      <c r="X51" s="77"/>
      <c r="Y51" s="78"/>
      <c r="Z51" s="84">
        <v>327</v>
      </c>
      <c r="AA51" s="49"/>
      <c r="AB51" s="49">
        <v>370</v>
      </c>
      <c r="AC51" s="49"/>
      <c r="AD51" s="49">
        <f>SUM(Z51:AC51)</f>
        <v>697</v>
      </c>
      <c r="AE51" s="83"/>
      <c r="AF51" s="63"/>
      <c r="AG51" s="63"/>
      <c r="AH51" s="63"/>
      <c r="AI51" s="64"/>
      <c r="AJ51" s="126" t="s">
        <v>114</v>
      </c>
      <c r="AK51" s="77"/>
      <c r="AL51" s="77"/>
      <c r="AM51" s="77"/>
      <c r="AN51" s="77"/>
      <c r="AO51" s="78"/>
      <c r="AP51" s="83">
        <v>574</v>
      </c>
      <c r="AQ51" s="84"/>
      <c r="AR51" s="49">
        <v>644</v>
      </c>
      <c r="AS51" s="49"/>
      <c r="AT51" s="49">
        <f>AP51+AR51</f>
        <v>1218</v>
      </c>
      <c r="AU51" s="50"/>
      <c r="AV51" s="81" t="s">
        <v>303</v>
      </c>
      <c r="AW51" s="81"/>
      <c r="AX51" s="81"/>
      <c r="AY51" s="82"/>
      <c r="AZ51" s="77" t="s">
        <v>302</v>
      </c>
      <c r="BA51" s="77"/>
      <c r="BB51" s="77"/>
      <c r="BC51" s="77"/>
      <c r="BD51" s="77"/>
      <c r="BE51" s="78"/>
      <c r="BF51" s="58">
        <v>592</v>
      </c>
      <c r="BG51" s="57"/>
      <c r="BH51" s="53">
        <v>664</v>
      </c>
      <c r="BI51" s="53"/>
      <c r="BJ51" s="53">
        <f>BF51+BH51</f>
        <v>1256</v>
      </c>
      <c r="BK51" s="58"/>
    </row>
    <row r="52" spans="1:63" s="1" customFormat="1" ht="12" customHeight="1">
      <c r="A52" s="81"/>
      <c r="B52" s="81"/>
      <c r="C52" s="81"/>
      <c r="D52" s="82"/>
      <c r="E52" s="126" t="s">
        <v>73</v>
      </c>
      <c r="F52" s="77"/>
      <c r="G52" s="77"/>
      <c r="H52" s="77"/>
      <c r="I52" s="78"/>
      <c r="J52" s="58">
        <v>314</v>
      </c>
      <c r="K52" s="57"/>
      <c r="L52" s="83">
        <v>370</v>
      </c>
      <c r="M52" s="84"/>
      <c r="N52" s="83">
        <f t="shared" si="11"/>
        <v>684</v>
      </c>
      <c r="O52" s="99"/>
      <c r="P52" s="86"/>
      <c r="Q52" s="63"/>
      <c r="R52" s="63"/>
      <c r="S52" s="64"/>
      <c r="T52" s="126" t="s">
        <v>8</v>
      </c>
      <c r="U52" s="77"/>
      <c r="V52" s="77"/>
      <c r="W52" s="77"/>
      <c r="X52" s="77"/>
      <c r="Y52" s="78"/>
      <c r="Z52" s="84">
        <v>229</v>
      </c>
      <c r="AA52" s="49"/>
      <c r="AB52" s="49">
        <v>273</v>
      </c>
      <c r="AC52" s="49"/>
      <c r="AD52" s="49">
        <f>SUM(Z52:AC52)</f>
        <v>502</v>
      </c>
      <c r="AE52" s="83"/>
      <c r="AF52" s="63"/>
      <c r="AG52" s="63"/>
      <c r="AH52" s="63"/>
      <c r="AI52" s="64"/>
      <c r="AJ52" s="126" t="s">
        <v>118</v>
      </c>
      <c r="AK52" s="77"/>
      <c r="AL52" s="77"/>
      <c r="AM52" s="77"/>
      <c r="AN52" s="77"/>
      <c r="AO52" s="78"/>
      <c r="AP52" s="83">
        <v>209</v>
      </c>
      <c r="AQ52" s="84"/>
      <c r="AR52" s="49">
        <v>245</v>
      </c>
      <c r="AS52" s="49"/>
      <c r="AT52" s="49">
        <f>AP52+AR52</f>
        <v>454</v>
      </c>
      <c r="AU52" s="50"/>
      <c r="AV52" s="59" t="s">
        <v>304</v>
      </c>
      <c r="AW52" s="60"/>
      <c r="AX52" s="60"/>
      <c r="AY52" s="61"/>
      <c r="AZ52" s="77" t="s">
        <v>305</v>
      </c>
      <c r="BA52" s="77"/>
      <c r="BB52" s="77"/>
      <c r="BC52" s="77"/>
      <c r="BD52" s="77"/>
      <c r="BE52" s="78"/>
      <c r="BF52" s="58">
        <v>645</v>
      </c>
      <c r="BG52" s="57"/>
      <c r="BH52" s="53">
        <v>677</v>
      </c>
      <c r="BI52" s="53"/>
      <c r="BJ52" s="53">
        <f>BF52+BH52</f>
        <v>1322</v>
      </c>
      <c r="BK52" s="58"/>
    </row>
    <row r="53" spans="1:63" s="1" customFormat="1" ht="12" customHeight="1">
      <c r="A53" s="81"/>
      <c r="B53" s="81"/>
      <c r="C53" s="81"/>
      <c r="D53" s="82"/>
      <c r="E53" s="126" t="s">
        <v>74</v>
      </c>
      <c r="F53" s="77"/>
      <c r="G53" s="77"/>
      <c r="H53" s="77"/>
      <c r="I53" s="78"/>
      <c r="J53" s="58">
        <v>230</v>
      </c>
      <c r="K53" s="57"/>
      <c r="L53" s="83">
        <v>268</v>
      </c>
      <c r="M53" s="84"/>
      <c r="N53" s="83">
        <f t="shared" si="11"/>
        <v>498</v>
      </c>
      <c r="O53" s="99"/>
      <c r="P53" s="86"/>
      <c r="Q53" s="63"/>
      <c r="R53" s="63"/>
      <c r="S53" s="64"/>
      <c r="T53" s="143" t="s">
        <v>9</v>
      </c>
      <c r="U53" s="144"/>
      <c r="V53" s="144"/>
      <c r="W53" s="144"/>
      <c r="X53" s="144"/>
      <c r="Y53" s="145"/>
      <c r="Z53" s="71">
        <v>143</v>
      </c>
      <c r="AA53" s="80"/>
      <c r="AB53" s="91">
        <v>203</v>
      </c>
      <c r="AC53" s="92"/>
      <c r="AD53" s="49">
        <f>SUM(Z53:AC53)</f>
        <v>346</v>
      </c>
      <c r="AE53" s="83"/>
      <c r="AF53" s="63"/>
      <c r="AG53" s="63"/>
      <c r="AH53" s="63"/>
      <c r="AI53" s="64"/>
      <c r="AJ53" s="126" t="s">
        <v>120</v>
      </c>
      <c r="AK53" s="77"/>
      <c r="AL53" s="77"/>
      <c r="AM53" s="77"/>
      <c r="AN53" s="77"/>
      <c r="AO53" s="78"/>
      <c r="AP53" s="83">
        <v>221</v>
      </c>
      <c r="AQ53" s="84"/>
      <c r="AR53" s="49">
        <v>238</v>
      </c>
      <c r="AS53" s="49"/>
      <c r="AT53" s="49">
        <f>AP53+AR53</f>
        <v>459</v>
      </c>
      <c r="AU53" s="50"/>
      <c r="AV53" s="62"/>
      <c r="AW53" s="63"/>
      <c r="AX53" s="63"/>
      <c r="AY53" s="64"/>
      <c r="AZ53" s="77" t="s">
        <v>306</v>
      </c>
      <c r="BA53" s="77"/>
      <c r="BB53" s="77"/>
      <c r="BC53" s="77"/>
      <c r="BD53" s="77"/>
      <c r="BE53" s="78"/>
      <c r="BF53" s="58">
        <v>300</v>
      </c>
      <c r="BG53" s="57"/>
      <c r="BH53" s="53">
        <v>355</v>
      </c>
      <c r="BI53" s="53"/>
      <c r="BJ53" s="53">
        <f>BF53+BH53</f>
        <v>655</v>
      </c>
      <c r="BK53" s="58"/>
    </row>
    <row r="54" spans="1:63" s="1" customFormat="1" ht="12" customHeight="1">
      <c r="A54" s="81"/>
      <c r="B54" s="81"/>
      <c r="C54" s="81"/>
      <c r="D54" s="82"/>
      <c r="E54" s="127" t="s">
        <v>307</v>
      </c>
      <c r="F54" s="81"/>
      <c r="G54" s="81"/>
      <c r="H54" s="81"/>
      <c r="I54" s="82"/>
      <c r="J54" s="58">
        <f>SUM(J51:K53)</f>
        <v>731</v>
      </c>
      <c r="K54" s="57"/>
      <c r="L54" s="58">
        <f>SUM(L51:M53)</f>
        <v>881</v>
      </c>
      <c r="M54" s="57"/>
      <c r="N54" s="83">
        <f t="shared" si="11"/>
        <v>1612</v>
      </c>
      <c r="O54" s="99"/>
      <c r="P54" s="87"/>
      <c r="Q54" s="66"/>
      <c r="R54" s="66"/>
      <c r="S54" s="67"/>
      <c r="T54" s="146" t="s">
        <v>308</v>
      </c>
      <c r="U54" s="66"/>
      <c r="V54" s="66"/>
      <c r="W54" s="66"/>
      <c r="X54" s="66"/>
      <c r="Y54" s="67"/>
      <c r="Z54" s="58">
        <f>SUM(Z50:AA53)</f>
        <v>901</v>
      </c>
      <c r="AA54" s="57"/>
      <c r="AB54" s="83">
        <f>SUM(AB50:AC53)</f>
        <v>1094</v>
      </c>
      <c r="AC54" s="84"/>
      <c r="AD54" s="49">
        <f>SUM(Z54:AC54)</f>
        <v>1995</v>
      </c>
      <c r="AE54" s="83"/>
      <c r="AF54" s="66"/>
      <c r="AG54" s="66"/>
      <c r="AH54" s="66"/>
      <c r="AI54" s="67"/>
      <c r="AJ54" s="127" t="s">
        <v>309</v>
      </c>
      <c r="AK54" s="81"/>
      <c r="AL54" s="81"/>
      <c r="AM54" s="81"/>
      <c r="AN54" s="81"/>
      <c r="AO54" s="82"/>
      <c r="AP54" s="83">
        <f>SUM(AP50:AP53)</f>
        <v>1338</v>
      </c>
      <c r="AQ54" s="84"/>
      <c r="AR54" s="49">
        <f>SUM(AR50:AR53)</f>
        <v>1554</v>
      </c>
      <c r="AS54" s="49"/>
      <c r="AT54" s="49">
        <f>SUM(AT50:AT53)</f>
        <v>2892</v>
      </c>
      <c r="AU54" s="50"/>
      <c r="AV54" s="65"/>
      <c r="AW54" s="66"/>
      <c r="AX54" s="66"/>
      <c r="AY54" s="67"/>
      <c r="AZ54" s="81" t="s">
        <v>309</v>
      </c>
      <c r="BA54" s="81"/>
      <c r="BB54" s="81"/>
      <c r="BC54" s="81"/>
      <c r="BD54" s="81"/>
      <c r="BE54" s="82"/>
      <c r="BF54" s="58">
        <f>SUM(BF52:BG53)</f>
        <v>945</v>
      </c>
      <c r="BG54" s="57"/>
      <c r="BH54" s="53">
        <f>SUM(BH52:BI53)</f>
        <v>1032</v>
      </c>
      <c r="BI54" s="53"/>
      <c r="BJ54" s="53">
        <f>SUM(BJ52:BK53)</f>
        <v>1977</v>
      </c>
      <c r="BK54" s="58"/>
    </row>
    <row r="55" spans="1:73" ht="12" customHeight="1">
      <c r="A55" s="81" t="s">
        <v>80</v>
      </c>
      <c r="B55" s="81"/>
      <c r="C55" s="81"/>
      <c r="D55" s="82"/>
      <c r="E55" s="126" t="s">
        <v>77</v>
      </c>
      <c r="F55" s="77"/>
      <c r="G55" s="77"/>
      <c r="H55" s="77"/>
      <c r="I55" s="78"/>
      <c r="J55" s="58">
        <v>510</v>
      </c>
      <c r="K55" s="57"/>
      <c r="L55" s="83">
        <v>594</v>
      </c>
      <c r="M55" s="84"/>
      <c r="N55" s="83">
        <f t="shared" si="11"/>
        <v>1104</v>
      </c>
      <c r="O55" s="99"/>
      <c r="P55" s="85" t="s">
        <v>15</v>
      </c>
      <c r="Q55" s="60"/>
      <c r="R55" s="60"/>
      <c r="S55" s="61"/>
      <c r="T55" s="126" t="s">
        <v>12</v>
      </c>
      <c r="U55" s="77"/>
      <c r="V55" s="77"/>
      <c r="W55" s="77"/>
      <c r="X55" s="77"/>
      <c r="Y55" s="78"/>
      <c r="Z55" s="58">
        <v>80</v>
      </c>
      <c r="AA55" s="57"/>
      <c r="AB55" s="83">
        <v>191</v>
      </c>
      <c r="AC55" s="84"/>
      <c r="AD55" s="49">
        <f aca="true" t="shared" si="12" ref="AD55:AD60">SUM(Z55:AC55)</f>
        <v>271</v>
      </c>
      <c r="AE55" s="83"/>
      <c r="AF55" s="60" t="s">
        <v>123</v>
      </c>
      <c r="AG55" s="60"/>
      <c r="AH55" s="60"/>
      <c r="AI55" s="61"/>
      <c r="AJ55" s="126" t="s">
        <v>122</v>
      </c>
      <c r="AK55" s="77"/>
      <c r="AL55" s="77"/>
      <c r="AM55" s="77"/>
      <c r="AN55" s="77"/>
      <c r="AO55" s="78"/>
      <c r="AP55" s="83">
        <v>265</v>
      </c>
      <c r="AQ55" s="84"/>
      <c r="AR55" s="49">
        <v>336</v>
      </c>
      <c r="AS55" s="49"/>
      <c r="AT55" s="49">
        <f>AP55+AR55</f>
        <v>601</v>
      </c>
      <c r="AU55" s="50"/>
      <c r="AV55" s="59" t="s">
        <v>310</v>
      </c>
      <c r="AW55" s="60"/>
      <c r="AX55" s="60"/>
      <c r="AY55" s="61"/>
      <c r="AZ55" s="77" t="s">
        <v>311</v>
      </c>
      <c r="BA55" s="77"/>
      <c r="BB55" s="77"/>
      <c r="BC55" s="77"/>
      <c r="BD55" s="77"/>
      <c r="BE55" s="78"/>
      <c r="BF55" s="58">
        <v>443</v>
      </c>
      <c r="BG55" s="57"/>
      <c r="BH55" s="53">
        <v>478</v>
      </c>
      <c r="BI55" s="53"/>
      <c r="BJ55" s="53">
        <f>BF55+BH55</f>
        <v>921</v>
      </c>
      <c r="BK55" s="58"/>
      <c r="BL55" s="32"/>
      <c r="BM55" s="32"/>
      <c r="BN55" s="32"/>
      <c r="BO55" s="32"/>
      <c r="BP55" s="32"/>
      <c r="BQ55" s="32"/>
      <c r="BR55" s="32"/>
      <c r="BS55" s="32"/>
      <c r="BT55" s="32"/>
      <c r="BU55" s="32"/>
    </row>
    <row r="56" spans="1:72" ht="12" customHeight="1">
      <c r="A56" s="81"/>
      <c r="B56" s="81"/>
      <c r="C56" s="81"/>
      <c r="D56" s="82"/>
      <c r="E56" s="126" t="s">
        <v>81</v>
      </c>
      <c r="F56" s="77"/>
      <c r="G56" s="77"/>
      <c r="H56" s="77"/>
      <c r="I56" s="78"/>
      <c r="J56" s="58">
        <v>510</v>
      </c>
      <c r="K56" s="57"/>
      <c r="L56" s="51">
        <v>609</v>
      </c>
      <c r="M56" s="52"/>
      <c r="N56" s="83">
        <f t="shared" si="11"/>
        <v>1119</v>
      </c>
      <c r="O56" s="99"/>
      <c r="P56" s="86"/>
      <c r="Q56" s="63"/>
      <c r="R56" s="63"/>
      <c r="S56" s="64"/>
      <c r="T56" s="126" t="s">
        <v>14</v>
      </c>
      <c r="U56" s="77"/>
      <c r="V56" s="77"/>
      <c r="W56" s="77"/>
      <c r="X56" s="77"/>
      <c r="Y56" s="78"/>
      <c r="Z56" s="58">
        <v>211</v>
      </c>
      <c r="AA56" s="57"/>
      <c r="AB56" s="83">
        <v>246</v>
      </c>
      <c r="AC56" s="84"/>
      <c r="AD56" s="49">
        <f t="shared" si="12"/>
        <v>457</v>
      </c>
      <c r="AE56" s="83"/>
      <c r="AF56" s="63"/>
      <c r="AG56" s="63"/>
      <c r="AH56" s="63"/>
      <c r="AI56" s="64"/>
      <c r="AJ56" s="77" t="s">
        <v>124</v>
      </c>
      <c r="AK56" s="77"/>
      <c r="AL56" s="77"/>
      <c r="AM56" s="77"/>
      <c r="AN56" s="77"/>
      <c r="AO56" s="78"/>
      <c r="AP56" s="83">
        <v>729</v>
      </c>
      <c r="AQ56" s="84"/>
      <c r="AR56" s="49">
        <v>826</v>
      </c>
      <c r="AS56" s="49"/>
      <c r="AT56" s="49">
        <f>AP56+AR56</f>
        <v>1555</v>
      </c>
      <c r="AU56" s="50"/>
      <c r="AV56" s="62"/>
      <c r="AW56" s="63"/>
      <c r="AX56" s="63"/>
      <c r="AY56" s="64"/>
      <c r="AZ56" s="77" t="s">
        <v>312</v>
      </c>
      <c r="BA56" s="77"/>
      <c r="BB56" s="77"/>
      <c r="BC56" s="77"/>
      <c r="BD56" s="77"/>
      <c r="BE56" s="78"/>
      <c r="BF56" s="58">
        <v>359</v>
      </c>
      <c r="BG56" s="57"/>
      <c r="BH56" s="53">
        <v>391</v>
      </c>
      <c r="BI56" s="53"/>
      <c r="BJ56" s="53">
        <f>BF56+BH56</f>
        <v>750</v>
      </c>
      <c r="BK56" s="58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ht="12" customHeight="1">
      <c r="A57" s="60"/>
      <c r="B57" s="60"/>
      <c r="C57" s="60"/>
      <c r="D57" s="61"/>
      <c r="E57" s="96" t="s">
        <v>307</v>
      </c>
      <c r="F57" s="60"/>
      <c r="G57" s="60"/>
      <c r="H57" s="60"/>
      <c r="I57" s="61"/>
      <c r="J57" s="70">
        <f>SUM(J55:K56)</f>
        <v>1020</v>
      </c>
      <c r="K57" s="79"/>
      <c r="L57" s="70">
        <f>SUM(L55:M56)</f>
        <v>1203</v>
      </c>
      <c r="M57" s="79"/>
      <c r="N57" s="83">
        <f t="shared" si="11"/>
        <v>2223</v>
      </c>
      <c r="O57" s="99"/>
      <c r="P57" s="86"/>
      <c r="Q57" s="63"/>
      <c r="R57" s="63"/>
      <c r="S57" s="64"/>
      <c r="T57" s="126" t="s">
        <v>16</v>
      </c>
      <c r="U57" s="77"/>
      <c r="V57" s="77"/>
      <c r="W57" s="77"/>
      <c r="X57" s="77"/>
      <c r="Y57" s="78"/>
      <c r="Z57" s="58">
        <v>415</v>
      </c>
      <c r="AA57" s="57"/>
      <c r="AB57" s="83">
        <v>439</v>
      </c>
      <c r="AC57" s="84"/>
      <c r="AD57" s="49">
        <f t="shared" si="12"/>
        <v>854</v>
      </c>
      <c r="AE57" s="83"/>
      <c r="AF57" s="63"/>
      <c r="AG57" s="63"/>
      <c r="AH57" s="63"/>
      <c r="AI57" s="64"/>
      <c r="AJ57" s="77" t="s">
        <v>125</v>
      </c>
      <c r="AK57" s="77"/>
      <c r="AL57" s="77"/>
      <c r="AM57" s="77"/>
      <c r="AN57" s="77"/>
      <c r="AO57" s="78"/>
      <c r="AP57" s="83">
        <v>94</v>
      </c>
      <c r="AQ57" s="84"/>
      <c r="AR57" s="49">
        <v>111</v>
      </c>
      <c r="AS57" s="49"/>
      <c r="AT57" s="49">
        <f>AP57+AR57</f>
        <v>205</v>
      </c>
      <c r="AU57" s="50"/>
      <c r="AV57" s="62"/>
      <c r="AW57" s="63"/>
      <c r="AX57" s="63"/>
      <c r="AY57" s="64"/>
      <c r="AZ57" s="77" t="s">
        <v>313</v>
      </c>
      <c r="BA57" s="77"/>
      <c r="BB57" s="77"/>
      <c r="BC57" s="77"/>
      <c r="BD57" s="77"/>
      <c r="BE57" s="78"/>
      <c r="BF57" s="58">
        <v>240</v>
      </c>
      <c r="BG57" s="57"/>
      <c r="BH57" s="53">
        <v>251</v>
      </c>
      <c r="BI57" s="53"/>
      <c r="BJ57" s="53">
        <f>BF57+BH57</f>
        <v>491</v>
      </c>
      <c r="BK57" s="58"/>
      <c r="BL57" s="32"/>
      <c r="BM57" s="32"/>
      <c r="BN57" s="32"/>
      <c r="BO57" s="32"/>
      <c r="BP57" s="32"/>
      <c r="BQ57" s="32"/>
      <c r="BR57" s="32"/>
      <c r="BS57" s="32"/>
      <c r="BT57" s="32"/>
    </row>
    <row r="58" spans="1:71" ht="12" customHeight="1">
      <c r="A58" s="82" t="s">
        <v>84</v>
      </c>
      <c r="B58" s="93"/>
      <c r="C58" s="93"/>
      <c r="D58" s="93"/>
      <c r="E58" s="100" t="s">
        <v>83</v>
      </c>
      <c r="F58" s="100"/>
      <c r="G58" s="100"/>
      <c r="H58" s="100"/>
      <c r="I58" s="100"/>
      <c r="J58" s="49">
        <v>468</v>
      </c>
      <c r="K58" s="49"/>
      <c r="L58" s="49">
        <v>566</v>
      </c>
      <c r="M58" s="49"/>
      <c r="N58" s="83">
        <f t="shared" si="11"/>
        <v>1034</v>
      </c>
      <c r="O58" s="99"/>
      <c r="P58" s="86"/>
      <c r="Q58" s="63"/>
      <c r="R58" s="63"/>
      <c r="S58" s="64"/>
      <c r="T58" s="151" t="s">
        <v>18</v>
      </c>
      <c r="U58" s="140"/>
      <c r="V58" s="140"/>
      <c r="W58" s="140"/>
      <c r="X58" s="140"/>
      <c r="Y58" s="141"/>
      <c r="Z58" s="70">
        <v>2</v>
      </c>
      <c r="AA58" s="79"/>
      <c r="AB58" s="51">
        <v>7</v>
      </c>
      <c r="AC58" s="52"/>
      <c r="AD58" s="49">
        <f t="shared" si="12"/>
        <v>9</v>
      </c>
      <c r="AE58" s="83"/>
      <c r="AF58" s="66"/>
      <c r="AG58" s="66"/>
      <c r="AH58" s="66"/>
      <c r="AI58" s="67"/>
      <c r="AJ58" s="81" t="s">
        <v>309</v>
      </c>
      <c r="AK58" s="81"/>
      <c r="AL58" s="81"/>
      <c r="AM58" s="81"/>
      <c r="AN58" s="81"/>
      <c r="AO58" s="82"/>
      <c r="AP58" s="83">
        <f>SUM(AP55:AP57)</f>
        <v>1088</v>
      </c>
      <c r="AQ58" s="84"/>
      <c r="AR58" s="49">
        <f>SUM(AR55:AR57)</f>
        <v>1273</v>
      </c>
      <c r="AS58" s="49"/>
      <c r="AT58" s="49">
        <f>SUM(AT55:AT57)</f>
        <v>2361</v>
      </c>
      <c r="AU58" s="50"/>
      <c r="AV58" s="65"/>
      <c r="AW58" s="66"/>
      <c r="AX58" s="66"/>
      <c r="AY58" s="67"/>
      <c r="AZ58" s="81" t="s">
        <v>309</v>
      </c>
      <c r="BA58" s="81"/>
      <c r="BB58" s="81"/>
      <c r="BC58" s="81"/>
      <c r="BD58" s="81"/>
      <c r="BE58" s="82"/>
      <c r="BF58" s="58">
        <f>SUM(BF55:BG57)</f>
        <v>1042</v>
      </c>
      <c r="BG58" s="57"/>
      <c r="BH58" s="53">
        <f>SUM(BH55:BI57)</f>
        <v>1120</v>
      </c>
      <c r="BI58" s="53"/>
      <c r="BJ58" s="53">
        <f>SUM(BJ55:BK57)</f>
        <v>2162</v>
      </c>
      <c r="BK58" s="58"/>
      <c r="BL58" s="32"/>
      <c r="BM58" s="32"/>
      <c r="BN58" s="32"/>
      <c r="BO58" s="32"/>
      <c r="BP58" s="32"/>
      <c r="BQ58" s="32"/>
      <c r="BR58" s="32"/>
      <c r="BS58" s="32"/>
    </row>
    <row r="59" spans="1:71" ht="12" customHeight="1">
      <c r="A59" s="82"/>
      <c r="B59" s="93"/>
      <c r="C59" s="93"/>
      <c r="D59" s="93"/>
      <c r="E59" s="100" t="s">
        <v>85</v>
      </c>
      <c r="F59" s="100"/>
      <c r="G59" s="100"/>
      <c r="H59" s="100"/>
      <c r="I59" s="100"/>
      <c r="J59" s="49">
        <v>697</v>
      </c>
      <c r="K59" s="49"/>
      <c r="L59" s="49">
        <v>768</v>
      </c>
      <c r="M59" s="49"/>
      <c r="N59" s="83">
        <f t="shared" si="11"/>
        <v>1465</v>
      </c>
      <c r="O59" s="99"/>
      <c r="P59" s="86"/>
      <c r="Q59" s="63"/>
      <c r="R59" s="63"/>
      <c r="S59" s="64"/>
      <c r="T59" s="126" t="s">
        <v>19</v>
      </c>
      <c r="U59" s="77"/>
      <c r="V59" s="77"/>
      <c r="W59" s="77"/>
      <c r="X59" s="77"/>
      <c r="Y59" s="78"/>
      <c r="Z59" s="58">
        <v>22</v>
      </c>
      <c r="AA59" s="57"/>
      <c r="AB59" s="83">
        <v>23</v>
      </c>
      <c r="AC59" s="84"/>
      <c r="AD59" s="49">
        <f t="shared" si="12"/>
        <v>45</v>
      </c>
      <c r="AE59" s="83"/>
      <c r="AF59" s="60" t="s">
        <v>128</v>
      </c>
      <c r="AG59" s="60"/>
      <c r="AH59" s="60"/>
      <c r="AI59" s="61"/>
      <c r="AJ59" s="140" t="s">
        <v>129</v>
      </c>
      <c r="AK59" s="140"/>
      <c r="AL59" s="140"/>
      <c r="AM59" s="140"/>
      <c r="AN59" s="140"/>
      <c r="AO59" s="141"/>
      <c r="AP59" s="51">
        <v>590</v>
      </c>
      <c r="AQ59" s="52"/>
      <c r="AR59" s="88">
        <v>670</v>
      </c>
      <c r="AS59" s="88"/>
      <c r="AT59" s="88">
        <f>AP59+AR59</f>
        <v>1260</v>
      </c>
      <c r="AU59" s="89"/>
      <c r="AV59" s="59" t="s">
        <v>314</v>
      </c>
      <c r="AW59" s="60"/>
      <c r="AX59" s="60"/>
      <c r="AY59" s="60"/>
      <c r="AZ59" s="60"/>
      <c r="BA59" s="60"/>
      <c r="BB59" s="60"/>
      <c r="BC59" s="60"/>
      <c r="BD59" s="60"/>
      <c r="BE59" s="61"/>
      <c r="BF59" s="68">
        <f>SUM(BF50:BG51,BF54,BF58)</f>
        <v>3320</v>
      </c>
      <c r="BG59" s="68"/>
      <c r="BH59" s="68">
        <f>SUM(BH50:BI51,BH54,BH58)</f>
        <v>3706</v>
      </c>
      <c r="BI59" s="68"/>
      <c r="BJ59" s="68">
        <f>SUM(BJ50:BK51,BJ54,BJ58)</f>
        <v>7026</v>
      </c>
      <c r="BK59" s="70"/>
      <c r="BL59" s="32"/>
      <c r="BM59" s="32"/>
      <c r="BN59" s="32"/>
      <c r="BO59" s="32"/>
      <c r="BP59" s="32"/>
      <c r="BQ59" s="32"/>
      <c r="BR59" s="32"/>
      <c r="BS59" s="32"/>
    </row>
    <row r="60" spans="1:73" ht="12" customHeight="1">
      <c r="A60" s="82"/>
      <c r="B60" s="93"/>
      <c r="C60" s="93"/>
      <c r="D60" s="93"/>
      <c r="E60" s="93" t="s">
        <v>315</v>
      </c>
      <c r="F60" s="93"/>
      <c r="G60" s="93"/>
      <c r="H60" s="93"/>
      <c r="I60" s="93"/>
      <c r="J60" s="49">
        <f>SUM(J58:K59)</f>
        <v>1165</v>
      </c>
      <c r="K60" s="49"/>
      <c r="L60" s="49">
        <v>1334</v>
      </c>
      <c r="M60" s="49"/>
      <c r="N60" s="83">
        <f t="shared" si="11"/>
        <v>2499</v>
      </c>
      <c r="O60" s="99"/>
      <c r="P60" s="87"/>
      <c r="Q60" s="66"/>
      <c r="R60" s="66"/>
      <c r="S60" s="67"/>
      <c r="T60" s="127" t="s">
        <v>315</v>
      </c>
      <c r="U60" s="81"/>
      <c r="V60" s="81"/>
      <c r="W60" s="81"/>
      <c r="X60" s="81"/>
      <c r="Y60" s="82"/>
      <c r="Z60" s="58">
        <f>SUM(Z55:AA59)</f>
        <v>730</v>
      </c>
      <c r="AA60" s="57"/>
      <c r="AB60" s="58">
        <f>SUM(AB55:AC59)</f>
        <v>906</v>
      </c>
      <c r="AC60" s="57"/>
      <c r="AD60" s="49">
        <f t="shared" si="12"/>
        <v>1636</v>
      </c>
      <c r="AE60" s="83"/>
      <c r="AF60" s="81" t="s">
        <v>131</v>
      </c>
      <c r="AG60" s="81"/>
      <c r="AH60" s="81"/>
      <c r="AI60" s="82"/>
      <c r="AJ60" s="77" t="s">
        <v>132</v>
      </c>
      <c r="AK60" s="77"/>
      <c r="AL60" s="77"/>
      <c r="AM60" s="77"/>
      <c r="AN60" s="77"/>
      <c r="AO60" s="78"/>
      <c r="AP60" s="83">
        <v>428</v>
      </c>
      <c r="AQ60" s="84"/>
      <c r="AR60" s="49">
        <v>437</v>
      </c>
      <c r="AS60" s="49"/>
      <c r="AT60" s="49">
        <f>AP60+AR60</f>
        <v>865</v>
      </c>
      <c r="AU60" s="50"/>
      <c r="AV60" s="65"/>
      <c r="AW60" s="66"/>
      <c r="AX60" s="66"/>
      <c r="AY60" s="66"/>
      <c r="AZ60" s="66"/>
      <c r="BA60" s="66"/>
      <c r="BB60" s="66"/>
      <c r="BC60" s="66"/>
      <c r="BD60" s="66"/>
      <c r="BE60" s="67"/>
      <c r="BF60" s="69"/>
      <c r="BG60" s="69"/>
      <c r="BH60" s="69"/>
      <c r="BI60" s="69"/>
      <c r="BJ60" s="69"/>
      <c r="BK60" s="71"/>
      <c r="BL60" s="32"/>
      <c r="BM60" s="32"/>
      <c r="BN60" s="32"/>
      <c r="BO60" s="32"/>
      <c r="BP60" s="32"/>
      <c r="BQ60" s="32"/>
      <c r="BR60" s="32"/>
      <c r="BS60" s="32"/>
      <c r="BT60" s="32"/>
      <c r="BU60" s="32"/>
    </row>
    <row r="61" spans="1:73" ht="12" customHeight="1">
      <c r="A61" s="82" t="s">
        <v>90</v>
      </c>
      <c r="B61" s="93"/>
      <c r="C61" s="93"/>
      <c r="D61" s="93"/>
      <c r="E61" s="100" t="s">
        <v>88</v>
      </c>
      <c r="F61" s="100"/>
      <c r="G61" s="100"/>
      <c r="H61" s="100"/>
      <c r="I61" s="100"/>
      <c r="J61" s="49">
        <v>130</v>
      </c>
      <c r="K61" s="49"/>
      <c r="L61" s="49">
        <v>144</v>
      </c>
      <c r="M61" s="49"/>
      <c r="N61" s="83">
        <f t="shared" si="11"/>
        <v>274</v>
      </c>
      <c r="O61" s="99"/>
      <c r="P61" s="85" t="s">
        <v>316</v>
      </c>
      <c r="Q61" s="60"/>
      <c r="R61" s="60"/>
      <c r="S61" s="60"/>
      <c r="T61" s="60"/>
      <c r="U61" s="60"/>
      <c r="V61" s="60"/>
      <c r="W61" s="60"/>
      <c r="X61" s="60"/>
      <c r="Y61" s="61"/>
      <c r="Z61" s="96">
        <f>SUM(Z60,Z54,Z49,Z41,Z30,Z19,Z16,J60,J57,J54,J50,J43,J35,J28,J22,J21)</f>
        <v>17803</v>
      </c>
      <c r="AA61" s="61"/>
      <c r="AB61" s="96">
        <f>SUM(AB60,AB54,AB49,AB41,AB30,AB19,AB16,L60,L57,L54,L50,L43,L35,L28,L22,L21)</f>
        <v>21426</v>
      </c>
      <c r="AC61" s="61"/>
      <c r="AD61" s="96">
        <f>SUM(Z61:AC62)</f>
        <v>39229</v>
      </c>
      <c r="AE61" s="60"/>
      <c r="AF61" s="81" t="s">
        <v>134</v>
      </c>
      <c r="AG61" s="81"/>
      <c r="AH61" s="81"/>
      <c r="AI61" s="82"/>
      <c r="AJ61" s="77" t="s">
        <v>135</v>
      </c>
      <c r="AK61" s="77"/>
      <c r="AL61" s="77"/>
      <c r="AM61" s="77"/>
      <c r="AN61" s="77"/>
      <c r="AO61" s="78"/>
      <c r="AP61" s="83">
        <v>483</v>
      </c>
      <c r="AQ61" s="84"/>
      <c r="AR61" s="49">
        <v>515</v>
      </c>
      <c r="AS61" s="49"/>
      <c r="AT61" s="49">
        <f>AP61+AR61</f>
        <v>998</v>
      </c>
      <c r="AU61" s="50"/>
      <c r="AV61" s="59" t="s">
        <v>317</v>
      </c>
      <c r="AW61" s="60"/>
      <c r="AX61" s="60"/>
      <c r="AY61" s="60"/>
      <c r="AZ61" s="60"/>
      <c r="BA61" s="60"/>
      <c r="BB61" s="60"/>
      <c r="BC61" s="60"/>
      <c r="BD61" s="60"/>
      <c r="BE61" s="61"/>
      <c r="BF61" s="68" t="e">
        <f>SUM(Z61,#REF!,BF28,BF48,BF59)</f>
        <v>#REF!</v>
      </c>
      <c r="BG61" s="68"/>
      <c r="BH61" s="68" t="e">
        <f>SUM(AB61,#REF!,BH28,BH48,BH59)</f>
        <v>#REF!</v>
      </c>
      <c r="BI61" s="68"/>
      <c r="BJ61" s="68" t="e">
        <f>SUM(AD61,#REF!,BJ28,BJ48,BJ59)</f>
        <v>#REF!</v>
      </c>
      <c r="BK61" s="70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:73" ht="12" customHeight="1" thickBot="1">
      <c r="A62" s="94"/>
      <c r="B62" s="95"/>
      <c r="C62" s="95"/>
      <c r="D62" s="95"/>
      <c r="E62" s="90" t="s">
        <v>89</v>
      </c>
      <c r="F62" s="90"/>
      <c r="G62" s="90"/>
      <c r="H62" s="90"/>
      <c r="I62" s="90"/>
      <c r="J62" s="152">
        <v>125</v>
      </c>
      <c r="K62" s="152"/>
      <c r="L62" s="152">
        <v>128</v>
      </c>
      <c r="M62" s="152"/>
      <c r="N62" s="152">
        <f t="shared" si="11"/>
        <v>253</v>
      </c>
      <c r="O62" s="153"/>
      <c r="P62" s="154"/>
      <c r="Q62" s="98"/>
      <c r="R62" s="98"/>
      <c r="S62" s="98"/>
      <c r="T62" s="98"/>
      <c r="U62" s="98"/>
      <c r="V62" s="98"/>
      <c r="W62" s="98"/>
      <c r="X62" s="98"/>
      <c r="Y62" s="137"/>
      <c r="Z62" s="97"/>
      <c r="AA62" s="137"/>
      <c r="AB62" s="97"/>
      <c r="AC62" s="137"/>
      <c r="AD62" s="97"/>
      <c r="AE62" s="98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72"/>
      <c r="AW62" s="73"/>
      <c r="AX62" s="73"/>
      <c r="AY62" s="73"/>
      <c r="AZ62" s="73"/>
      <c r="BA62" s="73"/>
      <c r="BB62" s="73"/>
      <c r="BC62" s="73"/>
      <c r="BD62" s="73"/>
      <c r="BE62" s="74"/>
      <c r="BF62" s="75"/>
      <c r="BG62" s="75"/>
      <c r="BH62" s="75"/>
      <c r="BI62" s="75"/>
      <c r="BJ62" s="75"/>
      <c r="BK62" s="76"/>
      <c r="BL62" s="32"/>
      <c r="BM62" s="32"/>
      <c r="BN62" s="32"/>
      <c r="BO62" s="32"/>
      <c r="BP62" s="32"/>
      <c r="BQ62" s="32"/>
      <c r="BR62" s="32"/>
      <c r="BS62" s="32"/>
      <c r="BT62" s="32"/>
      <c r="BU62" s="32"/>
    </row>
    <row r="63" spans="19:73" ht="12.75" customHeight="1"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2"/>
      <c r="BM63" s="32"/>
      <c r="BN63" s="32"/>
      <c r="BO63" s="32"/>
      <c r="BP63" s="32"/>
      <c r="BQ63" s="32"/>
      <c r="BR63" s="32"/>
      <c r="BS63" s="32"/>
      <c r="BT63" s="32"/>
      <c r="BU63" s="32"/>
    </row>
    <row r="64" spans="19:73" ht="12.75" customHeight="1"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9:73" ht="12.75" customHeight="1"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9:73" ht="12.75" customHeight="1"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2"/>
      <c r="BM66" s="32"/>
      <c r="BN66" s="32"/>
      <c r="BO66" s="32"/>
      <c r="BP66" s="32"/>
      <c r="BQ66" s="32"/>
      <c r="BR66" s="32"/>
      <c r="BS66" s="32"/>
      <c r="BT66" s="32"/>
      <c r="BU66" s="32"/>
    </row>
    <row r="67" spans="19:73" ht="12.75" customHeight="1"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2"/>
      <c r="BM67" s="32"/>
      <c r="BN67" s="32"/>
      <c r="BO67" s="32"/>
      <c r="BP67" s="32"/>
      <c r="BQ67" s="32"/>
      <c r="BR67" s="32"/>
      <c r="BS67" s="32"/>
      <c r="BT67" s="32"/>
      <c r="BU67" s="32"/>
    </row>
    <row r="68" spans="19:73" ht="12.75" customHeight="1"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2"/>
      <c r="BM68" s="32"/>
      <c r="BN68" s="32"/>
      <c r="BO68" s="32"/>
      <c r="BP68" s="32"/>
      <c r="BQ68" s="32"/>
      <c r="BR68" s="32"/>
      <c r="BS68" s="32"/>
      <c r="BT68" s="32"/>
      <c r="BU68" s="32"/>
    </row>
    <row r="69" spans="19:73" ht="12.75" customHeight="1"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2"/>
      <c r="BM69" s="32"/>
      <c r="BN69" s="32"/>
      <c r="BO69" s="32"/>
      <c r="BP69" s="32"/>
      <c r="BQ69" s="32"/>
      <c r="BR69" s="32"/>
      <c r="BS69" s="32"/>
      <c r="BT69" s="32"/>
      <c r="BU69" s="32"/>
    </row>
    <row r="70" spans="19:73" ht="12.75" customHeight="1"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9:73" ht="12.75" customHeight="1"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2"/>
      <c r="BM71" s="32"/>
      <c r="BN71" s="32"/>
      <c r="BO71" s="32"/>
      <c r="BP71" s="32"/>
      <c r="BQ71" s="32"/>
      <c r="BR71" s="32"/>
      <c r="BS71" s="32"/>
      <c r="BT71" s="32"/>
      <c r="BU71" s="32"/>
    </row>
    <row r="72" spans="19:73" ht="12.75" customHeight="1"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</row>
    <row r="73" spans="19:73" ht="12.75" customHeight="1"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</row>
    <row r="74" spans="19:73" ht="12.75" customHeight="1"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</row>
    <row r="75" spans="19:73" ht="12.75" customHeight="1"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</row>
    <row r="76" spans="19:73" ht="12.75" customHeight="1"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</row>
    <row r="77" spans="19:73" ht="12.75" customHeight="1"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</row>
    <row r="78" spans="19:73" ht="12.75" customHeight="1"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</row>
    <row r="79" spans="19:73" ht="12.75" customHeight="1"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</row>
    <row r="80" spans="19:73" ht="12.75" customHeight="1"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</row>
    <row r="81" spans="19:73" ht="12.75" customHeight="1"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</row>
    <row r="82" spans="19:73" ht="12.75" customHeight="1"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</row>
    <row r="83" spans="19:73" ht="12.75" customHeight="1"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</row>
    <row r="84" spans="19:73" ht="12.75" customHeight="1"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</row>
    <row r="85" spans="19:73" ht="12.75" customHeight="1"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</row>
    <row r="86" spans="19:73" ht="12.75" customHeight="1"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</row>
    <row r="87" spans="19:73" ht="12.75" customHeight="1"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</row>
    <row r="88" spans="19:73" ht="12.75" customHeight="1"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</row>
    <row r="89" spans="17:73" ht="12.75" customHeight="1"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</row>
    <row r="90" spans="17:73" ht="12.75" customHeight="1"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</row>
    <row r="91" spans="17:73" ht="12.75" customHeight="1"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</row>
    <row r="92" spans="16:73" ht="12.75" customHeight="1"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</row>
    <row r="93" spans="16:73" ht="12.75" customHeight="1"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</row>
    <row r="94" spans="16:73" ht="12.75" customHeight="1"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</row>
    <row r="95" spans="16:73" ht="12.75" customHeight="1"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</row>
    <row r="96" spans="16:73" ht="12.75" customHeight="1"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</row>
    <row r="97" spans="5:73" ht="12.75" customHeight="1"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</row>
    <row r="98" spans="4:73" ht="12.75" customHeight="1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</row>
    <row r="99" spans="4:73" ht="12.75" customHeight="1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</row>
    <row r="100" spans="4:73" ht="12.75" customHeight="1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</row>
    <row r="101" spans="4:73" ht="12.75" customHeight="1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</row>
    <row r="102" spans="4:73" ht="12.75" customHeight="1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</row>
    <row r="103" spans="4:73" ht="12.75" customHeight="1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</row>
    <row r="104" spans="4:73" ht="12.75" customHeight="1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</row>
    <row r="105" spans="4:73" ht="12.75" customHeight="1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</row>
    <row r="106" spans="4:73" ht="12.75" customHeight="1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</row>
    <row r="107" spans="4:73" ht="12.75" customHeight="1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</row>
    <row r="108" spans="4:73" ht="12.75" customHeight="1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</row>
    <row r="109" spans="4:73" ht="12.75" customHeight="1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</row>
    <row r="110" spans="4:73" ht="12.75" customHeight="1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</row>
    <row r="111" spans="4:73" ht="12.75" customHeight="1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</row>
    <row r="112" spans="4:73" ht="12.75" customHeight="1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</row>
    <row r="113" spans="4:73" ht="12.75" customHeight="1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</row>
    <row r="114" spans="4:73" ht="12.75" customHeight="1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</row>
    <row r="115" spans="4:73" ht="12.75" customHeight="1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</row>
    <row r="116" spans="4:73" ht="12.75" customHeight="1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</row>
    <row r="117" spans="4:73" ht="12.75" customHeight="1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</row>
    <row r="118" spans="4:73" ht="12.75" customHeight="1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</row>
    <row r="119" spans="4:73" ht="12.75" customHeight="1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</row>
    <row r="120" spans="4:73" ht="12.75" customHeight="1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</row>
    <row r="121" spans="4:73" ht="12.75" customHeight="1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</row>
    <row r="122" spans="4:73" ht="12.75" customHeight="1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</row>
    <row r="123" spans="4:73" ht="12.75" customHeight="1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</row>
    <row r="124" spans="4:73" ht="12.75" customHeight="1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</row>
    <row r="125" spans="4:73" ht="12.75" customHeight="1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</row>
    <row r="126" spans="4:73" ht="12.75" customHeight="1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</row>
    <row r="127" spans="4:73" ht="12.75" customHeight="1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</row>
    <row r="128" spans="4:73" ht="12.75" customHeight="1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</row>
    <row r="129" spans="4:73" ht="12.75" customHeight="1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</row>
    <row r="130" spans="4:73" ht="12.75" customHeight="1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</row>
    <row r="131" spans="4:73" ht="12.75" customHeight="1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</row>
    <row r="132" spans="4:73" ht="12.75" customHeight="1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</row>
    <row r="133" spans="4:73" ht="12.75" customHeight="1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</row>
    <row r="134" spans="4:73" ht="12.75" customHeight="1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</row>
    <row r="135" spans="4:73" ht="12.75" customHeight="1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</row>
    <row r="136" spans="4:73" ht="12.75" customHeight="1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</row>
    <row r="137" spans="4:73" ht="12.75" customHeight="1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</row>
    <row r="138" spans="4:73" ht="12.75" customHeight="1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</row>
    <row r="139" spans="4:73" ht="12.75" customHeight="1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</row>
    <row r="140" spans="4:73" ht="12.75" customHeight="1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</row>
    <row r="141" spans="4:73" ht="12.75" customHeight="1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</row>
    <row r="142" spans="4:73" ht="12.75" customHeight="1"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</row>
    <row r="143" spans="4:73" ht="12.75" customHeight="1"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</row>
    <row r="144" spans="4:73" ht="12.75" customHeight="1"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</row>
    <row r="145" spans="4:73" ht="12.75" customHeight="1"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</row>
    <row r="146" spans="4:73" ht="12.75" customHeight="1"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</row>
    <row r="147" spans="4:73" ht="12.75" customHeight="1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</row>
    <row r="148" spans="4:73" ht="12.75" customHeight="1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</row>
    <row r="149" spans="4:73" ht="12.75" customHeight="1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</row>
    <row r="150" spans="4:73" ht="12.75" customHeight="1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</row>
    <row r="151" spans="4:73" ht="12.75" customHeight="1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</row>
    <row r="152" spans="4:73" ht="12.75" customHeight="1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</row>
    <row r="153" spans="4:73" ht="12.75" customHeight="1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</row>
    <row r="154" spans="4:73" ht="12.75" customHeight="1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</row>
    <row r="155" spans="4:73" ht="12.75" customHeight="1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</row>
    <row r="156" spans="4:73" ht="12.75" customHeight="1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</row>
    <row r="157" spans="4:73" ht="12.75" customHeight="1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</row>
    <row r="158" spans="4:73" ht="12.75" customHeight="1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</row>
    <row r="159" spans="4:73" ht="12.75" customHeight="1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</row>
    <row r="160" spans="4:73" ht="12.75" customHeight="1"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</row>
    <row r="161" spans="4:73" ht="12.75" customHeight="1"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</row>
    <row r="162" spans="4:73" ht="12.75" customHeight="1"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</row>
    <row r="163" spans="4:73" ht="12.75" customHeight="1"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</row>
    <row r="164" spans="4:73" ht="12.75" customHeight="1"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</row>
    <row r="165" spans="4:73" ht="12.75" customHeight="1"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</row>
    <row r="166" spans="4:73" ht="12.75" customHeight="1"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</row>
    <row r="167" spans="4:73" ht="12.75" customHeight="1"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</row>
    <row r="168" spans="4:73" ht="12.75" customHeight="1"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</row>
    <row r="169" spans="4:73" ht="12.75" customHeight="1"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</row>
    <row r="170" spans="4:73" ht="12.75" customHeight="1"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</row>
    <row r="171" spans="4:73" ht="12.75" customHeight="1"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</row>
    <row r="172" spans="4:73" ht="12.75" customHeight="1"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</row>
    <row r="173" spans="4:73" ht="12.75" customHeight="1"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</row>
    <row r="174" spans="4:73" ht="12.75" customHeight="1"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</row>
    <row r="175" spans="4:73" ht="12.75" customHeight="1"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</row>
    <row r="176" spans="4:73" ht="12.75" customHeight="1"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</row>
    <row r="177" spans="4:73" ht="12.75" customHeight="1"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</row>
    <row r="178" spans="4:73" ht="12.75" customHeight="1"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</row>
    <row r="179" spans="4:73" ht="12.75" customHeight="1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</row>
    <row r="180" spans="4:73" ht="12.75" customHeight="1"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</row>
    <row r="181" spans="4:73" ht="12.75" customHeight="1"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</row>
    <row r="182" spans="4:73" ht="12.75" customHeight="1"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</row>
    <row r="183" spans="4:73" ht="12.75" customHeight="1"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</row>
    <row r="184" spans="4:73" ht="12.75" customHeight="1"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</row>
    <row r="185" spans="4:73" ht="12.75" customHeight="1"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</row>
    <row r="186" spans="4:73" ht="12.75" customHeight="1"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</row>
    <row r="187" spans="4:73" ht="12.75" customHeight="1"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</row>
    <row r="188" spans="4:73" ht="12.75" customHeight="1"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</row>
    <row r="189" spans="4:73" ht="12.75" customHeight="1"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</row>
    <row r="190" spans="4:73" ht="12.75" customHeight="1"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</row>
    <row r="191" spans="4:73" ht="12.75" customHeight="1"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</row>
    <row r="192" spans="4:73" ht="12.75" customHeight="1"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</row>
    <row r="193" spans="4:73" ht="12.75" customHeight="1"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</row>
    <row r="194" spans="4:73" ht="12.75" customHeight="1"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</row>
    <row r="195" spans="4:73" ht="12.75" customHeight="1"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</row>
    <row r="196" spans="4:73" ht="12.75" customHeight="1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</row>
    <row r="197" spans="4:73" ht="12.75" customHeight="1"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</row>
    <row r="198" spans="4:73" ht="12.75" customHeight="1"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</row>
    <row r="199" spans="4:73" ht="12.75" customHeight="1"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</row>
    <row r="200" spans="4:73" ht="12.75" customHeight="1"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</row>
    <row r="201" spans="4:73" ht="12.75" customHeight="1"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</row>
    <row r="202" spans="4:73" ht="12.75" customHeight="1"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</row>
    <row r="203" spans="4:73" ht="12.75" customHeight="1"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</row>
    <row r="204" spans="4:73" ht="12.75" customHeight="1"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</row>
    <row r="205" spans="4:73" ht="12.75" customHeight="1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</row>
    <row r="206" spans="4:73" ht="12.75" customHeight="1"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</row>
    <row r="207" spans="4:73" ht="12.75" customHeight="1"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</row>
    <row r="208" spans="4:73" ht="12.75" customHeight="1"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</row>
    <row r="209" spans="4:73" ht="12.75" customHeight="1"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</row>
    <row r="210" spans="4:73" ht="12.75" customHeight="1"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</row>
    <row r="211" spans="4:73" ht="12.75" customHeight="1"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</row>
    <row r="212" spans="4:73" ht="12.75" customHeight="1"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</row>
    <row r="213" spans="4:73" ht="12.75" customHeight="1"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</row>
    <row r="214" spans="4:73" ht="12.75" customHeight="1"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</row>
    <row r="215" spans="4:73" ht="12.75" customHeight="1"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</row>
    <row r="216" spans="4:73" ht="12.75" customHeight="1"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</row>
    <row r="217" spans="4:73" ht="12.75" customHeight="1"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</row>
    <row r="218" spans="4:73" ht="12.75" customHeight="1"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</row>
    <row r="219" spans="4:73" ht="12.75" customHeight="1"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</row>
    <row r="220" spans="4:73" ht="12.75" customHeight="1"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</row>
    <row r="221" spans="4:73" ht="12.75" customHeight="1"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</row>
    <row r="222" spans="4:73" ht="12.75" customHeight="1"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</row>
    <row r="223" spans="4:73" ht="12.75" customHeight="1"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</row>
    <row r="224" spans="4:73" ht="12.75" customHeight="1"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</row>
    <row r="225" spans="4:73" ht="12.75" customHeight="1"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</row>
    <row r="226" spans="4:73" ht="12.75" customHeight="1"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</row>
    <row r="227" spans="4:73" ht="12.75" customHeight="1"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</row>
    <row r="228" spans="4:73" ht="12.75" customHeight="1"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</row>
    <row r="229" spans="4:73" ht="12.75" customHeight="1"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</row>
    <row r="230" spans="4:73" ht="12.75" customHeight="1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</row>
    <row r="231" spans="4:73" ht="12.75" customHeight="1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</row>
    <row r="232" spans="4:73" ht="12.75" customHeight="1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</row>
    <row r="233" spans="4:73" ht="12.75" customHeight="1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</row>
    <row r="234" spans="4:73" ht="12.75" customHeight="1"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</row>
    <row r="235" spans="4:73" ht="12.75" customHeight="1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</row>
    <row r="236" spans="4:73" ht="12.75" customHeight="1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</row>
    <row r="237" spans="4:73" ht="12.75" customHeight="1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</row>
    <row r="238" spans="4:73" ht="12.75" customHeight="1"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</row>
    <row r="239" spans="4:73" ht="12.75" customHeight="1"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</row>
    <row r="240" spans="4:73" ht="12.75" customHeight="1"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</row>
    <row r="241" spans="4:73" ht="12.75" customHeight="1"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</row>
    <row r="242" spans="4:73" ht="12.75" customHeight="1"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</row>
    <row r="243" spans="4:73" ht="12.75" customHeight="1"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</row>
    <row r="244" spans="4:73" ht="12.75" customHeight="1"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</row>
    <row r="245" spans="4:73" ht="12.75" customHeight="1"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</row>
    <row r="246" spans="4:73" ht="12.75" customHeight="1"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</row>
    <row r="247" spans="4:73" ht="12.75" customHeight="1"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</row>
    <row r="248" spans="4:73" ht="12.75" customHeight="1"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</row>
    <row r="249" spans="4:73" ht="12.75" customHeight="1"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</row>
    <row r="250" spans="4:73" ht="12.75" customHeight="1"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</row>
    <row r="251" spans="4:73" ht="12.75" customHeight="1"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</row>
    <row r="252" spans="4:73" ht="12.75" customHeight="1"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</row>
    <row r="253" spans="4:73" ht="12.75" customHeight="1"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</row>
    <row r="254" spans="4:73" ht="12.75" customHeight="1"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</row>
    <row r="255" spans="4:73" ht="12.75" customHeight="1"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</row>
    <row r="256" spans="4:73" ht="12.75" customHeight="1"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</row>
    <row r="257" spans="4:73" ht="12.75" customHeight="1"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</row>
    <row r="258" spans="4:73" ht="12.75" customHeight="1"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</row>
    <row r="259" spans="4:73" ht="12.75" customHeight="1"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</row>
    <row r="260" spans="4:73" ht="12.75" customHeight="1"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</row>
    <row r="261" spans="4:73" ht="12.75" customHeight="1"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</row>
    <row r="262" spans="4:73" ht="12.75" customHeight="1"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</row>
    <row r="263" spans="4:73" ht="12.75" customHeight="1"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</row>
    <row r="264" spans="4:73" ht="12.75" customHeight="1"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</row>
    <row r="265" spans="4:73" ht="12.75" customHeight="1"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</row>
    <row r="266" spans="4:73" ht="12.75" customHeight="1"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</row>
    <row r="267" spans="4:73" ht="12.75" customHeight="1"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</row>
    <row r="268" spans="4:73" ht="12.75" customHeight="1"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</row>
    <row r="269" spans="4:73" ht="12.75" customHeight="1"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</row>
    <row r="270" spans="4:73" ht="12.75" customHeight="1"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</row>
    <row r="271" spans="4:73" ht="12.75" customHeight="1"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</row>
    <row r="272" spans="4:73" ht="12.75" customHeight="1"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</row>
    <row r="273" spans="4:73" ht="12.75" customHeight="1"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</row>
    <row r="274" spans="4:15" ht="12.75" customHeight="1"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4:15" ht="12.75" customHeight="1"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4:15" ht="12.75" customHeight="1"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</row>
    <row r="277" spans="4:15" ht="12.75" customHeight="1"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spans="4:15" ht="12.75" customHeight="1"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</row>
    <row r="279" ht="12.75" customHeight="1">
      <c r="D279" s="36"/>
    </row>
  </sheetData>
  <sheetProtection/>
  <mergeCells count="924">
    <mergeCell ref="T8:Y8"/>
    <mergeCell ref="AZ2:BE2"/>
    <mergeCell ref="AV6:AY10"/>
    <mergeCell ref="AF6:AI10"/>
    <mergeCell ref="AF2:AI2"/>
    <mergeCell ref="AP10:AQ10"/>
    <mergeCell ref="AR10:AS10"/>
    <mergeCell ref="AT6:AU6"/>
    <mergeCell ref="AF32:AI36"/>
    <mergeCell ref="AJ2:AO2"/>
    <mergeCell ref="AV2:AY2"/>
    <mergeCell ref="AF28:AI31"/>
    <mergeCell ref="AF24:AI27"/>
    <mergeCell ref="AF23:AI23"/>
    <mergeCell ref="AF19:AI22"/>
    <mergeCell ref="AF11:AI18"/>
    <mergeCell ref="AJ19:AO19"/>
    <mergeCell ref="AJ21:AO21"/>
    <mergeCell ref="AR42:AS42"/>
    <mergeCell ref="AJ42:AO42"/>
    <mergeCell ref="AJ14:AO14"/>
    <mergeCell ref="AJ15:AO15"/>
    <mergeCell ref="AJ18:AO18"/>
    <mergeCell ref="AJ17:AO17"/>
    <mergeCell ref="AJ20:AO20"/>
    <mergeCell ref="A58:D60"/>
    <mergeCell ref="P17:S19"/>
    <mergeCell ref="P20:S30"/>
    <mergeCell ref="E58:I58"/>
    <mergeCell ref="E59:I59"/>
    <mergeCell ref="E60:I60"/>
    <mergeCell ref="A13:D21"/>
    <mergeCell ref="A23:D28"/>
    <mergeCell ref="A29:D35"/>
    <mergeCell ref="A36:D43"/>
    <mergeCell ref="A12:D12"/>
    <mergeCell ref="E54:I54"/>
    <mergeCell ref="E55:I55"/>
    <mergeCell ref="E56:I56"/>
    <mergeCell ref="E41:I41"/>
    <mergeCell ref="E42:I42"/>
    <mergeCell ref="A44:D50"/>
    <mergeCell ref="A51:D54"/>
    <mergeCell ref="A55:D57"/>
    <mergeCell ref="A22:D22"/>
    <mergeCell ref="E57:I57"/>
    <mergeCell ref="E50:I50"/>
    <mergeCell ref="E51:I51"/>
    <mergeCell ref="E52:I52"/>
    <mergeCell ref="E53:I53"/>
    <mergeCell ref="E43:I43"/>
    <mergeCell ref="E44:I44"/>
    <mergeCell ref="E24:I24"/>
    <mergeCell ref="E25:I25"/>
    <mergeCell ref="E26:I26"/>
    <mergeCell ref="E27:I27"/>
    <mergeCell ref="E28:I28"/>
    <mergeCell ref="E20:I20"/>
    <mergeCell ref="E21:I21"/>
    <mergeCell ref="E22:I22"/>
    <mergeCell ref="E23:I23"/>
    <mergeCell ref="J56:K56"/>
    <mergeCell ref="J57:K57"/>
    <mergeCell ref="E12:I12"/>
    <mergeCell ref="E13:I13"/>
    <mergeCell ref="E14:I14"/>
    <mergeCell ref="E15:I15"/>
    <mergeCell ref="E16:I16"/>
    <mergeCell ref="E17:I17"/>
    <mergeCell ref="E18:I18"/>
    <mergeCell ref="E19:I19"/>
    <mergeCell ref="J48:K48"/>
    <mergeCell ref="J49:K49"/>
    <mergeCell ref="J50:K50"/>
    <mergeCell ref="J51:K51"/>
    <mergeCell ref="J52:K52"/>
    <mergeCell ref="J53:K53"/>
    <mergeCell ref="J54:K54"/>
    <mergeCell ref="J55:K55"/>
    <mergeCell ref="J40:K40"/>
    <mergeCell ref="J41:K41"/>
    <mergeCell ref="J42:K42"/>
    <mergeCell ref="J43:K43"/>
    <mergeCell ref="J44:K44"/>
    <mergeCell ref="J45:K45"/>
    <mergeCell ref="J46:K46"/>
    <mergeCell ref="J47:K47"/>
    <mergeCell ref="J32:K32"/>
    <mergeCell ref="J33:K33"/>
    <mergeCell ref="J34:K34"/>
    <mergeCell ref="J35:K35"/>
    <mergeCell ref="J36:K36"/>
    <mergeCell ref="J37:K37"/>
    <mergeCell ref="J38:K38"/>
    <mergeCell ref="J39:K39"/>
    <mergeCell ref="J16:K16"/>
    <mergeCell ref="J17:K17"/>
    <mergeCell ref="J28:K28"/>
    <mergeCell ref="J29:K29"/>
    <mergeCell ref="J24:K24"/>
    <mergeCell ref="J25:K25"/>
    <mergeCell ref="J26:K26"/>
    <mergeCell ref="J27:K27"/>
    <mergeCell ref="J12:K12"/>
    <mergeCell ref="J13:K13"/>
    <mergeCell ref="J14:K14"/>
    <mergeCell ref="J15:K15"/>
    <mergeCell ref="P42:S49"/>
    <mergeCell ref="P31:S41"/>
    <mergeCell ref="T51:Y51"/>
    <mergeCell ref="T52:Y52"/>
    <mergeCell ref="T50:Y50"/>
    <mergeCell ref="T41:Y41"/>
    <mergeCell ref="T42:Y42"/>
    <mergeCell ref="T35:Y35"/>
    <mergeCell ref="T39:Y39"/>
    <mergeCell ref="T40:Y40"/>
    <mergeCell ref="J18:K18"/>
    <mergeCell ref="J19:K19"/>
    <mergeCell ref="J20:K20"/>
    <mergeCell ref="J21:K21"/>
    <mergeCell ref="J22:K22"/>
    <mergeCell ref="J23:K23"/>
    <mergeCell ref="J30:K30"/>
    <mergeCell ref="J31:K31"/>
    <mergeCell ref="T47:Y47"/>
    <mergeCell ref="T48:Y48"/>
    <mergeCell ref="T49:Y49"/>
    <mergeCell ref="T43:Y43"/>
    <mergeCell ref="T44:Y44"/>
    <mergeCell ref="T45:Y45"/>
    <mergeCell ref="T46:Y46"/>
    <mergeCell ref="T33:Y33"/>
    <mergeCell ref="T34:Y34"/>
    <mergeCell ref="T36:Y36"/>
    <mergeCell ref="P12:S12"/>
    <mergeCell ref="T38:Y38"/>
    <mergeCell ref="T29:Y29"/>
    <mergeCell ref="T30:Y30"/>
    <mergeCell ref="T23:Y23"/>
    <mergeCell ref="T24:Y24"/>
    <mergeCell ref="T25:Y25"/>
    <mergeCell ref="T26:Y26"/>
    <mergeCell ref="T37:Y37"/>
    <mergeCell ref="T31:Y31"/>
    <mergeCell ref="T32:Y32"/>
    <mergeCell ref="T16:Y16"/>
    <mergeCell ref="T17:Y17"/>
    <mergeCell ref="T18:Y18"/>
    <mergeCell ref="Z46:AA46"/>
    <mergeCell ref="T19:Y19"/>
    <mergeCell ref="T20:Y20"/>
    <mergeCell ref="T21:Y21"/>
    <mergeCell ref="T22:Y22"/>
    <mergeCell ref="T27:Y27"/>
    <mergeCell ref="T28:Y28"/>
    <mergeCell ref="T12:Y12"/>
    <mergeCell ref="T13:Y13"/>
    <mergeCell ref="T14:Y14"/>
    <mergeCell ref="T15:Y15"/>
    <mergeCell ref="P61:Y62"/>
    <mergeCell ref="N60:O60"/>
    <mergeCell ref="Z44:AA44"/>
    <mergeCell ref="Z45:AA45"/>
    <mergeCell ref="Z52:AA52"/>
    <mergeCell ref="Z47:AA47"/>
    <mergeCell ref="Z50:AA50"/>
    <mergeCell ref="Z51:AA51"/>
    <mergeCell ref="Z48:AA48"/>
    <mergeCell ref="Z49:AA49"/>
    <mergeCell ref="J61:K61"/>
    <mergeCell ref="J62:K62"/>
    <mergeCell ref="L62:M62"/>
    <mergeCell ref="N62:O62"/>
    <mergeCell ref="Z17:AA17"/>
    <mergeCell ref="Z18:AA18"/>
    <mergeCell ref="Z36:AA36"/>
    <mergeCell ref="Z37:AA37"/>
    <mergeCell ref="J58:K58"/>
    <mergeCell ref="J59:K59"/>
    <mergeCell ref="J60:K60"/>
    <mergeCell ref="Z21:AA21"/>
    <mergeCell ref="Z22:AA22"/>
    <mergeCell ref="Z23:AA23"/>
    <mergeCell ref="Z24:AA24"/>
    <mergeCell ref="Z25:AA25"/>
    <mergeCell ref="Z38:AA38"/>
    <mergeCell ref="Z39:AA39"/>
    <mergeCell ref="Z12:AA12"/>
    <mergeCell ref="Z28:AA28"/>
    <mergeCell ref="Z29:AA29"/>
    <mergeCell ref="Z30:AA30"/>
    <mergeCell ref="Z19:AA19"/>
    <mergeCell ref="Z20:AA20"/>
    <mergeCell ref="Z13:AA13"/>
    <mergeCell ref="Z14:AA14"/>
    <mergeCell ref="Z15:AA15"/>
    <mergeCell ref="Z16:AA16"/>
    <mergeCell ref="Z26:AA26"/>
    <mergeCell ref="Z27:AA27"/>
    <mergeCell ref="AB49:AC49"/>
    <mergeCell ref="AB42:AC42"/>
    <mergeCell ref="AB43:AC43"/>
    <mergeCell ref="Z31:AA31"/>
    <mergeCell ref="Z40:AA40"/>
    <mergeCell ref="Z41:AA41"/>
    <mergeCell ref="Z42:AA42"/>
    <mergeCell ref="Z43:AA43"/>
    <mergeCell ref="Z32:AA32"/>
    <mergeCell ref="Z33:AA33"/>
    <mergeCell ref="AB47:AC47"/>
    <mergeCell ref="AB48:AC48"/>
    <mergeCell ref="AB44:AC44"/>
    <mergeCell ref="AB45:AC45"/>
    <mergeCell ref="AB36:AC36"/>
    <mergeCell ref="AB37:AC37"/>
    <mergeCell ref="Z34:AA34"/>
    <mergeCell ref="Z35:AA35"/>
    <mergeCell ref="AB12:AC12"/>
    <mergeCell ref="AB46:AC46"/>
    <mergeCell ref="AB38:AC38"/>
    <mergeCell ref="AB39:AC39"/>
    <mergeCell ref="AB40:AC40"/>
    <mergeCell ref="AB41:AC41"/>
    <mergeCell ref="AB32:AC32"/>
    <mergeCell ref="AB33:AC33"/>
    <mergeCell ref="AB34:AC34"/>
    <mergeCell ref="AB35:AC35"/>
    <mergeCell ref="AB30:AC30"/>
    <mergeCell ref="AB31:AC31"/>
    <mergeCell ref="AB24:AC24"/>
    <mergeCell ref="AB25:AC25"/>
    <mergeCell ref="AB26:AC26"/>
    <mergeCell ref="AB27:AC27"/>
    <mergeCell ref="AB22:AC22"/>
    <mergeCell ref="AB23:AC23"/>
    <mergeCell ref="L60:M60"/>
    <mergeCell ref="L61:M61"/>
    <mergeCell ref="AB57:AC57"/>
    <mergeCell ref="T60:Y60"/>
    <mergeCell ref="T58:Y58"/>
    <mergeCell ref="N61:O61"/>
    <mergeCell ref="AB28:AC28"/>
    <mergeCell ref="AB29:AC29"/>
    <mergeCell ref="AB17:AC17"/>
    <mergeCell ref="AB18:AC18"/>
    <mergeCell ref="AB20:AC20"/>
    <mergeCell ref="AB21:AC21"/>
    <mergeCell ref="AB13:AC13"/>
    <mergeCell ref="AB14:AC14"/>
    <mergeCell ref="AB15:AC15"/>
    <mergeCell ref="AB16:AC16"/>
    <mergeCell ref="AB19:AC19"/>
    <mergeCell ref="AD52:AE52"/>
    <mergeCell ref="L58:M58"/>
    <mergeCell ref="L59:M59"/>
    <mergeCell ref="N58:O58"/>
    <mergeCell ref="N59:O59"/>
    <mergeCell ref="T59:Y59"/>
    <mergeCell ref="T55:Y55"/>
    <mergeCell ref="T56:Y56"/>
    <mergeCell ref="T57:Y57"/>
    <mergeCell ref="AD38:AE38"/>
    <mergeCell ref="AD45:AE45"/>
    <mergeCell ref="AD46:AE46"/>
    <mergeCell ref="AD47:AE47"/>
    <mergeCell ref="AD44:AE44"/>
    <mergeCell ref="AD33:AE33"/>
    <mergeCell ref="AD31:AE31"/>
    <mergeCell ref="AD32:AE32"/>
    <mergeCell ref="AD24:AE24"/>
    <mergeCell ref="AD25:AE25"/>
    <mergeCell ref="AD26:AE26"/>
    <mergeCell ref="AD15:AE15"/>
    <mergeCell ref="AD21:AE21"/>
    <mergeCell ref="AD22:AE22"/>
    <mergeCell ref="AD23:AE23"/>
    <mergeCell ref="AD18:AE18"/>
    <mergeCell ref="AD19:AE19"/>
    <mergeCell ref="AD20:AE20"/>
    <mergeCell ref="AJ29:AO29"/>
    <mergeCell ref="AJ34:AO34"/>
    <mergeCell ref="AD12:AE12"/>
    <mergeCell ref="AD28:AE28"/>
    <mergeCell ref="AD29:AE29"/>
    <mergeCell ref="AD30:AE30"/>
    <mergeCell ref="AD27:AE27"/>
    <mergeCell ref="AD34:AE34"/>
    <mergeCell ref="AD13:AE13"/>
    <mergeCell ref="AD14:AE14"/>
    <mergeCell ref="AJ13:AO13"/>
    <mergeCell ref="AD55:AE55"/>
    <mergeCell ref="AD56:AE56"/>
    <mergeCell ref="AJ33:AO33"/>
    <mergeCell ref="AJ26:AO26"/>
    <mergeCell ref="AJ27:AO27"/>
    <mergeCell ref="AJ16:AO16"/>
    <mergeCell ref="AJ30:AO30"/>
    <mergeCell ref="AJ31:AO31"/>
    <mergeCell ref="AJ32:AO32"/>
    <mergeCell ref="AJ35:AO35"/>
    <mergeCell ref="AJ36:AO36"/>
    <mergeCell ref="Z60:AA60"/>
    <mergeCell ref="Z59:AA59"/>
    <mergeCell ref="Z58:AA58"/>
    <mergeCell ref="AD35:AE35"/>
    <mergeCell ref="AD36:AE36"/>
    <mergeCell ref="AD37:AE37"/>
    <mergeCell ref="AD48:AE48"/>
    <mergeCell ref="AD49:AE49"/>
    <mergeCell ref="AJ28:AO28"/>
    <mergeCell ref="Z55:AA55"/>
    <mergeCell ref="AJ54:AO54"/>
    <mergeCell ref="AJ6:AO6"/>
    <mergeCell ref="AJ10:AO10"/>
    <mergeCell ref="AJ11:AO11"/>
    <mergeCell ref="AJ12:AO12"/>
    <mergeCell ref="AJ9:AO9"/>
    <mergeCell ref="AD16:AE16"/>
    <mergeCell ref="AD17:AE17"/>
    <mergeCell ref="AJ22:AO22"/>
    <mergeCell ref="AJ23:AO23"/>
    <mergeCell ref="AJ24:AO24"/>
    <mergeCell ref="AJ25:AO25"/>
    <mergeCell ref="AJ47:AO47"/>
    <mergeCell ref="AJ48:AO48"/>
    <mergeCell ref="AF50:AI54"/>
    <mergeCell ref="AJ51:AO51"/>
    <mergeCell ref="AJ49:AO49"/>
    <mergeCell ref="AF49:AI49"/>
    <mergeCell ref="AJ52:AO52"/>
    <mergeCell ref="AJ53:AO53"/>
    <mergeCell ref="AP53:AQ53"/>
    <mergeCell ref="AD43:AE43"/>
    <mergeCell ref="AD54:AE54"/>
    <mergeCell ref="Z54:AA54"/>
    <mergeCell ref="AB50:AC50"/>
    <mergeCell ref="AD50:AE50"/>
    <mergeCell ref="AD51:AE51"/>
    <mergeCell ref="AD39:AE39"/>
    <mergeCell ref="AD40:AE40"/>
    <mergeCell ref="AD41:AE41"/>
    <mergeCell ref="AD42:AE42"/>
    <mergeCell ref="AF41:AI41"/>
    <mergeCell ref="AP44:AQ44"/>
    <mergeCell ref="AP37:AQ37"/>
    <mergeCell ref="AP38:AQ38"/>
    <mergeCell ref="AF37:AI40"/>
    <mergeCell ref="AJ38:AO38"/>
    <mergeCell ref="AJ37:AO37"/>
    <mergeCell ref="AF42:AI44"/>
    <mergeCell ref="AJ43:AO43"/>
    <mergeCell ref="AJ44:AO44"/>
    <mergeCell ref="AP33:AQ33"/>
    <mergeCell ref="AP34:AQ34"/>
    <mergeCell ref="AP35:AQ35"/>
    <mergeCell ref="AP36:AQ36"/>
    <mergeCell ref="AP22:AQ22"/>
    <mergeCell ref="AP11:AQ11"/>
    <mergeCell ref="AP12:AQ12"/>
    <mergeCell ref="AP13:AQ13"/>
    <mergeCell ref="AP14:AQ14"/>
    <mergeCell ref="AP15:AQ15"/>
    <mergeCell ref="AP16:AQ16"/>
    <mergeCell ref="AP18:AQ18"/>
    <mergeCell ref="AP19:AQ19"/>
    <mergeCell ref="AP20:AQ20"/>
    <mergeCell ref="AP21:AQ21"/>
    <mergeCell ref="AP32:AQ32"/>
    <mergeCell ref="AP2:AQ2"/>
    <mergeCell ref="Z53:AA53"/>
    <mergeCell ref="AP24:AQ24"/>
    <mergeCell ref="AP25:AQ25"/>
    <mergeCell ref="AP26:AQ26"/>
    <mergeCell ref="AP27:AQ27"/>
    <mergeCell ref="AP28:AQ28"/>
    <mergeCell ref="AP29:AQ29"/>
    <mergeCell ref="AP17:AQ17"/>
    <mergeCell ref="AP23:AQ23"/>
    <mergeCell ref="AR30:AS30"/>
    <mergeCell ref="AP30:AQ30"/>
    <mergeCell ref="AP31:AQ31"/>
    <mergeCell ref="AP45:AQ45"/>
    <mergeCell ref="AR43:AS43"/>
    <mergeCell ref="AR25:AS25"/>
    <mergeCell ref="AR26:AS26"/>
    <mergeCell ref="AR38:AS38"/>
    <mergeCell ref="AR29:AS29"/>
    <mergeCell ref="AR31:AS31"/>
    <mergeCell ref="AR32:AS32"/>
    <mergeCell ref="AR33:AS33"/>
    <mergeCell ref="AR34:AS34"/>
    <mergeCell ref="AR19:AS19"/>
    <mergeCell ref="AR20:AS20"/>
    <mergeCell ref="AR21:AS21"/>
    <mergeCell ref="AR22:AS22"/>
    <mergeCell ref="AJ50:AO50"/>
    <mergeCell ref="AR23:AS23"/>
    <mergeCell ref="AR24:AS24"/>
    <mergeCell ref="AR36:AS36"/>
    <mergeCell ref="AR37:AS37"/>
    <mergeCell ref="AR35:AS35"/>
    <mergeCell ref="AR27:AS27"/>
    <mergeCell ref="AR28:AS28"/>
    <mergeCell ref="AJ45:AO45"/>
    <mergeCell ref="AJ46:AO46"/>
    <mergeCell ref="AR16:AS16"/>
    <mergeCell ref="AR17:AS17"/>
    <mergeCell ref="AR18:AS18"/>
    <mergeCell ref="AR11:AS11"/>
    <mergeCell ref="AR12:AS12"/>
    <mergeCell ref="AR2:AS2"/>
    <mergeCell ref="AR13:AS13"/>
    <mergeCell ref="AR14:AS14"/>
    <mergeCell ref="AR15:AS15"/>
    <mergeCell ref="AR6:AS6"/>
    <mergeCell ref="AR9:AS9"/>
    <mergeCell ref="AT25:AU25"/>
    <mergeCell ref="AT26:AU26"/>
    <mergeCell ref="AT27:AU27"/>
    <mergeCell ref="AT28:AU28"/>
    <mergeCell ref="AT29:AU29"/>
    <mergeCell ref="AT30:AU30"/>
    <mergeCell ref="AT31:AU31"/>
    <mergeCell ref="AT33:AU33"/>
    <mergeCell ref="AJ59:AO59"/>
    <mergeCell ref="AJ60:AO60"/>
    <mergeCell ref="AF59:AI59"/>
    <mergeCell ref="AT9:AU9"/>
    <mergeCell ref="AT10:AU10"/>
    <mergeCell ref="AJ41:AO41"/>
    <mergeCell ref="AJ39:AO39"/>
    <mergeCell ref="AJ40:AO40"/>
    <mergeCell ref="AR39:AS39"/>
    <mergeCell ref="AR40:AS40"/>
    <mergeCell ref="AP61:AQ61"/>
    <mergeCell ref="AP58:AQ58"/>
    <mergeCell ref="AP60:AQ60"/>
    <mergeCell ref="AF55:AI58"/>
    <mergeCell ref="AJ61:AO61"/>
    <mergeCell ref="AF61:AI61"/>
    <mergeCell ref="AJ56:AO56"/>
    <mergeCell ref="AJ57:AO57"/>
    <mergeCell ref="AJ55:AO55"/>
    <mergeCell ref="AF60:AI60"/>
    <mergeCell ref="AZ10:BE10"/>
    <mergeCell ref="AZ53:BE53"/>
    <mergeCell ref="AV52:AY54"/>
    <mergeCell ref="AP46:AQ46"/>
    <mergeCell ref="AP42:AQ42"/>
    <mergeCell ref="AP43:AQ43"/>
    <mergeCell ref="AT11:AU11"/>
    <mergeCell ref="AT36:AU36"/>
    <mergeCell ref="AT12:AU12"/>
    <mergeCell ref="AT21:AU21"/>
    <mergeCell ref="AP54:AQ54"/>
    <mergeCell ref="AP55:AQ55"/>
    <mergeCell ref="AR52:AS52"/>
    <mergeCell ref="AR53:AS53"/>
    <mergeCell ref="AP56:AQ56"/>
    <mergeCell ref="AP47:AQ47"/>
    <mergeCell ref="Z61:AA62"/>
    <mergeCell ref="AB61:AC62"/>
    <mergeCell ref="AP48:AQ48"/>
    <mergeCell ref="AP49:AQ49"/>
    <mergeCell ref="AP50:AQ50"/>
    <mergeCell ref="AP51:AQ51"/>
    <mergeCell ref="AP52:AQ52"/>
    <mergeCell ref="AP59:AQ59"/>
    <mergeCell ref="AF45:AI48"/>
    <mergeCell ref="BF2:BG2"/>
    <mergeCell ref="AP39:AQ39"/>
    <mergeCell ref="AP40:AQ40"/>
    <mergeCell ref="AP41:AQ41"/>
    <mergeCell ref="AZ40:BE40"/>
    <mergeCell ref="BF40:BG40"/>
    <mergeCell ref="AZ9:BE9"/>
    <mergeCell ref="AZ6:BE6"/>
    <mergeCell ref="AR48:AS48"/>
    <mergeCell ref="AT2:AU2"/>
    <mergeCell ref="BF38:BG38"/>
    <mergeCell ref="AR61:AS61"/>
    <mergeCell ref="BH6:BI6"/>
    <mergeCell ref="BH9:BI9"/>
    <mergeCell ref="BH10:BI10"/>
    <mergeCell ref="AZ42:BE42"/>
    <mergeCell ref="BF42:BG42"/>
    <mergeCell ref="AZ55:BE55"/>
    <mergeCell ref="AR56:AS56"/>
    <mergeCell ref="AR60:AS60"/>
    <mergeCell ref="AR51:AS51"/>
    <mergeCell ref="AR47:AS47"/>
    <mergeCell ref="AZ38:BE38"/>
    <mergeCell ref="AV51:AY51"/>
    <mergeCell ref="AR44:AS44"/>
    <mergeCell ref="AR45:AS45"/>
    <mergeCell ref="AR46:AS46"/>
    <mergeCell ref="AT53:AU53"/>
    <mergeCell ref="AR49:AS49"/>
    <mergeCell ref="BF6:BG6"/>
    <mergeCell ref="AR59:AS59"/>
    <mergeCell ref="AR54:AS54"/>
    <mergeCell ref="AR55:AS55"/>
    <mergeCell ref="AR50:AS50"/>
    <mergeCell ref="AT50:AU50"/>
    <mergeCell ref="BF9:BG9"/>
    <mergeCell ref="BF10:BG10"/>
    <mergeCell ref="AT13:AU13"/>
    <mergeCell ref="AT14:AU14"/>
    <mergeCell ref="AZ37:BE37"/>
    <mergeCell ref="BF37:BG37"/>
    <mergeCell ref="BH37:BI37"/>
    <mergeCell ref="BJ37:BK37"/>
    <mergeCell ref="BJ33:BK33"/>
    <mergeCell ref="BJ11:BK11"/>
    <mergeCell ref="BF36:BG36"/>
    <mergeCell ref="BH36:BI36"/>
    <mergeCell ref="BJ36:BK36"/>
    <mergeCell ref="BF14:BG14"/>
    <mergeCell ref="BF34:BG34"/>
    <mergeCell ref="BH39:BI39"/>
    <mergeCell ref="BF47:BG47"/>
    <mergeCell ref="BJ10:BK10"/>
    <mergeCell ref="BH2:BI2"/>
    <mergeCell ref="BJ2:BK2"/>
    <mergeCell ref="BJ35:BK35"/>
    <mergeCell ref="BF35:BG35"/>
    <mergeCell ref="BH35:BI35"/>
    <mergeCell ref="BF24:BG24"/>
    <mergeCell ref="BJ34:BK34"/>
    <mergeCell ref="BJ46:BK46"/>
    <mergeCell ref="BJ47:BK47"/>
    <mergeCell ref="BJ43:BK43"/>
    <mergeCell ref="BF43:BG43"/>
    <mergeCell ref="AV50:AY50"/>
    <mergeCell ref="AZ47:BE47"/>
    <mergeCell ref="AV45:AY47"/>
    <mergeCell ref="AZ45:BE45"/>
    <mergeCell ref="BH38:BI38"/>
    <mergeCell ref="BJ38:BK38"/>
    <mergeCell ref="BF39:BG39"/>
    <mergeCell ref="BH47:BI47"/>
    <mergeCell ref="BH42:BI42"/>
    <mergeCell ref="BH40:BI40"/>
    <mergeCell ref="BJ39:BK39"/>
    <mergeCell ref="BJ40:BK40"/>
    <mergeCell ref="BF41:BG41"/>
    <mergeCell ref="BH41:BI41"/>
    <mergeCell ref="AT55:AU55"/>
    <mergeCell ref="AT51:AU51"/>
    <mergeCell ref="AT37:AU37"/>
    <mergeCell ref="AT38:AU38"/>
    <mergeCell ref="AT48:AU48"/>
    <mergeCell ref="AT45:AU45"/>
    <mergeCell ref="AT46:AU46"/>
    <mergeCell ref="AT47:AU47"/>
    <mergeCell ref="AT49:AU49"/>
    <mergeCell ref="AT52:AU52"/>
    <mergeCell ref="BF22:BG22"/>
    <mergeCell ref="BH22:BI22"/>
    <mergeCell ref="BH27:BI27"/>
    <mergeCell ref="BF23:BG23"/>
    <mergeCell ref="BH25:BI25"/>
    <mergeCell ref="BH26:BI26"/>
    <mergeCell ref="BF25:BG25"/>
    <mergeCell ref="BH12:BI12"/>
    <mergeCell ref="BJ12:BK12"/>
    <mergeCell ref="BJ32:BK32"/>
    <mergeCell ref="BJ18:BK18"/>
    <mergeCell ref="BJ20:BK20"/>
    <mergeCell ref="BJ30:BK30"/>
    <mergeCell ref="BH23:BI23"/>
    <mergeCell ref="BH24:BI24"/>
    <mergeCell ref="BH13:BI13"/>
    <mergeCell ref="BJ31:BK31"/>
    <mergeCell ref="BJ16:BK16"/>
    <mergeCell ref="BJ13:BK13"/>
    <mergeCell ref="BJ17:BK17"/>
    <mergeCell ref="BH16:BI16"/>
    <mergeCell ref="BH14:BI14"/>
    <mergeCell ref="BJ14:BK14"/>
    <mergeCell ref="BH15:BI15"/>
    <mergeCell ref="BJ15:BK15"/>
    <mergeCell ref="BH17:BI17"/>
    <mergeCell ref="AT54:AU54"/>
    <mergeCell ref="AT60:AU60"/>
    <mergeCell ref="AT61:AU61"/>
    <mergeCell ref="BJ6:BK6"/>
    <mergeCell ref="BJ9:BK9"/>
    <mergeCell ref="AT42:AU42"/>
    <mergeCell ref="AT43:AU43"/>
    <mergeCell ref="AT44:AU44"/>
    <mergeCell ref="BF32:BG32"/>
    <mergeCell ref="BH32:BI32"/>
    <mergeCell ref="AP6:AQ6"/>
    <mergeCell ref="AP9:AQ9"/>
    <mergeCell ref="AR41:AS41"/>
    <mergeCell ref="AT32:AU32"/>
    <mergeCell ref="AT35:AU35"/>
    <mergeCell ref="AT15:AU15"/>
    <mergeCell ref="AT20:AU20"/>
    <mergeCell ref="AT22:AU22"/>
    <mergeCell ref="AT23:AU23"/>
    <mergeCell ref="AT24:AU24"/>
    <mergeCell ref="AT57:AU57"/>
    <mergeCell ref="AT58:AU58"/>
    <mergeCell ref="AJ58:AO58"/>
    <mergeCell ref="AR58:AS58"/>
    <mergeCell ref="AR57:AS57"/>
    <mergeCell ref="AP57:AQ57"/>
    <mergeCell ref="N12:O12"/>
    <mergeCell ref="N23:O23"/>
    <mergeCell ref="N24:O24"/>
    <mergeCell ref="N25:O25"/>
    <mergeCell ref="N16:O16"/>
    <mergeCell ref="N17:O17"/>
    <mergeCell ref="L25:M25"/>
    <mergeCell ref="N13:O13"/>
    <mergeCell ref="N14:O14"/>
    <mergeCell ref="N15:O15"/>
    <mergeCell ref="L26:M26"/>
    <mergeCell ref="L27:M27"/>
    <mergeCell ref="L12:M12"/>
    <mergeCell ref="L13:M13"/>
    <mergeCell ref="L14:M14"/>
    <mergeCell ref="L15:M15"/>
    <mergeCell ref="L22:M22"/>
    <mergeCell ref="L23:M23"/>
    <mergeCell ref="L24:M24"/>
    <mergeCell ref="L16:M16"/>
    <mergeCell ref="E39:I39"/>
    <mergeCell ref="E40:I40"/>
    <mergeCell ref="E29:I29"/>
    <mergeCell ref="E30:I30"/>
    <mergeCell ref="E31:I31"/>
    <mergeCell ref="E32:I32"/>
    <mergeCell ref="E33:I33"/>
    <mergeCell ref="E34:I34"/>
    <mergeCell ref="E49:I49"/>
    <mergeCell ref="L17:M17"/>
    <mergeCell ref="L18:M18"/>
    <mergeCell ref="L19:M19"/>
    <mergeCell ref="L20:M20"/>
    <mergeCell ref="L21:M21"/>
    <mergeCell ref="E35:I35"/>
    <mergeCell ref="E36:I36"/>
    <mergeCell ref="E37:I37"/>
    <mergeCell ref="E38:I38"/>
    <mergeCell ref="E45:I45"/>
    <mergeCell ref="E46:I46"/>
    <mergeCell ref="E47:I47"/>
    <mergeCell ref="E48:I48"/>
    <mergeCell ref="L38:M38"/>
    <mergeCell ref="L39:M39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48:M48"/>
    <mergeCell ref="L53:M53"/>
    <mergeCell ref="L54:M54"/>
    <mergeCell ref="L55:M55"/>
    <mergeCell ref="L49:M49"/>
    <mergeCell ref="L50:M50"/>
    <mergeCell ref="L51:M51"/>
    <mergeCell ref="L52:M52"/>
    <mergeCell ref="N22:O22"/>
    <mergeCell ref="N27:O27"/>
    <mergeCell ref="L46:M46"/>
    <mergeCell ref="L47:M47"/>
    <mergeCell ref="L40:M40"/>
    <mergeCell ref="L41:M41"/>
    <mergeCell ref="L42:M42"/>
    <mergeCell ref="L43:M43"/>
    <mergeCell ref="L44:M44"/>
    <mergeCell ref="L45:M45"/>
    <mergeCell ref="N18:O18"/>
    <mergeCell ref="N19:O19"/>
    <mergeCell ref="N20:O20"/>
    <mergeCell ref="N21:O21"/>
    <mergeCell ref="N49:O49"/>
    <mergeCell ref="N36:O36"/>
    <mergeCell ref="N45:O45"/>
    <mergeCell ref="N46:O46"/>
    <mergeCell ref="N37:O37"/>
    <mergeCell ref="N32:O32"/>
    <mergeCell ref="N31:O31"/>
    <mergeCell ref="N29:O29"/>
    <mergeCell ref="N30:O30"/>
    <mergeCell ref="T9:Y9"/>
    <mergeCell ref="Z9:AE9"/>
    <mergeCell ref="N53:O53"/>
    <mergeCell ref="N44:O44"/>
    <mergeCell ref="N50:O50"/>
    <mergeCell ref="N52:O52"/>
    <mergeCell ref="N38:O38"/>
    <mergeCell ref="N39:O39"/>
    <mergeCell ref="N41:O41"/>
    <mergeCell ref="N42:O42"/>
    <mergeCell ref="A2:G2"/>
    <mergeCell ref="A5:G5"/>
    <mergeCell ref="A3:G3"/>
    <mergeCell ref="A4:G4"/>
    <mergeCell ref="Z2:AE2"/>
    <mergeCell ref="T6:Y6"/>
    <mergeCell ref="Z6:AE6"/>
    <mergeCell ref="T5:Y5"/>
    <mergeCell ref="Z3:AE3"/>
    <mergeCell ref="Z4:AE4"/>
    <mergeCell ref="Z5:AE5"/>
    <mergeCell ref="Z8:AE8"/>
    <mergeCell ref="H2:M2"/>
    <mergeCell ref="N2:S2"/>
    <mergeCell ref="T2:Y2"/>
    <mergeCell ref="N6:S6"/>
    <mergeCell ref="N5:S5"/>
    <mergeCell ref="N3:S3"/>
    <mergeCell ref="N4:S4"/>
    <mergeCell ref="T3:Y3"/>
    <mergeCell ref="T4:Y4"/>
    <mergeCell ref="H3:L3"/>
    <mergeCell ref="H4:L4"/>
    <mergeCell ref="H5:L5"/>
    <mergeCell ref="H6:L6"/>
    <mergeCell ref="N9:S9"/>
    <mergeCell ref="H7:L7"/>
    <mergeCell ref="H8:L8"/>
    <mergeCell ref="A6:G6"/>
    <mergeCell ref="A9:G9"/>
    <mergeCell ref="H9:L9"/>
    <mergeCell ref="A8:G8"/>
    <mergeCell ref="N8:S8"/>
    <mergeCell ref="A7:G7"/>
    <mergeCell ref="T7:Y7"/>
    <mergeCell ref="Z7:AE7"/>
    <mergeCell ref="N7:S7"/>
    <mergeCell ref="BH19:BI19"/>
    <mergeCell ref="BF12:BG12"/>
    <mergeCell ref="AZ11:BE11"/>
    <mergeCell ref="AZ12:BE12"/>
    <mergeCell ref="BF13:BG13"/>
    <mergeCell ref="BF17:BG17"/>
    <mergeCell ref="BF16:BG16"/>
    <mergeCell ref="BF11:BG11"/>
    <mergeCell ref="BH11:BI11"/>
    <mergeCell ref="BF15:BG15"/>
    <mergeCell ref="BJ25:BK25"/>
    <mergeCell ref="BJ26:BK26"/>
    <mergeCell ref="BJ22:BK22"/>
    <mergeCell ref="BF18:BG18"/>
    <mergeCell ref="BH18:BI18"/>
    <mergeCell ref="BF21:BG21"/>
    <mergeCell ref="BH21:BI21"/>
    <mergeCell ref="BF20:BG20"/>
    <mergeCell ref="BH20:BI20"/>
    <mergeCell ref="BF19:BG19"/>
    <mergeCell ref="BJ19:BK19"/>
    <mergeCell ref="BJ21:BK21"/>
    <mergeCell ref="BJ23:BK23"/>
    <mergeCell ref="BJ24:BK24"/>
    <mergeCell ref="AZ22:BE22"/>
    <mergeCell ref="N47:O47"/>
    <mergeCell ref="N48:O48"/>
    <mergeCell ref="N35:O35"/>
    <mergeCell ref="N40:O40"/>
    <mergeCell ref="N34:O34"/>
    <mergeCell ref="N26:O26"/>
    <mergeCell ref="N33:O33"/>
    <mergeCell ref="N43:O43"/>
    <mergeCell ref="N28:O28"/>
    <mergeCell ref="AT19:AU19"/>
    <mergeCell ref="AV11:AY13"/>
    <mergeCell ref="AV14:AY16"/>
    <mergeCell ref="AZ21:BE21"/>
    <mergeCell ref="N51:O51"/>
    <mergeCell ref="AZ13:BE13"/>
    <mergeCell ref="AZ14:BE14"/>
    <mergeCell ref="P13:S16"/>
    <mergeCell ref="AZ36:BE36"/>
    <mergeCell ref="AZ15:BE15"/>
    <mergeCell ref="AZ16:BE16"/>
    <mergeCell ref="AT16:AU16"/>
    <mergeCell ref="AT17:AU17"/>
    <mergeCell ref="AT18:AU18"/>
    <mergeCell ref="A61:D62"/>
    <mergeCell ref="AD61:AE62"/>
    <mergeCell ref="N54:O54"/>
    <mergeCell ref="AZ56:BE56"/>
    <mergeCell ref="AB59:AC59"/>
    <mergeCell ref="E61:I61"/>
    <mergeCell ref="L57:M57"/>
    <mergeCell ref="N57:O57"/>
    <mergeCell ref="N55:O55"/>
    <mergeCell ref="N56:O56"/>
    <mergeCell ref="AT59:AU59"/>
    <mergeCell ref="E62:I62"/>
    <mergeCell ref="AD60:AE60"/>
    <mergeCell ref="AB53:AC53"/>
    <mergeCell ref="AB54:AC54"/>
    <mergeCell ref="AB55:AC55"/>
    <mergeCell ref="AD53:AE53"/>
    <mergeCell ref="AD57:AE57"/>
    <mergeCell ref="L56:M56"/>
    <mergeCell ref="AT56:AU56"/>
    <mergeCell ref="AB51:AC51"/>
    <mergeCell ref="AB52:AC52"/>
    <mergeCell ref="P50:S54"/>
    <mergeCell ref="P55:S60"/>
    <mergeCell ref="AB60:AC60"/>
    <mergeCell ref="T53:Y53"/>
    <mergeCell ref="T54:Y54"/>
    <mergeCell ref="Z57:AA57"/>
    <mergeCell ref="Z56:AA56"/>
    <mergeCell ref="AB58:AC58"/>
    <mergeCell ref="AD58:AE58"/>
    <mergeCell ref="AD59:AE59"/>
    <mergeCell ref="AB56:AC56"/>
    <mergeCell ref="AV17:AY22"/>
    <mergeCell ref="AV28:BE29"/>
    <mergeCell ref="AZ31:BE31"/>
    <mergeCell ref="AZ32:BE32"/>
    <mergeCell ref="AZ17:BE17"/>
    <mergeCell ref="AZ18:BE18"/>
    <mergeCell ref="AZ23:BE23"/>
    <mergeCell ref="AZ19:BE19"/>
    <mergeCell ref="AZ20:BE20"/>
    <mergeCell ref="AV30:AY32"/>
    <mergeCell ref="BF30:BG30"/>
    <mergeCell ref="BH30:BI30"/>
    <mergeCell ref="AZ33:BE33"/>
    <mergeCell ref="BF27:BG27"/>
    <mergeCell ref="BF33:BG33"/>
    <mergeCell ref="BH31:BI31"/>
    <mergeCell ref="BH33:BI33"/>
    <mergeCell ref="BF31:BG31"/>
    <mergeCell ref="AZ30:BE30"/>
    <mergeCell ref="BH34:BI34"/>
    <mergeCell ref="BH43:BI43"/>
    <mergeCell ref="AZ51:BE51"/>
    <mergeCell ref="BF48:BG49"/>
    <mergeCell ref="BF45:BG45"/>
    <mergeCell ref="AZ44:BE44"/>
    <mergeCell ref="BF44:BG44"/>
    <mergeCell ref="AZ46:BE46"/>
    <mergeCell ref="AZ35:BE35"/>
    <mergeCell ref="AV33:AY33"/>
    <mergeCell ref="AT39:AU39"/>
    <mergeCell ref="AT40:AU40"/>
    <mergeCell ref="AT41:AU41"/>
    <mergeCell ref="AT34:AU34"/>
    <mergeCell ref="BJ54:BK54"/>
    <mergeCell ref="AV48:BE49"/>
    <mergeCell ref="AZ50:BE50"/>
    <mergeCell ref="AV34:AY36"/>
    <mergeCell ref="AV37:AY44"/>
    <mergeCell ref="AZ39:BE39"/>
    <mergeCell ref="AZ34:BE34"/>
    <mergeCell ref="AZ41:BE41"/>
    <mergeCell ref="AZ43:BE43"/>
    <mergeCell ref="AZ54:BE54"/>
    <mergeCell ref="BF54:BG54"/>
    <mergeCell ref="AZ52:BE52"/>
    <mergeCell ref="BF52:BG52"/>
    <mergeCell ref="BH52:BI52"/>
    <mergeCell ref="BH54:BI54"/>
    <mergeCell ref="BH56:BI56"/>
    <mergeCell ref="BJ56:BK56"/>
    <mergeCell ref="BF55:BG55"/>
    <mergeCell ref="BH55:BI55"/>
    <mergeCell ref="BJ55:BK55"/>
    <mergeCell ref="BJ27:BK27"/>
    <mergeCell ref="BF51:BG51"/>
    <mergeCell ref="BH51:BI51"/>
    <mergeCell ref="BJ51:BK51"/>
    <mergeCell ref="BJ44:BK44"/>
    <mergeCell ref="BH45:BI45"/>
    <mergeCell ref="BJ45:BK45"/>
    <mergeCell ref="BF50:BG50"/>
    <mergeCell ref="BH50:BI50"/>
    <mergeCell ref="BJ50:BK50"/>
    <mergeCell ref="BJ28:BK29"/>
    <mergeCell ref="BF53:BG53"/>
    <mergeCell ref="BH53:BI53"/>
    <mergeCell ref="BJ53:BK53"/>
    <mergeCell ref="BH44:BI44"/>
    <mergeCell ref="BF46:BG46"/>
    <mergeCell ref="BH46:BI46"/>
    <mergeCell ref="BJ42:BK42"/>
    <mergeCell ref="BJ41:BK41"/>
    <mergeCell ref="BJ52:BK52"/>
    <mergeCell ref="AZ58:BE58"/>
    <mergeCell ref="BF58:BG58"/>
    <mergeCell ref="BH48:BI49"/>
    <mergeCell ref="BJ48:BK49"/>
    <mergeCell ref="BH58:BI58"/>
    <mergeCell ref="BJ58:BK58"/>
    <mergeCell ref="AZ57:BE57"/>
    <mergeCell ref="BF57:BG57"/>
    <mergeCell ref="BH57:BI57"/>
    <mergeCell ref="BF56:BG56"/>
    <mergeCell ref="AV23:AY27"/>
    <mergeCell ref="AZ24:BE24"/>
    <mergeCell ref="BF28:BG29"/>
    <mergeCell ref="BH28:BI29"/>
    <mergeCell ref="AZ25:BE25"/>
    <mergeCell ref="AZ26:BE26"/>
    <mergeCell ref="AZ27:BE27"/>
    <mergeCell ref="BF26:BG26"/>
    <mergeCell ref="AV55:AY58"/>
    <mergeCell ref="BH59:BI60"/>
    <mergeCell ref="BJ59:BK60"/>
    <mergeCell ref="AV61:BE62"/>
    <mergeCell ref="BF61:BG62"/>
    <mergeCell ref="BH61:BI62"/>
    <mergeCell ref="BJ61:BK62"/>
    <mergeCell ref="AV59:BE60"/>
    <mergeCell ref="BF59:BG60"/>
    <mergeCell ref="BJ57:BK57"/>
  </mergeCells>
  <printOptions/>
  <pageMargins left="0.5905511811023623" right="0.49" top="0.7874015748031497" bottom="0.7874015748031497" header="0.3937007874015748" footer="0.2362204724409449"/>
  <pageSetup orientation="portrait" pageOrder="overThenDown" paperSize="9" r:id="rId1"/>
  <headerFooter alignWithMargins="0">
    <oddHeader>&amp;L80  選挙</oddHeader>
  </headerFooter>
  <rowBreaks count="1" manualBreakCount="1">
    <brk id="62" max="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278"/>
  <sheetViews>
    <sheetView showGridLines="0" view="pageBreakPreview" zoomScaleSheetLayoutView="100" zoomScalePageLayoutView="0" workbookViewId="0" topLeftCell="AF1">
      <selection activeCell="BP15" sqref="BP15"/>
    </sheetView>
  </sheetViews>
  <sheetFormatPr defaultColWidth="2.8984375" defaultRowHeight="12.75" customHeight="1"/>
  <cols>
    <col min="1" max="1" width="2.59765625" style="24" hidden="1" customWidth="1"/>
    <col min="2" max="8" width="2.8984375" style="24" hidden="1" customWidth="1"/>
    <col min="9" max="9" width="4.3984375" style="24" hidden="1" customWidth="1"/>
    <col min="10" max="31" width="2.8984375" style="24" hidden="1" customWidth="1"/>
    <col min="32" max="61" width="2.8984375" style="24" customWidth="1"/>
    <col min="62" max="63" width="3" style="24" customWidth="1"/>
    <col min="64" max="16384" width="2.8984375" style="24" customWidth="1"/>
  </cols>
  <sheetData>
    <row r="1" spans="1:63" ht="18" customHeight="1" thickBot="1">
      <c r="A1" s="22" t="s">
        <v>159</v>
      </c>
      <c r="B1" s="35"/>
      <c r="C1" s="35"/>
      <c r="E1" s="22"/>
      <c r="F1" s="22"/>
      <c r="G1" s="22"/>
      <c r="H1" s="22"/>
      <c r="I1" s="22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26"/>
      <c r="AV1" s="26"/>
      <c r="AW1" s="26"/>
      <c r="AX1" s="17"/>
      <c r="AY1" s="17"/>
      <c r="AZ1" s="17"/>
      <c r="BA1" s="17"/>
      <c r="BB1" s="17"/>
      <c r="BC1" s="17"/>
      <c r="BD1" s="17"/>
      <c r="BE1" s="17"/>
      <c r="BF1" s="17"/>
      <c r="BG1" s="26"/>
      <c r="BH1" s="26"/>
      <c r="BI1" s="26"/>
      <c r="BJ1" s="26"/>
      <c r="BK1" s="21" t="s">
        <v>333</v>
      </c>
    </row>
    <row r="2" spans="1:63" s="17" customFormat="1" ht="12" customHeight="1">
      <c r="A2" s="180" t="s">
        <v>160</v>
      </c>
      <c r="B2" s="181"/>
      <c r="C2" s="181"/>
      <c r="D2" s="181"/>
      <c r="E2" s="181"/>
      <c r="F2" s="181"/>
      <c r="G2" s="181"/>
      <c r="H2" s="181" t="s">
        <v>161</v>
      </c>
      <c r="I2" s="181"/>
      <c r="J2" s="181"/>
      <c r="K2" s="181"/>
      <c r="L2" s="181"/>
      <c r="M2" s="181"/>
      <c r="N2" s="181" t="s">
        <v>154</v>
      </c>
      <c r="O2" s="181"/>
      <c r="P2" s="181"/>
      <c r="Q2" s="181"/>
      <c r="R2" s="181"/>
      <c r="S2" s="181"/>
      <c r="T2" s="181" t="s">
        <v>155</v>
      </c>
      <c r="U2" s="181"/>
      <c r="V2" s="181"/>
      <c r="W2" s="181"/>
      <c r="X2" s="181"/>
      <c r="Y2" s="181"/>
      <c r="Z2" s="181" t="s">
        <v>162</v>
      </c>
      <c r="AA2" s="181"/>
      <c r="AB2" s="181"/>
      <c r="AC2" s="181"/>
      <c r="AD2" s="181"/>
      <c r="AE2" s="182"/>
      <c r="AF2" s="129" t="s">
        <v>4</v>
      </c>
      <c r="AG2" s="129"/>
      <c r="AH2" s="129"/>
      <c r="AI2" s="155"/>
      <c r="AJ2" s="128" t="s">
        <v>0</v>
      </c>
      <c r="AK2" s="129"/>
      <c r="AL2" s="129"/>
      <c r="AM2" s="129"/>
      <c r="AN2" s="129"/>
      <c r="AO2" s="155"/>
      <c r="AP2" s="128" t="s">
        <v>1</v>
      </c>
      <c r="AQ2" s="155"/>
      <c r="AR2" s="128" t="s">
        <v>2</v>
      </c>
      <c r="AS2" s="155"/>
      <c r="AT2" s="128" t="s">
        <v>3</v>
      </c>
      <c r="AU2" s="129"/>
      <c r="AV2" s="156" t="s">
        <v>4</v>
      </c>
      <c r="AW2" s="129"/>
      <c r="AX2" s="129"/>
      <c r="AY2" s="155"/>
      <c r="AZ2" s="129" t="s">
        <v>0</v>
      </c>
      <c r="BA2" s="129"/>
      <c r="BB2" s="129"/>
      <c r="BC2" s="129"/>
      <c r="BD2" s="129"/>
      <c r="BE2" s="155"/>
      <c r="BF2" s="128" t="s">
        <v>1</v>
      </c>
      <c r="BG2" s="155"/>
      <c r="BH2" s="149" t="s">
        <v>2</v>
      </c>
      <c r="BI2" s="149"/>
      <c r="BJ2" s="149" t="s">
        <v>3</v>
      </c>
      <c r="BK2" s="128"/>
    </row>
    <row r="3" spans="1:63" s="17" customFormat="1" ht="12" customHeight="1">
      <c r="A3" s="187" t="s">
        <v>163</v>
      </c>
      <c r="B3" s="188"/>
      <c r="C3" s="188"/>
      <c r="D3" s="188"/>
      <c r="E3" s="188"/>
      <c r="F3" s="188"/>
      <c r="G3" s="188"/>
      <c r="H3" s="183"/>
      <c r="I3" s="183"/>
      <c r="J3" s="183"/>
      <c r="K3" s="183"/>
      <c r="L3" s="183"/>
      <c r="M3" s="183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5"/>
      <c r="AA3" s="185"/>
      <c r="AB3" s="185"/>
      <c r="AC3" s="185"/>
      <c r="AD3" s="185"/>
      <c r="AE3" s="186"/>
      <c r="AF3" s="63" t="s">
        <v>26</v>
      </c>
      <c r="AG3" s="63"/>
      <c r="AH3" s="63"/>
      <c r="AI3" s="64"/>
      <c r="AJ3" s="143" t="s">
        <v>23</v>
      </c>
      <c r="AK3" s="144"/>
      <c r="AL3" s="144"/>
      <c r="AM3" s="144"/>
      <c r="AN3" s="144"/>
      <c r="AO3" s="145"/>
      <c r="AP3" s="71">
        <v>600</v>
      </c>
      <c r="AQ3" s="80"/>
      <c r="AR3" s="91">
        <v>568</v>
      </c>
      <c r="AS3" s="92"/>
      <c r="AT3" s="91">
        <f aca="true" t="shared" si="0" ref="AT3:AT34">SUM(AP3:AS3)</f>
        <v>1168</v>
      </c>
      <c r="AU3" s="130"/>
      <c r="AV3" s="87" t="s">
        <v>164</v>
      </c>
      <c r="AW3" s="66"/>
      <c r="AX3" s="66"/>
      <c r="AY3" s="67"/>
      <c r="AZ3" s="144" t="s">
        <v>165</v>
      </c>
      <c r="BA3" s="144"/>
      <c r="BB3" s="144"/>
      <c r="BC3" s="144"/>
      <c r="BD3" s="144"/>
      <c r="BE3" s="145"/>
      <c r="BF3" s="71">
        <v>42</v>
      </c>
      <c r="BG3" s="80"/>
      <c r="BH3" s="69">
        <v>51</v>
      </c>
      <c r="BI3" s="69"/>
      <c r="BJ3" s="69">
        <f>SUM(BF3:BI3)</f>
        <v>93</v>
      </c>
      <c r="BK3" s="71"/>
    </row>
    <row r="4" spans="1:63" s="17" customFormat="1" ht="12" customHeight="1" thickBot="1">
      <c r="A4" s="189" t="s">
        <v>166</v>
      </c>
      <c r="B4" s="190"/>
      <c r="C4" s="190"/>
      <c r="D4" s="190"/>
      <c r="E4" s="190"/>
      <c r="F4" s="190"/>
      <c r="G4" s="190"/>
      <c r="H4" s="192"/>
      <c r="I4" s="192"/>
      <c r="J4" s="192"/>
      <c r="K4" s="192"/>
      <c r="L4" s="192"/>
      <c r="M4" s="192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3"/>
      <c r="AA4" s="193"/>
      <c r="AB4" s="193"/>
      <c r="AC4" s="193"/>
      <c r="AD4" s="193"/>
      <c r="AE4" s="194"/>
      <c r="AF4" s="63"/>
      <c r="AG4" s="63"/>
      <c r="AH4" s="63"/>
      <c r="AI4" s="64"/>
      <c r="AJ4" s="126" t="s">
        <v>24</v>
      </c>
      <c r="AK4" s="77"/>
      <c r="AL4" s="77"/>
      <c r="AM4" s="77"/>
      <c r="AN4" s="77"/>
      <c r="AO4" s="78"/>
      <c r="AP4" s="58">
        <v>331</v>
      </c>
      <c r="AQ4" s="57"/>
      <c r="AR4" s="83">
        <v>390</v>
      </c>
      <c r="AS4" s="84"/>
      <c r="AT4" s="83">
        <f t="shared" si="0"/>
        <v>721</v>
      </c>
      <c r="AU4" s="99"/>
      <c r="AV4" s="171" t="s">
        <v>167</v>
      </c>
      <c r="AW4" s="81"/>
      <c r="AX4" s="81"/>
      <c r="AY4" s="82"/>
      <c r="AZ4" s="77" t="s">
        <v>168</v>
      </c>
      <c r="BA4" s="77"/>
      <c r="BB4" s="77"/>
      <c r="BC4" s="77"/>
      <c r="BD4" s="77"/>
      <c r="BE4" s="78"/>
      <c r="BF4" s="58">
        <v>50</v>
      </c>
      <c r="BG4" s="57"/>
      <c r="BH4" s="53">
        <v>57</v>
      </c>
      <c r="BI4" s="53"/>
      <c r="BJ4" s="53">
        <f>SUM(BF4:BI4)</f>
        <v>107</v>
      </c>
      <c r="BK4" s="58"/>
    </row>
    <row r="5" spans="11:63" s="27" customFormat="1" ht="12" customHeight="1"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9"/>
      <c r="Y5" s="29"/>
      <c r="AA5" s="30"/>
      <c r="AB5" s="30"/>
      <c r="AC5" s="30"/>
      <c r="AD5" s="30"/>
      <c r="AE5" s="30" t="s">
        <v>156</v>
      </c>
      <c r="AF5" s="63"/>
      <c r="AG5" s="63"/>
      <c r="AH5" s="63"/>
      <c r="AI5" s="64"/>
      <c r="AJ5" s="126" t="s">
        <v>27</v>
      </c>
      <c r="AK5" s="77"/>
      <c r="AL5" s="77"/>
      <c r="AM5" s="77"/>
      <c r="AN5" s="77"/>
      <c r="AO5" s="78"/>
      <c r="AP5" s="58">
        <v>278</v>
      </c>
      <c r="AQ5" s="57"/>
      <c r="AR5" s="83">
        <v>283</v>
      </c>
      <c r="AS5" s="84"/>
      <c r="AT5" s="83">
        <f t="shared" si="0"/>
        <v>561</v>
      </c>
      <c r="AU5" s="99"/>
      <c r="AV5" s="85" t="s">
        <v>332</v>
      </c>
      <c r="AW5" s="60"/>
      <c r="AX5" s="60"/>
      <c r="AY5" s="60"/>
      <c r="AZ5" s="60"/>
      <c r="BA5" s="60"/>
      <c r="BB5" s="60"/>
      <c r="BC5" s="60"/>
      <c r="BD5" s="60"/>
      <c r="BE5" s="61"/>
      <c r="BF5" s="70">
        <f>SUM(BF3:BG4,AP63,AP60,AP59,AP58,AP57,AP53,AP48,AP47,AP43,AP40,AP39,AP35,AP30,AP26,AP22,AP21,AP17,AP9,AP8)</f>
        <v>19210</v>
      </c>
      <c r="BG5" s="79"/>
      <c r="BH5" s="70">
        <f>SUM(BH3:BI4,AR63,AR60,AR59,AR58,AR57,AR53,AR48,AR47,AR43,AR40,AR39,AR35,AR30,AR26,AR22,AR21,AR17,AR9,AR8)</f>
        <v>21145</v>
      </c>
      <c r="BI5" s="79"/>
      <c r="BJ5" s="70">
        <f>SUM(BJ3:BK4,AT63,AT60,AT59,AT58,AT57,AT53,AT48,AT47,AT43,AT40,AT39,AT35,AT30,AT26,AT22,AT21,AT17,AT9,AT8)</f>
        <v>40355</v>
      </c>
      <c r="BK5" s="54"/>
    </row>
    <row r="6" spans="11:73" s="27" customFormat="1" ht="12" customHeight="1"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9"/>
      <c r="AA6" s="30"/>
      <c r="AB6" s="30"/>
      <c r="AC6" s="30"/>
      <c r="AD6" s="30"/>
      <c r="AE6" s="30"/>
      <c r="AF6" s="63"/>
      <c r="AG6" s="63"/>
      <c r="AH6" s="63"/>
      <c r="AI6" s="64"/>
      <c r="AJ6" s="126" t="s">
        <v>169</v>
      </c>
      <c r="AK6" s="77"/>
      <c r="AL6" s="77"/>
      <c r="AM6" s="77"/>
      <c r="AN6" s="77"/>
      <c r="AO6" s="78"/>
      <c r="AP6" s="58">
        <v>731</v>
      </c>
      <c r="AQ6" s="57"/>
      <c r="AR6" s="83">
        <v>830</v>
      </c>
      <c r="AS6" s="84"/>
      <c r="AT6" s="83">
        <f t="shared" si="0"/>
        <v>1561</v>
      </c>
      <c r="AU6" s="99"/>
      <c r="AV6" s="87"/>
      <c r="AW6" s="66"/>
      <c r="AX6" s="66"/>
      <c r="AY6" s="66"/>
      <c r="AZ6" s="66"/>
      <c r="BA6" s="66"/>
      <c r="BB6" s="66"/>
      <c r="BC6" s="66"/>
      <c r="BD6" s="66"/>
      <c r="BE6" s="67"/>
      <c r="BF6" s="71"/>
      <c r="BG6" s="80"/>
      <c r="BH6" s="71"/>
      <c r="BI6" s="80"/>
      <c r="BJ6" s="71"/>
      <c r="BK6" s="55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pans="1:63" s="17" customFormat="1" ht="12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27"/>
      <c r="AA7" s="30"/>
      <c r="AB7" s="30"/>
      <c r="AC7" s="30"/>
      <c r="AD7" s="30"/>
      <c r="AE7" s="30"/>
      <c r="AF7" s="63"/>
      <c r="AG7" s="63"/>
      <c r="AH7" s="63"/>
      <c r="AI7" s="64"/>
      <c r="AJ7" s="126" t="s">
        <v>170</v>
      </c>
      <c r="AK7" s="77"/>
      <c r="AL7" s="77"/>
      <c r="AM7" s="77"/>
      <c r="AN7" s="77"/>
      <c r="AO7" s="78"/>
      <c r="AP7" s="58">
        <v>500</v>
      </c>
      <c r="AQ7" s="57"/>
      <c r="AR7" s="83">
        <v>563</v>
      </c>
      <c r="AS7" s="84"/>
      <c r="AT7" s="83">
        <f t="shared" si="0"/>
        <v>1063</v>
      </c>
      <c r="AU7" s="99"/>
      <c r="AV7" s="85" t="s">
        <v>171</v>
      </c>
      <c r="AW7" s="60"/>
      <c r="AX7" s="60"/>
      <c r="AY7" s="61"/>
      <c r="AZ7" s="77" t="s">
        <v>172</v>
      </c>
      <c r="BA7" s="77"/>
      <c r="BB7" s="77"/>
      <c r="BC7" s="77"/>
      <c r="BD7" s="77"/>
      <c r="BE7" s="78"/>
      <c r="BF7" s="58">
        <v>215</v>
      </c>
      <c r="BG7" s="57"/>
      <c r="BH7" s="53">
        <v>208</v>
      </c>
      <c r="BI7" s="53"/>
      <c r="BJ7" s="53">
        <f aca="true" t="shared" si="1" ref="BJ7:BJ12">SUM(BF7:BI7)</f>
        <v>423</v>
      </c>
      <c r="BK7" s="58"/>
    </row>
    <row r="8" spans="1:63" s="19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27"/>
      <c r="AA8" s="30"/>
      <c r="AB8" s="30"/>
      <c r="AC8" s="30"/>
      <c r="AD8" s="30"/>
      <c r="AE8" s="30"/>
      <c r="AF8" s="66"/>
      <c r="AG8" s="66"/>
      <c r="AH8" s="66"/>
      <c r="AI8" s="67"/>
      <c r="AJ8" s="127" t="s">
        <v>173</v>
      </c>
      <c r="AK8" s="81"/>
      <c r="AL8" s="81"/>
      <c r="AM8" s="81"/>
      <c r="AN8" s="81"/>
      <c r="AO8" s="82"/>
      <c r="AP8" s="58">
        <f>SUM(AP3:AQ7)</f>
        <v>2440</v>
      </c>
      <c r="AQ8" s="57"/>
      <c r="AR8" s="58">
        <f>SUM(AR3:AS7)</f>
        <v>2634</v>
      </c>
      <c r="AS8" s="57"/>
      <c r="AT8" s="83">
        <f t="shared" si="0"/>
        <v>5074</v>
      </c>
      <c r="AU8" s="99"/>
      <c r="AV8" s="86"/>
      <c r="AW8" s="63"/>
      <c r="AX8" s="63"/>
      <c r="AY8" s="64"/>
      <c r="AZ8" s="77" t="s">
        <v>174</v>
      </c>
      <c r="BA8" s="77"/>
      <c r="BB8" s="77"/>
      <c r="BC8" s="77"/>
      <c r="BD8" s="77"/>
      <c r="BE8" s="78"/>
      <c r="BF8" s="58">
        <v>188</v>
      </c>
      <c r="BG8" s="57"/>
      <c r="BH8" s="53">
        <v>203</v>
      </c>
      <c r="BI8" s="53"/>
      <c r="BJ8" s="53">
        <f t="shared" si="1"/>
        <v>391</v>
      </c>
      <c r="BK8" s="58"/>
    </row>
    <row r="9" spans="1:63" s="1" customFormat="1" ht="12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81" t="s">
        <v>175</v>
      </c>
      <c r="AG9" s="81"/>
      <c r="AH9" s="81"/>
      <c r="AI9" s="82"/>
      <c r="AJ9" s="126" t="s">
        <v>176</v>
      </c>
      <c r="AK9" s="77"/>
      <c r="AL9" s="77"/>
      <c r="AM9" s="77"/>
      <c r="AN9" s="77"/>
      <c r="AO9" s="78"/>
      <c r="AP9" s="58">
        <v>1443</v>
      </c>
      <c r="AQ9" s="57"/>
      <c r="AR9" s="83">
        <v>1614</v>
      </c>
      <c r="AS9" s="84"/>
      <c r="AT9" s="83">
        <f t="shared" si="0"/>
        <v>3057</v>
      </c>
      <c r="AU9" s="99"/>
      <c r="AV9" s="87"/>
      <c r="AW9" s="66"/>
      <c r="AX9" s="66"/>
      <c r="AY9" s="67"/>
      <c r="AZ9" s="81" t="s">
        <v>177</v>
      </c>
      <c r="BA9" s="81"/>
      <c r="BB9" s="81"/>
      <c r="BC9" s="81"/>
      <c r="BD9" s="81"/>
      <c r="BE9" s="82"/>
      <c r="BF9" s="58">
        <f>SUM(BF7:BG8)</f>
        <v>403</v>
      </c>
      <c r="BG9" s="57"/>
      <c r="BH9" s="58">
        <f>SUM(BH7:BI8)</f>
        <v>411</v>
      </c>
      <c r="BI9" s="57"/>
      <c r="BJ9" s="53">
        <f t="shared" si="1"/>
        <v>814</v>
      </c>
      <c r="BK9" s="58"/>
    </row>
    <row r="10" spans="1:63" s="1" customFormat="1" ht="12" customHeight="1" thickBot="1">
      <c r="A10" s="31" t="s">
        <v>178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60" t="s">
        <v>37</v>
      </c>
      <c r="AG10" s="60"/>
      <c r="AH10" s="60"/>
      <c r="AI10" s="61"/>
      <c r="AJ10" s="126" t="s">
        <v>33</v>
      </c>
      <c r="AK10" s="77"/>
      <c r="AL10" s="77"/>
      <c r="AM10" s="77"/>
      <c r="AN10" s="77"/>
      <c r="AO10" s="78"/>
      <c r="AP10" s="58">
        <v>348</v>
      </c>
      <c r="AQ10" s="57"/>
      <c r="AR10" s="83">
        <v>372</v>
      </c>
      <c r="AS10" s="84"/>
      <c r="AT10" s="83">
        <f t="shared" si="0"/>
        <v>720</v>
      </c>
      <c r="AU10" s="99"/>
      <c r="AV10" s="85" t="s">
        <v>179</v>
      </c>
      <c r="AW10" s="60"/>
      <c r="AX10" s="60"/>
      <c r="AY10" s="61"/>
      <c r="AZ10" s="77" t="s">
        <v>180</v>
      </c>
      <c r="BA10" s="77"/>
      <c r="BB10" s="77"/>
      <c r="BC10" s="77"/>
      <c r="BD10" s="77"/>
      <c r="BE10" s="78"/>
      <c r="BF10" s="58">
        <v>613</v>
      </c>
      <c r="BG10" s="57"/>
      <c r="BH10" s="53">
        <v>662</v>
      </c>
      <c r="BI10" s="53"/>
      <c r="BJ10" s="53">
        <f t="shared" si="1"/>
        <v>1275</v>
      </c>
      <c r="BK10" s="58"/>
    </row>
    <row r="11" spans="1:63" s="1" customFormat="1" ht="12" customHeight="1">
      <c r="A11" s="157" t="s">
        <v>4</v>
      </c>
      <c r="B11" s="157"/>
      <c r="C11" s="157"/>
      <c r="D11" s="136"/>
      <c r="E11" s="134" t="s">
        <v>0</v>
      </c>
      <c r="F11" s="157"/>
      <c r="G11" s="157"/>
      <c r="H11" s="157"/>
      <c r="I11" s="136"/>
      <c r="J11" s="134" t="s">
        <v>1</v>
      </c>
      <c r="K11" s="136"/>
      <c r="L11" s="134" t="s">
        <v>2</v>
      </c>
      <c r="M11" s="157"/>
      <c r="N11" s="134" t="s">
        <v>3</v>
      </c>
      <c r="O11" s="135"/>
      <c r="P11" s="159" t="s">
        <v>4</v>
      </c>
      <c r="Q11" s="157"/>
      <c r="R11" s="157"/>
      <c r="S11" s="136"/>
      <c r="T11" s="134" t="s">
        <v>0</v>
      </c>
      <c r="U11" s="157"/>
      <c r="V11" s="157"/>
      <c r="W11" s="157"/>
      <c r="X11" s="157"/>
      <c r="Y11" s="136"/>
      <c r="Z11" s="133" t="s">
        <v>1</v>
      </c>
      <c r="AA11" s="133"/>
      <c r="AB11" s="133" t="s">
        <v>2</v>
      </c>
      <c r="AC11" s="133"/>
      <c r="AD11" s="133" t="s">
        <v>3</v>
      </c>
      <c r="AE11" s="134"/>
      <c r="AF11" s="63"/>
      <c r="AG11" s="63"/>
      <c r="AH11" s="63"/>
      <c r="AI11" s="64"/>
      <c r="AJ11" s="126" t="s">
        <v>35</v>
      </c>
      <c r="AK11" s="77"/>
      <c r="AL11" s="77"/>
      <c r="AM11" s="77"/>
      <c r="AN11" s="77"/>
      <c r="AO11" s="78"/>
      <c r="AP11" s="58">
        <v>113</v>
      </c>
      <c r="AQ11" s="57"/>
      <c r="AR11" s="83">
        <v>122</v>
      </c>
      <c r="AS11" s="84"/>
      <c r="AT11" s="83">
        <f t="shared" si="0"/>
        <v>235</v>
      </c>
      <c r="AU11" s="99"/>
      <c r="AV11" s="86"/>
      <c r="AW11" s="63"/>
      <c r="AX11" s="63"/>
      <c r="AY11" s="64"/>
      <c r="AZ11" s="77" t="s">
        <v>181</v>
      </c>
      <c r="BA11" s="77"/>
      <c r="BB11" s="77"/>
      <c r="BC11" s="77"/>
      <c r="BD11" s="77"/>
      <c r="BE11" s="78"/>
      <c r="BF11" s="58">
        <v>532</v>
      </c>
      <c r="BG11" s="57"/>
      <c r="BH11" s="53">
        <v>613</v>
      </c>
      <c r="BI11" s="53"/>
      <c r="BJ11" s="53">
        <f t="shared" si="1"/>
        <v>1145</v>
      </c>
      <c r="BK11" s="58"/>
    </row>
    <row r="12" spans="1:63" s="1" customFormat="1" ht="12" customHeight="1">
      <c r="A12" s="129" t="s">
        <v>182</v>
      </c>
      <c r="B12" s="129"/>
      <c r="C12" s="129"/>
      <c r="D12" s="155"/>
      <c r="E12" s="143" t="s">
        <v>183</v>
      </c>
      <c r="F12" s="144"/>
      <c r="G12" s="144"/>
      <c r="H12" s="144"/>
      <c r="I12" s="145"/>
      <c r="J12" s="71">
        <v>109</v>
      </c>
      <c r="K12" s="80"/>
      <c r="L12" s="91">
        <v>126</v>
      </c>
      <c r="M12" s="92"/>
      <c r="N12" s="91">
        <f aca="true" t="shared" si="2" ref="N12:N19">J12+L12</f>
        <v>235</v>
      </c>
      <c r="O12" s="179"/>
      <c r="P12" s="195" t="s">
        <v>90</v>
      </c>
      <c r="Q12" s="196"/>
      <c r="R12" s="196"/>
      <c r="S12" s="197"/>
      <c r="T12" s="126" t="s">
        <v>91</v>
      </c>
      <c r="U12" s="77"/>
      <c r="V12" s="77"/>
      <c r="W12" s="77"/>
      <c r="X12" s="77"/>
      <c r="Y12" s="78"/>
      <c r="Z12" s="84">
        <v>257</v>
      </c>
      <c r="AA12" s="49"/>
      <c r="AB12" s="49">
        <v>318</v>
      </c>
      <c r="AC12" s="49"/>
      <c r="AD12" s="49">
        <f>Z12+AB12</f>
        <v>575</v>
      </c>
      <c r="AE12" s="83"/>
      <c r="AF12" s="63"/>
      <c r="AG12" s="63"/>
      <c r="AH12" s="63"/>
      <c r="AI12" s="64"/>
      <c r="AJ12" s="126" t="s">
        <v>36</v>
      </c>
      <c r="AK12" s="77"/>
      <c r="AL12" s="77"/>
      <c r="AM12" s="77"/>
      <c r="AN12" s="77"/>
      <c r="AO12" s="78"/>
      <c r="AP12" s="58">
        <v>106</v>
      </c>
      <c r="AQ12" s="57"/>
      <c r="AR12" s="83">
        <v>132</v>
      </c>
      <c r="AS12" s="84"/>
      <c r="AT12" s="83">
        <f t="shared" si="0"/>
        <v>238</v>
      </c>
      <c r="AU12" s="99"/>
      <c r="AV12" s="87"/>
      <c r="AW12" s="66"/>
      <c r="AX12" s="66"/>
      <c r="AY12" s="67"/>
      <c r="AZ12" s="81" t="s">
        <v>177</v>
      </c>
      <c r="BA12" s="81"/>
      <c r="BB12" s="81"/>
      <c r="BC12" s="81"/>
      <c r="BD12" s="81"/>
      <c r="BE12" s="82"/>
      <c r="BF12" s="58">
        <f>SUM(BF10:BG11)</f>
        <v>1145</v>
      </c>
      <c r="BG12" s="57"/>
      <c r="BH12" s="53">
        <f>SUM(BH10:BI11)</f>
        <v>1275</v>
      </c>
      <c r="BI12" s="53"/>
      <c r="BJ12" s="53">
        <f t="shared" si="1"/>
        <v>2420</v>
      </c>
      <c r="BK12" s="58"/>
    </row>
    <row r="13" spans="1:63" s="1" customFormat="1" ht="12" customHeight="1">
      <c r="A13" s="81"/>
      <c r="B13" s="81"/>
      <c r="C13" s="81"/>
      <c r="D13" s="82"/>
      <c r="E13" s="126" t="s">
        <v>5</v>
      </c>
      <c r="F13" s="77"/>
      <c r="G13" s="77"/>
      <c r="H13" s="77"/>
      <c r="I13" s="78"/>
      <c r="J13" s="58">
        <v>54</v>
      </c>
      <c r="K13" s="57"/>
      <c r="L13" s="83">
        <v>79</v>
      </c>
      <c r="M13" s="84"/>
      <c r="N13" s="83">
        <f t="shared" si="2"/>
        <v>133</v>
      </c>
      <c r="O13" s="101"/>
      <c r="P13" s="62"/>
      <c r="Q13" s="63"/>
      <c r="R13" s="63"/>
      <c r="S13" s="64"/>
      <c r="T13" s="126" t="s">
        <v>94</v>
      </c>
      <c r="U13" s="77"/>
      <c r="V13" s="77"/>
      <c r="W13" s="77"/>
      <c r="X13" s="77"/>
      <c r="Y13" s="78"/>
      <c r="Z13" s="84">
        <v>231</v>
      </c>
      <c r="AA13" s="49"/>
      <c r="AB13" s="49">
        <v>260</v>
      </c>
      <c r="AC13" s="49"/>
      <c r="AD13" s="49">
        <f>Z13+AB13</f>
        <v>491</v>
      </c>
      <c r="AE13" s="83"/>
      <c r="AF13" s="63"/>
      <c r="AG13" s="63"/>
      <c r="AH13" s="63"/>
      <c r="AI13" s="64"/>
      <c r="AJ13" s="126" t="s">
        <v>38</v>
      </c>
      <c r="AK13" s="77"/>
      <c r="AL13" s="77"/>
      <c r="AM13" s="77"/>
      <c r="AN13" s="77"/>
      <c r="AO13" s="78"/>
      <c r="AP13" s="58">
        <v>102</v>
      </c>
      <c r="AQ13" s="57"/>
      <c r="AR13" s="83">
        <v>130</v>
      </c>
      <c r="AS13" s="84"/>
      <c r="AT13" s="83">
        <f t="shared" si="0"/>
        <v>232</v>
      </c>
      <c r="AU13" s="99"/>
      <c r="AV13" s="85" t="s">
        <v>184</v>
      </c>
      <c r="AW13" s="60"/>
      <c r="AX13" s="60"/>
      <c r="AY13" s="61"/>
      <c r="AZ13" s="77" t="s">
        <v>185</v>
      </c>
      <c r="BA13" s="77"/>
      <c r="BB13" s="77"/>
      <c r="BC13" s="77"/>
      <c r="BD13" s="77"/>
      <c r="BE13" s="78"/>
      <c r="BF13" s="58">
        <v>314</v>
      </c>
      <c r="BG13" s="57"/>
      <c r="BH13" s="53">
        <v>368</v>
      </c>
      <c r="BI13" s="53"/>
      <c r="BJ13" s="53">
        <f aca="true" t="shared" si="3" ref="BJ13:BJ18">SUM(BF13:BI13)</f>
        <v>682</v>
      </c>
      <c r="BK13" s="58"/>
    </row>
    <row r="14" spans="1:63" s="1" customFormat="1" ht="12" customHeight="1">
      <c r="A14" s="81"/>
      <c r="B14" s="81"/>
      <c r="C14" s="81"/>
      <c r="D14" s="82"/>
      <c r="E14" s="126" t="s">
        <v>7</v>
      </c>
      <c r="F14" s="77"/>
      <c r="G14" s="77"/>
      <c r="H14" s="77"/>
      <c r="I14" s="78"/>
      <c r="J14" s="58">
        <v>72</v>
      </c>
      <c r="K14" s="57"/>
      <c r="L14" s="83">
        <v>90</v>
      </c>
      <c r="M14" s="84"/>
      <c r="N14" s="83">
        <f t="shared" si="2"/>
        <v>162</v>
      </c>
      <c r="O14" s="101"/>
      <c r="P14" s="62"/>
      <c r="Q14" s="63"/>
      <c r="R14" s="63"/>
      <c r="S14" s="64"/>
      <c r="T14" s="126" t="s">
        <v>96</v>
      </c>
      <c r="U14" s="77"/>
      <c r="V14" s="77"/>
      <c r="W14" s="77"/>
      <c r="X14" s="77"/>
      <c r="Y14" s="78"/>
      <c r="Z14" s="84">
        <v>348</v>
      </c>
      <c r="AA14" s="49"/>
      <c r="AB14" s="49">
        <v>418</v>
      </c>
      <c r="AC14" s="49"/>
      <c r="AD14" s="49">
        <f>Z14+AB14</f>
        <v>766</v>
      </c>
      <c r="AE14" s="83"/>
      <c r="AF14" s="63"/>
      <c r="AG14" s="63"/>
      <c r="AH14" s="63"/>
      <c r="AI14" s="64"/>
      <c r="AJ14" s="126" t="s">
        <v>40</v>
      </c>
      <c r="AK14" s="77"/>
      <c r="AL14" s="77"/>
      <c r="AM14" s="77"/>
      <c r="AN14" s="77"/>
      <c r="AO14" s="78"/>
      <c r="AP14" s="58">
        <v>130</v>
      </c>
      <c r="AQ14" s="57"/>
      <c r="AR14" s="83">
        <v>137</v>
      </c>
      <c r="AS14" s="84"/>
      <c r="AT14" s="83">
        <f t="shared" si="0"/>
        <v>267</v>
      </c>
      <c r="AU14" s="99"/>
      <c r="AV14" s="86"/>
      <c r="AW14" s="63"/>
      <c r="AX14" s="63"/>
      <c r="AY14" s="64"/>
      <c r="AZ14" s="77" t="s">
        <v>186</v>
      </c>
      <c r="BA14" s="77"/>
      <c r="BB14" s="77"/>
      <c r="BC14" s="77"/>
      <c r="BD14" s="77"/>
      <c r="BE14" s="78"/>
      <c r="BF14" s="58">
        <v>307</v>
      </c>
      <c r="BG14" s="57"/>
      <c r="BH14" s="53">
        <v>347</v>
      </c>
      <c r="BI14" s="53"/>
      <c r="BJ14" s="53">
        <f t="shared" si="3"/>
        <v>654</v>
      </c>
      <c r="BK14" s="58"/>
    </row>
    <row r="15" spans="1:63" s="1" customFormat="1" ht="12" customHeight="1">
      <c r="A15" s="81"/>
      <c r="B15" s="81"/>
      <c r="C15" s="81"/>
      <c r="D15" s="82"/>
      <c r="E15" s="126" t="s">
        <v>10</v>
      </c>
      <c r="F15" s="77"/>
      <c r="G15" s="77"/>
      <c r="H15" s="77"/>
      <c r="I15" s="78"/>
      <c r="J15" s="58">
        <v>209</v>
      </c>
      <c r="K15" s="57"/>
      <c r="L15" s="83">
        <v>236</v>
      </c>
      <c r="M15" s="84"/>
      <c r="N15" s="83">
        <f t="shared" si="2"/>
        <v>445</v>
      </c>
      <c r="O15" s="101"/>
      <c r="P15" s="65"/>
      <c r="Q15" s="66"/>
      <c r="R15" s="66"/>
      <c r="S15" s="67"/>
      <c r="T15" s="127" t="s">
        <v>187</v>
      </c>
      <c r="U15" s="81"/>
      <c r="V15" s="81"/>
      <c r="W15" s="81"/>
      <c r="X15" s="81"/>
      <c r="Y15" s="82"/>
      <c r="Z15" s="84">
        <f>SUM(J60:K61,Z12:AA14)</f>
        <v>1073</v>
      </c>
      <c r="AA15" s="49"/>
      <c r="AB15" s="49">
        <f>SUM(L60:M61,AB12:AC14)</f>
        <v>1269</v>
      </c>
      <c r="AC15" s="49"/>
      <c r="AD15" s="49">
        <f>SUM(N60:O61,AD12:AE14)</f>
        <v>2342</v>
      </c>
      <c r="AE15" s="83"/>
      <c r="AF15" s="63"/>
      <c r="AG15" s="63"/>
      <c r="AH15" s="63"/>
      <c r="AI15" s="64"/>
      <c r="AJ15" s="126" t="s">
        <v>42</v>
      </c>
      <c r="AK15" s="77"/>
      <c r="AL15" s="77"/>
      <c r="AM15" s="77"/>
      <c r="AN15" s="77"/>
      <c r="AO15" s="78"/>
      <c r="AP15" s="58">
        <v>161</v>
      </c>
      <c r="AQ15" s="57"/>
      <c r="AR15" s="83">
        <v>190</v>
      </c>
      <c r="AS15" s="84"/>
      <c r="AT15" s="83">
        <f t="shared" si="0"/>
        <v>351</v>
      </c>
      <c r="AU15" s="99"/>
      <c r="AV15" s="86"/>
      <c r="AW15" s="63"/>
      <c r="AX15" s="63"/>
      <c r="AY15" s="64"/>
      <c r="AZ15" s="77" t="s">
        <v>188</v>
      </c>
      <c r="BA15" s="77"/>
      <c r="BB15" s="77"/>
      <c r="BC15" s="77"/>
      <c r="BD15" s="77"/>
      <c r="BE15" s="78"/>
      <c r="BF15" s="58">
        <v>23</v>
      </c>
      <c r="BG15" s="57"/>
      <c r="BH15" s="53">
        <v>19</v>
      </c>
      <c r="BI15" s="53"/>
      <c r="BJ15" s="53">
        <f t="shared" si="3"/>
        <v>42</v>
      </c>
      <c r="BK15" s="58"/>
    </row>
    <row r="16" spans="1:63" s="1" customFormat="1" ht="12" customHeight="1">
      <c r="A16" s="81"/>
      <c r="B16" s="81"/>
      <c r="C16" s="81"/>
      <c r="D16" s="82"/>
      <c r="E16" s="126" t="s">
        <v>11</v>
      </c>
      <c r="F16" s="77"/>
      <c r="G16" s="77"/>
      <c r="H16" s="77"/>
      <c r="I16" s="78"/>
      <c r="J16" s="58">
        <v>171</v>
      </c>
      <c r="K16" s="57"/>
      <c r="L16" s="83">
        <v>205</v>
      </c>
      <c r="M16" s="84"/>
      <c r="N16" s="83">
        <f t="shared" si="2"/>
        <v>376</v>
      </c>
      <c r="O16" s="101"/>
      <c r="P16" s="59" t="s">
        <v>101</v>
      </c>
      <c r="Q16" s="60"/>
      <c r="R16" s="60"/>
      <c r="S16" s="61"/>
      <c r="T16" s="126" t="s">
        <v>99</v>
      </c>
      <c r="U16" s="77"/>
      <c r="V16" s="77"/>
      <c r="W16" s="77"/>
      <c r="X16" s="77"/>
      <c r="Y16" s="78"/>
      <c r="Z16" s="84">
        <v>483</v>
      </c>
      <c r="AA16" s="49"/>
      <c r="AB16" s="49">
        <v>567</v>
      </c>
      <c r="AC16" s="49"/>
      <c r="AD16" s="49">
        <f>Z16+AB16</f>
        <v>1050</v>
      </c>
      <c r="AE16" s="83"/>
      <c r="AF16" s="63"/>
      <c r="AG16" s="63"/>
      <c r="AH16" s="63"/>
      <c r="AI16" s="64"/>
      <c r="AJ16" s="126" t="s">
        <v>44</v>
      </c>
      <c r="AK16" s="77"/>
      <c r="AL16" s="77"/>
      <c r="AM16" s="77"/>
      <c r="AN16" s="77"/>
      <c r="AO16" s="78"/>
      <c r="AP16" s="58">
        <v>98</v>
      </c>
      <c r="AQ16" s="57"/>
      <c r="AR16" s="83">
        <v>106</v>
      </c>
      <c r="AS16" s="84"/>
      <c r="AT16" s="83">
        <f t="shared" si="0"/>
        <v>204</v>
      </c>
      <c r="AU16" s="99"/>
      <c r="AV16" s="86"/>
      <c r="AW16" s="63"/>
      <c r="AX16" s="63"/>
      <c r="AY16" s="64"/>
      <c r="AZ16" s="77" t="s">
        <v>189</v>
      </c>
      <c r="BA16" s="77"/>
      <c r="BB16" s="77"/>
      <c r="BC16" s="77"/>
      <c r="BD16" s="77"/>
      <c r="BE16" s="78"/>
      <c r="BF16" s="58">
        <v>482</v>
      </c>
      <c r="BG16" s="57"/>
      <c r="BH16" s="53">
        <v>532</v>
      </c>
      <c r="BI16" s="53"/>
      <c r="BJ16" s="53">
        <f t="shared" si="3"/>
        <v>1014</v>
      </c>
      <c r="BK16" s="58"/>
    </row>
    <row r="17" spans="1:63" s="1" customFormat="1" ht="12" customHeight="1">
      <c r="A17" s="81"/>
      <c r="B17" s="81"/>
      <c r="C17" s="81"/>
      <c r="D17" s="82"/>
      <c r="E17" s="126" t="s">
        <v>13</v>
      </c>
      <c r="F17" s="77"/>
      <c r="G17" s="77"/>
      <c r="H17" s="77"/>
      <c r="I17" s="78"/>
      <c r="J17" s="58">
        <v>486</v>
      </c>
      <c r="K17" s="57"/>
      <c r="L17" s="83">
        <v>589</v>
      </c>
      <c r="M17" s="84"/>
      <c r="N17" s="83">
        <f t="shared" si="2"/>
        <v>1075</v>
      </c>
      <c r="O17" s="101"/>
      <c r="P17" s="62"/>
      <c r="Q17" s="63"/>
      <c r="R17" s="63"/>
      <c r="S17" s="64"/>
      <c r="T17" s="126" t="s">
        <v>102</v>
      </c>
      <c r="U17" s="77"/>
      <c r="V17" s="77"/>
      <c r="W17" s="77"/>
      <c r="X17" s="77"/>
      <c r="Y17" s="78"/>
      <c r="Z17" s="84">
        <v>229</v>
      </c>
      <c r="AA17" s="49"/>
      <c r="AB17" s="49">
        <v>282</v>
      </c>
      <c r="AC17" s="49"/>
      <c r="AD17" s="49">
        <f>Z17+AB17</f>
        <v>511</v>
      </c>
      <c r="AE17" s="83"/>
      <c r="AF17" s="66"/>
      <c r="AG17" s="66"/>
      <c r="AH17" s="66"/>
      <c r="AI17" s="67"/>
      <c r="AJ17" s="127" t="s">
        <v>173</v>
      </c>
      <c r="AK17" s="81"/>
      <c r="AL17" s="81"/>
      <c r="AM17" s="81"/>
      <c r="AN17" s="81"/>
      <c r="AO17" s="82"/>
      <c r="AP17" s="58">
        <f>SUM(AP10:AQ16)</f>
        <v>1058</v>
      </c>
      <c r="AQ17" s="57"/>
      <c r="AR17" s="58">
        <f>SUM(AR10:AS16)</f>
        <v>1189</v>
      </c>
      <c r="AS17" s="57"/>
      <c r="AT17" s="83">
        <f t="shared" si="0"/>
        <v>2247</v>
      </c>
      <c r="AU17" s="99"/>
      <c r="AV17" s="86"/>
      <c r="AW17" s="63"/>
      <c r="AX17" s="63"/>
      <c r="AY17" s="64"/>
      <c r="AZ17" s="77" t="s">
        <v>180</v>
      </c>
      <c r="BA17" s="77"/>
      <c r="BB17" s="77"/>
      <c r="BC17" s="77"/>
      <c r="BD17" s="77"/>
      <c r="BE17" s="78"/>
      <c r="BF17" s="58">
        <v>18</v>
      </c>
      <c r="BG17" s="57"/>
      <c r="BH17" s="53">
        <v>19</v>
      </c>
      <c r="BI17" s="53"/>
      <c r="BJ17" s="53">
        <f t="shared" si="3"/>
        <v>37</v>
      </c>
      <c r="BK17" s="58"/>
    </row>
    <row r="18" spans="1:63" s="1" customFormat="1" ht="12" customHeight="1">
      <c r="A18" s="81"/>
      <c r="B18" s="81"/>
      <c r="C18" s="81"/>
      <c r="D18" s="82"/>
      <c r="E18" s="126" t="s">
        <v>190</v>
      </c>
      <c r="F18" s="77"/>
      <c r="G18" s="77"/>
      <c r="H18" s="77"/>
      <c r="I18" s="78"/>
      <c r="J18" s="58">
        <v>11</v>
      </c>
      <c r="K18" s="57"/>
      <c r="L18" s="83">
        <v>10</v>
      </c>
      <c r="M18" s="84"/>
      <c r="N18" s="83">
        <f t="shared" si="2"/>
        <v>21</v>
      </c>
      <c r="O18" s="101"/>
      <c r="P18" s="65"/>
      <c r="Q18" s="66"/>
      <c r="R18" s="66"/>
      <c r="S18" s="67"/>
      <c r="T18" s="127" t="s">
        <v>187</v>
      </c>
      <c r="U18" s="81"/>
      <c r="V18" s="81"/>
      <c r="W18" s="81"/>
      <c r="X18" s="81"/>
      <c r="Y18" s="82"/>
      <c r="Z18" s="84">
        <f>SUM(Z16:AA17)</f>
        <v>712</v>
      </c>
      <c r="AA18" s="49"/>
      <c r="AB18" s="49">
        <f>SUM(AB16:AC17)</f>
        <v>849</v>
      </c>
      <c r="AC18" s="49"/>
      <c r="AD18" s="49">
        <f>SUM(AD16:AE17)</f>
        <v>1561</v>
      </c>
      <c r="AE18" s="83"/>
      <c r="AF18" s="60" t="s">
        <v>50</v>
      </c>
      <c r="AG18" s="60"/>
      <c r="AH18" s="60"/>
      <c r="AI18" s="61"/>
      <c r="AJ18" s="126" t="s">
        <v>48</v>
      </c>
      <c r="AK18" s="77"/>
      <c r="AL18" s="77"/>
      <c r="AM18" s="77"/>
      <c r="AN18" s="77"/>
      <c r="AO18" s="78"/>
      <c r="AP18" s="58">
        <v>782</v>
      </c>
      <c r="AQ18" s="57"/>
      <c r="AR18" s="83">
        <v>841</v>
      </c>
      <c r="AS18" s="84"/>
      <c r="AT18" s="83">
        <f t="shared" si="0"/>
        <v>1623</v>
      </c>
      <c r="AU18" s="99"/>
      <c r="AV18" s="87"/>
      <c r="AW18" s="66"/>
      <c r="AX18" s="66"/>
      <c r="AY18" s="67"/>
      <c r="AZ18" s="81" t="s">
        <v>177</v>
      </c>
      <c r="BA18" s="81"/>
      <c r="BB18" s="81"/>
      <c r="BC18" s="81"/>
      <c r="BD18" s="81"/>
      <c r="BE18" s="82"/>
      <c r="BF18" s="58">
        <f>SUM(BF13:BG17)</f>
        <v>1144</v>
      </c>
      <c r="BG18" s="57"/>
      <c r="BH18" s="58">
        <f>SUM(BH13:BI17)</f>
        <v>1285</v>
      </c>
      <c r="BI18" s="57"/>
      <c r="BJ18" s="53">
        <f t="shared" si="3"/>
        <v>2429</v>
      </c>
      <c r="BK18" s="58"/>
    </row>
    <row r="19" spans="1:63" s="1" customFormat="1" ht="12" customHeight="1">
      <c r="A19" s="81"/>
      <c r="B19" s="81"/>
      <c r="C19" s="81"/>
      <c r="D19" s="82"/>
      <c r="E19" s="126" t="s">
        <v>17</v>
      </c>
      <c r="F19" s="77"/>
      <c r="G19" s="77"/>
      <c r="H19" s="77"/>
      <c r="I19" s="78"/>
      <c r="J19" s="58">
        <v>84</v>
      </c>
      <c r="K19" s="57"/>
      <c r="L19" s="83">
        <v>82</v>
      </c>
      <c r="M19" s="84"/>
      <c r="N19" s="83">
        <f t="shared" si="2"/>
        <v>166</v>
      </c>
      <c r="O19" s="101"/>
      <c r="P19" s="59" t="s">
        <v>115</v>
      </c>
      <c r="Q19" s="60"/>
      <c r="R19" s="60"/>
      <c r="S19" s="61"/>
      <c r="T19" s="126" t="s">
        <v>105</v>
      </c>
      <c r="U19" s="77"/>
      <c r="V19" s="77"/>
      <c r="W19" s="77"/>
      <c r="X19" s="77"/>
      <c r="Y19" s="78"/>
      <c r="Z19" s="84">
        <v>189</v>
      </c>
      <c r="AA19" s="49"/>
      <c r="AB19" s="49">
        <v>240</v>
      </c>
      <c r="AC19" s="49"/>
      <c r="AD19" s="49">
        <f aca="true" t="shared" si="4" ref="AD19:AD28">Z19+AB19</f>
        <v>429</v>
      </c>
      <c r="AE19" s="83"/>
      <c r="AF19" s="63"/>
      <c r="AG19" s="63"/>
      <c r="AH19" s="63"/>
      <c r="AI19" s="64"/>
      <c r="AJ19" s="126" t="s">
        <v>51</v>
      </c>
      <c r="AK19" s="77"/>
      <c r="AL19" s="77"/>
      <c r="AM19" s="77"/>
      <c r="AN19" s="77"/>
      <c r="AO19" s="78"/>
      <c r="AP19" s="58">
        <v>430</v>
      </c>
      <c r="AQ19" s="57"/>
      <c r="AR19" s="83">
        <v>514</v>
      </c>
      <c r="AS19" s="84"/>
      <c r="AT19" s="83">
        <f t="shared" si="0"/>
        <v>944</v>
      </c>
      <c r="AU19" s="99"/>
      <c r="AV19" s="85" t="s">
        <v>191</v>
      </c>
      <c r="AW19" s="60"/>
      <c r="AX19" s="60"/>
      <c r="AY19" s="61"/>
      <c r="AZ19" s="77" t="s">
        <v>188</v>
      </c>
      <c r="BA19" s="77"/>
      <c r="BB19" s="77"/>
      <c r="BC19" s="77"/>
      <c r="BD19" s="77"/>
      <c r="BE19" s="78"/>
      <c r="BF19" s="58">
        <v>175</v>
      </c>
      <c r="BG19" s="57"/>
      <c r="BH19" s="58">
        <v>220</v>
      </c>
      <c r="BI19" s="57"/>
      <c r="BJ19" s="53">
        <f>SUM(BF19:BI19)</f>
        <v>395</v>
      </c>
      <c r="BK19" s="58"/>
    </row>
    <row r="20" spans="1:63" s="1" customFormat="1" ht="12" customHeight="1">
      <c r="A20" s="81"/>
      <c r="B20" s="81"/>
      <c r="C20" s="81"/>
      <c r="D20" s="82"/>
      <c r="E20" s="127" t="s">
        <v>192</v>
      </c>
      <c r="F20" s="81"/>
      <c r="G20" s="81"/>
      <c r="H20" s="81"/>
      <c r="I20" s="82"/>
      <c r="J20" s="58">
        <f>SUM(J12:K19)</f>
        <v>1196</v>
      </c>
      <c r="K20" s="57"/>
      <c r="L20" s="83">
        <f>SUM(L12:M19)</f>
        <v>1417</v>
      </c>
      <c r="M20" s="84"/>
      <c r="N20" s="83">
        <f>SUM(N12:O19)</f>
        <v>2613</v>
      </c>
      <c r="O20" s="101"/>
      <c r="P20" s="62"/>
      <c r="Q20" s="63"/>
      <c r="R20" s="63"/>
      <c r="S20" s="64"/>
      <c r="T20" s="126" t="s">
        <v>107</v>
      </c>
      <c r="U20" s="77"/>
      <c r="V20" s="77"/>
      <c r="W20" s="77"/>
      <c r="X20" s="77"/>
      <c r="Y20" s="78"/>
      <c r="Z20" s="84">
        <v>118</v>
      </c>
      <c r="AA20" s="49"/>
      <c r="AB20" s="49">
        <v>143</v>
      </c>
      <c r="AC20" s="49"/>
      <c r="AD20" s="49">
        <f t="shared" si="4"/>
        <v>261</v>
      </c>
      <c r="AE20" s="83"/>
      <c r="AF20" s="63"/>
      <c r="AG20" s="63"/>
      <c r="AH20" s="63"/>
      <c r="AI20" s="64"/>
      <c r="AJ20" s="126" t="s">
        <v>53</v>
      </c>
      <c r="AK20" s="77"/>
      <c r="AL20" s="77"/>
      <c r="AM20" s="77"/>
      <c r="AN20" s="77"/>
      <c r="AO20" s="78"/>
      <c r="AP20" s="58">
        <v>340</v>
      </c>
      <c r="AQ20" s="57"/>
      <c r="AR20" s="83">
        <v>356</v>
      </c>
      <c r="AS20" s="84"/>
      <c r="AT20" s="83">
        <f t="shared" si="0"/>
        <v>696</v>
      </c>
      <c r="AU20" s="99"/>
      <c r="AV20" s="86"/>
      <c r="AW20" s="63"/>
      <c r="AX20" s="63"/>
      <c r="AY20" s="64"/>
      <c r="AZ20" s="77" t="s">
        <v>193</v>
      </c>
      <c r="BA20" s="77"/>
      <c r="BB20" s="77"/>
      <c r="BC20" s="77"/>
      <c r="BD20" s="77"/>
      <c r="BE20" s="78"/>
      <c r="BF20" s="58">
        <v>335</v>
      </c>
      <c r="BG20" s="57"/>
      <c r="BH20" s="58">
        <v>407</v>
      </c>
      <c r="BI20" s="57"/>
      <c r="BJ20" s="53">
        <f>SUM(BF20:BI20)</f>
        <v>742</v>
      </c>
      <c r="BK20" s="58"/>
    </row>
    <row r="21" spans="1:63" s="1" customFormat="1" ht="12" customHeight="1">
      <c r="A21" s="81" t="s">
        <v>194</v>
      </c>
      <c r="B21" s="81"/>
      <c r="C21" s="81"/>
      <c r="D21" s="82"/>
      <c r="E21" s="126" t="s">
        <v>5</v>
      </c>
      <c r="F21" s="77"/>
      <c r="G21" s="77"/>
      <c r="H21" s="77"/>
      <c r="I21" s="78"/>
      <c r="J21" s="58">
        <v>33</v>
      </c>
      <c r="K21" s="57"/>
      <c r="L21" s="83">
        <v>29</v>
      </c>
      <c r="M21" s="84"/>
      <c r="N21" s="83">
        <f aca="true" t="shared" si="5" ref="N21:N26">J21+L21</f>
        <v>62</v>
      </c>
      <c r="O21" s="101"/>
      <c r="P21" s="62"/>
      <c r="Q21" s="63"/>
      <c r="R21" s="63"/>
      <c r="S21" s="64"/>
      <c r="T21" s="126" t="s">
        <v>108</v>
      </c>
      <c r="U21" s="77"/>
      <c r="V21" s="77"/>
      <c r="W21" s="77"/>
      <c r="X21" s="77"/>
      <c r="Y21" s="78"/>
      <c r="Z21" s="84">
        <v>89</v>
      </c>
      <c r="AA21" s="49"/>
      <c r="AB21" s="49">
        <v>97</v>
      </c>
      <c r="AC21" s="49"/>
      <c r="AD21" s="49">
        <f t="shared" si="4"/>
        <v>186</v>
      </c>
      <c r="AE21" s="83"/>
      <c r="AF21" s="66"/>
      <c r="AG21" s="66"/>
      <c r="AH21" s="66"/>
      <c r="AI21" s="67"/>
      <c r="AJ21" s="127" t="s">
        <v>195</v>
      </c>
      <c r="AK21" s="81"/>
      <c r="AL21" s="81"/>
      <c r="AM21" s="81"/>
      <c r="AN21" s="81"/>
      <c r="AO21" s="82"/>
      <c r="AP21" s="58">
        <f>SUM(AP18:AQ20)</f>
        <v>1552</v>
      </c>
      <c r="AQ21" s="57"/>
      <c r="AR21" s="58">
        <f>SUM(AR18:AS20)</f>
        <v>1711</v>
      </c>
      <c r="AS21" s="57"/>
      <c r="AT21" s="83">
        <f t="shared" si="0"/>
        <v>3263</v>
      </c>
      <c r="AU21" s="99"/>
      <c r="AV21" s="86"/>
      <c r="AW21" s="63"/>
      <c r="AX21" s="63"/>
      <c r="AY21" s="64"/>
      <c r="AZ21" s="77" t="s">
        <v>180</v>
      </c>
      <c r="BA21" s="77"/>
      <c r="BB21" s="77"/>
      <c r="BC21" s="77"/>
      <c r="BD21" s="77"/>
      <c r="BE21" s="78"/>
      <c r="BF21" s="58">
        <v>59</v>
      </c>
      <c r="BG21" s="57"/>
      <c r="BH21" s="58">
        <v>62</v>
      </c>
      <c r="BI21" s="57"/>
      <c r="BJ21" s="53">
        <f>SUM(BF21:BI21)</f>
        <v>121</v>
      </c>
      <c r="BK21" s="58"/>
    </row>
    <row r="22" spans="1:63" s="1" customFormat="1" ht="12" customHeight="1">
      <c r="A22" s="81" t="s">
        <v>22</v>
      </c>
      <c r="B22" s="81"/>
      <c r="C22" s="81"/>
      <c r="D22" s="82"/>
      <c r="E22" s="126" t="s">
        <v>20</v>
      </c>
      <c r="F22" s="77"/>
      <c r="G22" s="77"/>
      <c r="H22" s="77"/>
      <c r="I22" s="78"/>
      <c r="J22" s="58">
        <v>458</v>
      </c>
      <c r="K22" s="57"/>
      <c r="L22" s="83">
        <v>540</v>
      </c>
      <c r="M22" s="84"/>
      <c r="N22" s="83">
        <f t="shared" si="5"/>
        <v>998</v>
      </c>
      <c r="O22" s="101"/>
      <c r="P22" s="62"/>
      <c r="Q22" s="63"/>
      <c r="R22" s="63"/>
      <c r="S22" s="64"/>
      <c r="T22" s="126" t="s">
        <v>111</v>
      </c>
      <c r="U22" s="77"/>
      <c r="V22" s="77"/>
      <c r="W22" s="77"/>
      <c r="X22" s="77"/>
      <c r="Y22" s="78"/>
      <c r="Z22" s="84">
        <v>178</v>
      </c>
      <c r="AA22" s="49"/>
      <c r="AB22" s="49">
        <v>216</v>
      </c>
      <c r="AC22" s="49"/>
      <c r="AD22" s="49">
        <f t="shared" si="4"/>
        <v>394</v>
      </c>
      <c r="AE22" s="83"/>
      <c r="AF22" s="81" t="s">
        <v>55</v>
      </c>
      <c r="AG22" s="81"/>
      <c r="AH22" s="81"/>
      <c r="AI22" s="82"/>
      <c r="AJ22" s="126" t="s">
        <v>56</v>
      </c>
      <c r="AK22" s="77"/>
      <c r="AL22" s="77"/>
      <c r="AM22" s="77"/>
      <c r="AN22" s="77"/>
      <c r="AO22" s="78"/>
      <c r="AP22" s="58">
        <v>500</v>
      </c>
      <c r="AQ22" s="57"/>
      <c r="AR22" s="83">
        <v>601</v>
      </c>
      <c r="AS22" s="84"/>
      <c r="AT22" s="83">
        <f t="shared" si="0"/>
        <v>1101</v>
      </c>
      <c r="AU22" s="99"/>
      <c r="AV22" s="86"/>
      <c r="AW22" s="63"/>
      <c r="AX22" s="63"/>
      <c r="AY22" s="64"/>
      <c r="AZ22" s="77" t="s">
        <v>196</v>
      </c>
      <c r="BA22" s="77"/>
      <c r="BB22" s="77"/>
      <c r="BC22" s="77"/>
      <c r="BD22" s="77"/>
      <c r="BE22" s="78"/>
      <c r="BF22" s="58">
        <v>289</v>
      </c>
      <c r="BG22" s="57"/>
      <c r="BH22" s="58">
        <v>315</v>
      </c>
      <c r="BI22" s="57"/>
      <c r="BJ22" s="53">
        <f>SUM(BF22:BI22)</f>
        <v>604</v>
      </c>
      <c r="BK22" s="58"/>
    </row>
    <row r="23" spans="1:63" s="1" customFormat="1" ht="12" customHeight="1">
      <c r="A23" s="81"/>
      <c r="B23" s="81"/>
      <c r="C23" s="81"/>
      <c r="D23" s="82"/>
      <c r="E23" s="126" t="s">
        <v>21</v>
      </c>
      <c r="F23" s="77"/>
      <c r="G23" s="77"/>
      <c r="H23" s="77"/>
      <c r="I23" s="78"/>
      <c r="J23" s="58">
        <v>245</v>
      </c>
      <c r="K23" s="57"/>
      <c r="L23" s="83">
        <v>285</v>
      </c>
      <c r="M23" s="84"/>
      <c r="N23" s="83">
        <f t="shared" si="5"/>
        <v>530</v>
      </c>
      <c r="O23" s="101"/>
      <c r="P23" s="62"/>
      <c r="Q23" s="63"/>
      <c r="R23" s="63"/>
      <c r="S23" s="64"/>
      <c r="T23" s="126" t="s">
        <v>113</v>
      </c>
      <c r="U23" s="77"/>
      <c r="V23" s="77"/>
      <c r="W23" s="77"/>
      <c r="X23" s="77"/>
      <c r="Y23" s="78"/>
      <c r="Z23" s="84">
        <v>76</v>
      </c>
      <c r="AA23" s="49"/>
      <c r="AB23" s="49">
        <v>79</v>
      </c>
      <c r="AC23" s="49"/>
      <c r="AD23" s="49">
        <f t="shared" si="4"/>
        <v>155</v>
      </c>
      <c r="AE23" s="83"/>
      <c r="AF23" s="60" t="s">
        <v>60</v>
      </c>
      <c r="AG23" s="60"/>
      <c r="AH23" s="60"/>
      <c r="AI23" s="61"/>
      <c r="AJ23" s="126" t="s">
        <v>58</v>
      </c>
      <c r="AK23" s="77"/>
      <c r="AL23" s="77"/>
      <c r="AM23" s="77"/>
      <c r="AN23" s="77"/>
      <c r="AO23" s="78"/>
      <c r="AP23" s="58">
        <v>943</v>
      </c>
      <c r="AQ23" s="57"/>
      <c r="AR23" s="83">
        <v>1042</v>
      </c>
      <c r="AS23" s="84"/>
      <c r="AT23" s="83">
        <f t="shared" si="0"/>
        <v>1985</v>
      </c>
      <c r="AU23" s="99"/>
      <c r="AV23" s="87"/>
      <c r="AW23" s="66"/>
      <c r="AX23" s="66"/>
      <c r="AY23" s="67"/>
      <c r="AZ23" s="81" t="s">
        <v>177</v>
      </c>
      <c r="BA23" s="81"/>
      <c r="BB23" s="81"/>
      <c r="BC23" s="81"/>
      <c r="BD23" s="81"/>
      <c r="BE23" s="82"/>
      <c r="BF23" s="58">
        <f>SUM(BF19:BG22)</f>
        <v>858</v>
      </c>
      <c r="BG23" s="57"/>
      <c r="BH23" s="58">
        <f>SUM(BH19:BI22)</f>
        <v>1004</v>
      </c>
      <c r="BI23" s="57"/>
      <c r="BJ23" s="53">
        <f>SUM(BF23:BI23)</f>
        <v>1862</v>
      </c>
      <c r="BK23" s="58"/>
    </row>
    <row r="24" spans="1:63" s="1" customFormat="1" ht="12" customHeight="1">
      <c r="A24" s="81"/>
      <c r="B24" s="81"/>
      <c r="C24" s="81"/>
      <c r="D24" s="82"/>
      <c r="E24" s="126" t="s">
        <v>197</v>
      </c>
      <c r="F24" s="77"/>
      <c r="G24" s="77"/>
      <c r="H24" s="77"/>
      <c r="I24" s="78"/>
      <c r="J24" s="58">
        <v>331</v>
      </c>
      <c r="K24" s="57"/>
      <c r="L24" s="83">
        <v>357</v>
      </c>
      <c r="M24" s="84"/>
      <c r="N24" s="83">
        <f t="shared" si="5"/>
        <v>688</v>
      </c>
      <c r="O24" s="101"/>
      <c r="P24" s="62"/>
      <c r="Q24" s="63"/>
      <c r="R24" s="63"/>
      <c r="S24" s="64"/>
      <c r="T24" s="126" t="s">
        <v>116</v>
      </c>
      <c r="U24" s="77"/>
      <c r="V24" s="77"/>
      <c r="W24" s="77"/>
      <c r="X24" s="77"/>
      <c r="Y24" s="78"/>
      <c r="Z24" s="84">
        <v>119</v>
      </c>
      <c r="AA24" s="49"/>
      <c r="AB24" s="49">
        <v>158</v>
      </c>
      <c r="AC24" s="49"/>
      <c r="AD24" s="49">
        <f t="shared" si="4"/>
        <v>277</v>
      </c>
      <c r="AE24" s="83"/>
      <c r="AF24" s="63"/>
      <c r="AG24" s="63"/>
      <c r="AH24" s="63"/>
      <c r="AI24" s="64"/>
      <c r="AJ24" s="126" t="s">
        <v>61</v>
      </c>
      <c r="AK24" s="77"/>
      <c r="AL24" s="77"/>
      <c r="AM24" s="77"/>
      <c r="AN24" s="77"/>
      <c r="AO24" s="78"/>
      <c r="AP24" s="58">
        <v>139</v>
      </c>
      <c r="AQ24" s="57"/>
      <c r="AR24" s="83">
        <v>161</v>
      </c>
      <c r="AS24" s="84"/>
      <c r="AT24" s="83">
        <f t="shared" si="0"/>
        <v>300</v>
      </c>
      <c r="AU24" s="99"/>
      <c r="AV24" s="85" t="s">
        <v>330</v>
      </c>
      <c r="AW24" s="60"/>
      <c r="AX24" s="60"/>
      <c r="AY24" s="60"/>
      <c r="AZ24" s="60"/>
      <c r="BA24" s="60"/>
      <c r="BB24" s="60"/>
      <c r="BC24" s="60"/>
      <c r="BD24" s="60"/>
      <c r="BE24" s="61"/>
      <c r="BF24" s="70">
        <f>SUM(BF23,BF18,BF12,BF9)</f>
        <v>3550</v>
      </c>
      <c r="BG24" s="79"/>
      <c r="BH24" s="70">
        <f>SUM(BH23,BH18,BH12,BH9)</f>
        <v>3975</v>
      </c>
      <c r="BI24" s="79"/>
      <c r="BJ24" s="70">
        <f>SUM(BJ23,BJ18,BJ12,BJ9)</f>
        <v>7525</v>
      </c>
      <c r="BK24" s="54"/>
    </row>
    <row r="25" spans="1:63" s="1" customFormat="1" ht="12" customHeight="1">
      <c r="A25" s="81"/>
      <c r="B25" s="81"/>
      <c r="C25" s="81"/>
      <c r="D25" s="82"/>
      <c r="E25" s="126" t="s">
        <v>17</v>
      </c>
      <c r="F25" s="77"/>
      <c r="G25" s="77"/>
      <c r="H25" s="77"/>
      <c r="I25" s="78"/>
      <c r="J25" s="58">
        <v>172</v>
      </c>
      <c r="K25" s="57"/>
      <c r="L25" s="83">
        <v>177</v>
      </c>
      <c r="M25" s="84"/>
      <c r="N25" s="83">
        <f t="shared" si="5"/>
        <v>349</v>
      </c>
      <c r="O25" s="101"/>
      <c r="P25" s="62"/>
      <c r="Q25" s="63"/>
      <c r="R25" s="63"/>
      <c r="S25" s="64"/>
      <c r="T25" s="126" t="s">
        <v>119</v>
      </c>
      <c r="U25" s="77"/>
      <c r="V25" s="77"/>
      <c r="W25" s="77"/>
      <c r="X25" s="77"/>
      <c r="Y25" s="78"/>
      <c r="Z25" s="84">
        <v>139</v>
      </c>
      <c r="AA25" s="49"/>
      <c r="AB25" s="49">
        <v>172</v>
      </c>
      <c r="AC25" s="49"/>
      <c r="AD25" s="49">
        <f t="shared" si="4"/>
        <v>311</v>
      </c>
      <c r="AE25" s="83"/>
      <c r="AF25" s="63"/>
      <c r="AG25" s="63"/>
      <c r="AH25" s="63"/>
      <c r="AI25" s="64"/>
      <c r="AJ25" s="126" t="s">
        <v>64</v>
      </c>
      <c r="AK25" s="77"/>
      <c r="AL25" s="77"/>
      <c r="AM25" s="77"/>
      <c r="AN25" s="77"/>
      <c r="AO25" s="78"/>
      <c r="AP25" s="58">
        <v>216</v>
      </c>
      <c r="AQ25" s="57"/>
      <c r="AR25" s="83">
        <v>242</v>
      </c>
      <c r="AS25" s="84"/>
      <c r="AT25" s="83">
        <f t="shared" si="0"/>
        <v>458</v>
      </c>
      <c r="AU25" s="99"/>
      <c r="AV25" s="87"/>
      <c r="AW25" s="66"/>
      <c r="AX25" s="66"/>
      <c r="AY25" s="66"/>
      <c r="AZ25" s="66"/>
      <c r="BA25" s="66"/>
      <c r="BB25" s="66"/>
      <c r="BC25" s="66"/>
      <c r="BD25" s="66"/>
      <c r="BE25" s="67"/>
      <c r="BF25" s="71"/>
      <c r="BG25" s="80"/>
      <c r="BH25" s="71"/>
      <c r="BI25" s="80"/>
      <c r="BJ25" s="71"/>
      <c r="BK25" s="55"/>
    </row>
    <row r="26" spans="1:63" s="1" customFormat="1" ht="12" customHeight="1">
      <c r="A26" s="81"/>
      <c r="B26" s="81"/>
      <c r="C26" s="81"/>
      <c r="D26" s="82"/>
      <c r="E26" s="126" t="s">
        <v>25</v>
      </c>
      <c r="F26" s="77"/>
      <c r="G26" s="77"/>
      <c r="H26" s="77"/>
      <c r="I26" s="78"/>
      <c r="J26" s="58">
        <v>151</v>
      </c>
      <c r="K26" s="57"/>
      <c r="L26" s="83">
        <v>159</v>
      </c>
      <c r="M26" s="84"/>
      <c r="N26" s="83">
        <f t="shared" si="5"/>
        <v>310</v>
      </c>
      <c r="O26" s="101"/>
      <c r="P26" s="62"/>
      <c r="Q26" s="63"/>
      <c r="R26" s="63"/>
      <c r="S26" s="64"/>
      <c r="T26" s="126" t="s">
        <v>121</v>
      </c>
      <c r="U26" s="77"/>
      <c r="V26" s="77"/>
      <c r="W26" s="77"/>
      <c r="X26" s="77"/>
      <c r="Y26" s="78"/>
      <c r="Z26" s="84">
        <v>223</v>
      </c>
      <c r="AA26" s="49"/>
      <c r="AB26" s="49">
        <v>247</v>
      </c>
      <c r="AC26" s="49"/>
      <c r="AD26" s="49">
        <f t="shared" si="4"/>
        <v>470</v>
      </c>
      <c r="AE26" s="83"/>
      <c r="AF26" s="66"/>
      <c r="AG26" s="66"/>
      <c r="AH26" s="66"/>
      <c r="AI26" s="67"/>
      <c r="AJ26" s="127" t="s">
        <v>173</v>
      </c>
      <c r="AK26" s="81"/>
      <c r="AL26" s="81"/>
      <c r="AM26" s="81"/>
      <c r="AN26" s="81"/>
      <c r="AO26" s="82"/>
      <c r="AP26" s="58">
        <f>SUM(AP23:AQ25)</f>
        <v>1298</v>
      </c>
      <c r="AQ26" s="57"/>
      <c r="AR26" s="58">
        <f>SUM(AR23:AS25)</f>
        <v>1445</v>
      </c>
      <c r="AS26" s="57"/>
      <c r="AT26" s="83">
        <f t="shared" si="0"/>
        <v>2743</v>
      </c>
      <c r="AU26" s="99"/>
      <c r="AV26" s="85" t="s">
        <v>198</v>
      </c>
      <c r="AW26" s="60"/>
      <c r="AX26" s="60"/>
      <c r="AY26" s="61"/>
      <c r="AZ26" s="77" t="s">
        <v>199</v>
      </c>
      <c r="BA26" s="77"/>
      <c r="BB26" s="77"/>
      <c r="BC26" s="77"/>
      <c r="BD26" s="77"/>
      <c r="BE26" s="78"/>
      <c r="BF26" s="58">
        <v>712</v>
      </c>
      <c r="BG26" s="57"/>
      <c r="BH26" s="53">
        <v>851</v>
      </c>
      <c r="BI26" s="53"/>
      <c r="BJ26" s="53">
        <f aca="true" t="shared" si="6" ref="BJ26:BJ32">SUM(BF26:BI26)</f>
        <v>1563</v>
      </c>
      <c r="BK26" s="58"/>
    </row>
    <row r="27" spans="1:63" s="1" customFormat="1" ht="12" customHeight="1">
      <c r="A27" s="81"/>
      <c r="B27" s="81"/>
      <c r="C27" s="81"/>
      <c r="D27" s="82"/>
      <c r="E27" s="127" t="s">
        <v>187</v>
      </c>
      <c r="F27" s="81"/>
      <c r="G27" s="81"/>
      <c r="H27" s="81"/>
      <c r="I27" s="82"/>
      <c r="J27" s="58">
        <f>SUM(J22:K26)</f>
        <v>1357</v>
      </c>
      <c r="K27" s="57"/>
      <c r="L27" s="83">
        <f>SUM(L22:M26)</f>
        <v>1518</v>
      </c>
      <c r="M27" s="84"/>
      <c r="N27" s="83">
        <f>SUM(N22:O26)</f>
        <v>2875</v>
      </c>
      <c r="O27" s="101"/>
      <c r="P27" s="62"/>
      <c r="Q27" s="63"/>
      <c r="R27" s="63"/>
      <c r="S27" s="64"/>
      <c r="T27" s="126" t="s">
        <v>200</v>
      </c>
      <c r="U27" s="77"/>
      <c r="V27" s="77"/>
      <c r="W27" s="77"/>
      <c r="X27" s="77"/>
      <c r="Y27" s="78"/>
      <c r="Z27" s="84">
        <v>223</v>
      </c>
      <c r="AA27" s="49"/>
      <c r="AB27" s="49">
        <v>281</v>
      </c>
      <c r="AC27" s="49"/>
      <c r="AD27" s="49">
        <f t="shared" si="4"/>
        <v>504</v>
      </c>
      <c r="AE27" s="83"/>
      <c r="AF27" s="60" t="s">
        <v>68</v>
      </c>
      <c r="AG27" s="60"/>
      <c r="AH27" s="60"/>
      <c r="AI27" s="61"/>
      <c r="AJ27" s="126" t="s">
        <v>67</v>
      </c>
      <c r="AK27" s="77"/>
      <c r="AL27" s="77"/>
      <c r="AM27" s="77"/>
      <c r="AN27" s="77"/>
      <c r="AO27" s="78"/>
      <c r="AP27" s="58">
        <v>351</v>
      </c>
      <c r="AQ27" s="57"/>
      <c r="AR27" s="83">
        <v>408</v>
      </c>
      <c r="AS27" s="84"/>
      <c r="AT27" s="83">
        <f t="shared" si="0"/>
        <v>759</v>
      </c>
      <c r="AU27" s="99"/>
      <c r="AV27" s="86"/>
      <c r="AW27" s="63"/>
      <c r="AX27" s="63"/>
      <c r="AY27" s="64"/>
      <c r="AZ27" s="77" t="s">
        <v>201</v>
      </c>
      <c r="BA27" s="77"/>
      <c r="BB27" s="77"/>
      <c r="BC27" s="77"/>
      <c r="BD27" s="77"/>
      <c r="BE27" s="78"/>
      <c r="BF27" s="58">
        <v>1007</v>
      </c>
      <c r="BG27" s="57"/>
      <c r="BH27" s="53">
        <v>1143</v>
      </c>
      <c r="BI27" s="53"/>
      <c r="BJ27" s="53">
        <f t="shared" si="6"/>
        <v>2150</v>
      </c>
      <c r="BK27" s="58"/>
    </row>
    <row r="28" spans="1:63" s="1" customFormat="1" ht="12" customHeight="1">
      <c r="A28" s="81" t="s">
        <v>31</v>
      </c>
      <c r="B28" s="81"/>
      <c r="C28" s="81"/>
      <c r="D28" s="82"/>
      <c r="E28" s="126" t="s">
        <v>28</v>
      </c>
      <c r="F28" s="77"/>
      <c r="G28" s="77"/>
      <c r="H28" s="77"/>
      <c r="I28" s="78"/>
      <c r="J28" s="58">
        <v>305</v>
      </c>
      <c r="K28" s="57"/>
      <c r="L28" s="83">
        <v>390</v>
      </c>
      <c r="M28" s="84"/>
      <c r="N28" s="83">
        <f aca="true" t="shared" si="7" ref="N28:N33">J28+L28</f>
        <v>695</v>
      </c>
      <c r="O28" s="101"/>
      <c r="P28" s="62"/>
      <c r="Q28" s="63"/>
      <c r="R28" s="63"/>
      <c r="S28" s="64"/>
      <c r="T28" s="126" t="s">
        <v>202</v>
      </c>
      <c r="U28" s="77"/>
      <c r="V28" s="77"/>
      <c r="W28" s="77"/>
      <c r="X28" s="77"/>
      <c r="Y28" s="78"/>
      <c r="Z28" s="84">
        <v>209</v>
      </c>
      <c r="AA28" s="49"/>
      <c r="AB28" s="49">
        <v>284</v>
      </c>
      <c r="AC28" s="49"/>
      <c r="AD28" s="49">
        <f t="shared" si="4"/>
        <v>493</v>
      </c>
      <c r="AE28" s="83"/>
      <c r="AF28" s="63"/>
      <c r="AG28" s="63"/>
      <c r="AH28" s="63"/>
      <c r="AI28" s="64"/>
      <c r="AJ28" s="126" t="s">
        <v>69</v>
      </c>
      <c r="AK28" s="77"/>
      <c r="AL28" s="77"/>
      <c r="AM28" s="77"/>
      <c r="AN28" s="77"/>
      <c r="AO28" s="78"/>
      <c r="AP28" s="58">
        <v>206</v>
      </c>
      <c r="AQ28" s="57"/>
      <c r="AR28" s="83">
        <v>240</v>
      </c>
      <c r="AS28" s="84"/>
      <c r="AT28" s="83">
        <f t="shared" si="0"/>
        <v>446</v>
      </c>
      <c r="AU28" s="99"/>
      <c r="AV28" s="87"/>
      <c r="AW28" s="66"/>
      <c r="AX28" s="66"/>
      <c r="AY28" s="67"/>
      <c r="AZ28" s="81" t="s">
        <v>177</v>
      </c>
      <c r="BA28" s="81"/>
      <c r="BB28" s="81"/>
      <c r="BC28" s="81"/>
      <c r="BD28" s="81"/>
      <c r="BE28" s="82"/>
      <c r="BF28" s="58">
        <f>SUM(BF26:BG27)</f>
        <v>1719</v>
      </c>
      <c r="BG28" s="57"/>
      <c r="BH28" s="58">
        <f>SUM(BH26:BI27)</f>
        <v>1994</v>
      </c>
      <c r="BI28" s="57"/>
      <c r="BJ28" s="53">
        <f t="shared" si="6"/>
        <v>3713</v>
      </c>
      <c r="BK28" s="58"/>
    </row>
    <row r="29" spans="1:63" s="1" customFormat="1" ht="12" customHeight="1">
      <c r="A29" s="81"/>
      <c r="B29" s="81"/>
      <c r="C29" s="81"/>
      <c r="D29" s="82"/>
      <c r="E29" s="126" t="s">
        <v>29</v>
      </c>
      <c r="F29" s="77"/>
      <c r="G29" s="77"/>
      <c r="H29" s="77"/>
      <c r="I29" s="78"/>
      <c r="J29" s="58">
        <v>58</v>
      </c>
      <c r="K29" s="57"/>
      <c r="L29" s="83">
        <v>64</v>
      </c>
      <c r="M29" s="84"/>
      <c r="N29" s="83">
        <f t="shared" si="7"/>
        <v>122</v>
      </c>
      <c r="O29" s="101"/>
      <c r="P29" s="65"/>
      <c r="Q29" s="66"/>
      <c r="R29" s="66"/>
      <c r="S29" s="67"/>
      <c r="T29" s="127" t="s">
        <v>187</v>
      </c>
      <c r="U29" s="81"/>
      <c r="V29" s="81"/>
      <c r="W29" s="81"/>
      <c r="X29" s="81"/>
      <c r="Y29" s="82"/>
      <c r="Z29" s="84">
        <f>SUM(Z19:AA28)</f>
        <v>1563</v>
      </c>
      <c r="AA29" s="49"/>
      <c r="AB29" s="49">
        <f>SUM(AB19:AC28)</f>
        <v>1917</v>
      </c>
      <c r="AC29" s="49"/>
      <c r="AD29" s="49">
        <f>SUM(AD19:AE28)</f>
        <v>3480</v>
      </c>
      <c r="AE29" s="83"/>
      <c r="AF29" s="63"/>
      <c r="AG29" s="63"/>
      <c r="AH29" s="63"/>
      <c r="AI29" s="64"/>
      <c r="AJ29" s="100" t="s">
        <v>71</v>
      </c>
      <c r="AK29" s="100"/>
      <c r="AL29" s="100"/>
      <c r="AM29" s="100"/>
      <c r="AN29" s="100"/>
      <c r="AO29" s="100"/>
      <c r="AP29" s="53">
        <v>272</v>
      </c>
      <c r="AQ29" s="53"/>
      <c r="AR29" s="49">
        <v>317</v>
      </c>
      <c r="AS29" s="49"/>
      <c r="AT29" s="83">
        <f t="shared" si="0"/>
        <v>589</v>
      </c>
      <c r="AU29" s="99"/>
      <c r="AV29" s="171" t="s">
        <v>203</v>
      </c>
      <c r="AW29" s="81"/>
      <c r="AX29" s="81"/>
      <c r="AY29" s="82"/>
      <c r="AZ29" s="77" t="s">
        <v>204</v>
      </c>
      <c r="BA29" s="77"/>
      <c r="BB29" s="77"/>
      <c r="BC29" s="77"/>
      <c r="BD29" s="77"/>
      <c r="BE29" s="78"/>
      <c r="BF29" s="58">
        <v>1572</v>
      </c>
      <c r="BG29" s="57"/>
      <c r="BH29" s="53">
        <v>1749</v>
      </c>
      <c r="BI29" s="53"/>
      <c r="BJ29" s="53">
        <f t="shared" si="6"/>
        <v>3321</v>
      </c>
      <c r="BK29" s="58"/>
    </row>
    <row r="30" spans="1:63" s="1" customFormat="1" ht="12" customHeight="1">
      <c r="A30" s="81"/>
      <c r="B30" s="81"/>
      <c r="C30" s="81"/>
      <c r="D30" s="82"/>
      <c r="E30" s="126" t="s">
        <v>30</v>
      </c>
      <c r="F30" s="77"/>
      <c r="G30" s="77"/>
      <c r="H30" s="77"/>
      <c r="I30" s="78"/>
      <c r="J30" s="58">
        <v>328</v>
      </c>
      <c r="K30" s="57"/>
      <c r="L30" s="83">
        <v>404</v>
      </c>
      <c r="M30" s="84"/>
      <c r="N30" s="83">
        <f t="shared" si="7"/>
        <v>732</v>
      </c>
      <c r="O30" s="101"/>
      <c r="P30" s="59" t="s">
        <v>138</v>
      </c>
      <c r="Q30" s="60"/>
      <c r="R30" s="60"/>
      <c r="S30" s="61"/>
      <c r="T30" s="126" t="s">
        <v>126</v>
      </c>
      <c r="U30" s="77"/>
      <c r="V30" s="77"/>
      <c r="W30" s="77"/>
      <c r="X30" s="77"/>
      <c r="Y30" s="78"/>
      <c r="Z30" s="84">
        <v>186</v>
      </c>
      <c r="AA30" s="49"/>
      <c r="AB30" s="49">
        <v>247</v>
      </c>
      <c r="AC30" s="49"/>
      <c r="AD30" s="49">
        <f aca="true" t="shared" si="8" ref="AD30:AD39">Z30+AB30</f>
        <v>433</v>
      </c>
      <c r="AE30" s="83"/>
      <c r="AF30" s="66"/>
      <c r="AG30" s="66"/>
      <c r="AH30" s="66"/>
      <c r="AI30" s="67"/>
      <c r="AJ30" s="93" t="s">
        <v>173</v>
      </c>
      <c r="AK30" s="93"/>
      <c r="AL30" s="93"/>
      <c r="AM30" s="93"/>
      <c r="AN30" s="93"/>
      <c r="AO30" s="93"/>
      <c r="AP30" s="53">
        <f>SUM(AP27:AQ29)</f>
        <v>829</v>
      </c>
      <c r="AQ30" s="53"/>
      <c r="AR30" s="53">
        <f>SUM(AR27:AS29)</f>
        <v>965</v>
      </c>
      <c r="AS30" s="53"/>
      <c r="AT30" s="83">
        <f t="shared" si="0"/>
        <v>1794</v>
      </c>
      <c r="AU30" s="99"/>
      <c r="AV30" s="85" t="s">
        <v>205</v>
      </c>
      <c r="AW30" s="60"/>
      <c r="AX30" s="60"/>
      <c r="AY30" s="61"/>
      <c r="AZ30" s="77" t="s">
        <v>206</v>
      </c>
      <c r="BA30" s="77"/>
      <c r="BB30" s="77"/>
      <c r="BC30" s="77"/>
      <c r="BD30" s="77"/>
      <c r="BE30" s="78"/>
      <c r="BF30" s="58">
        <v>455</v>
      </c>
      <c r="BG30" s="57"/>
      <c r="BH30" s="53">
        <v>486</v>
      </c>
      <c r="BI30" s="53"/>
      <c r="BJ30" s="53">
        <f t="shared" si="6"/>
        <v>941</v>
      </c>
      <c r="BK30" s="58"/>
    </row>
    <row r="31" spans="1:63" s="1" customFormat="1" ht="12" customHeight="1">
      <c r="A31" s="81"/>
      <c r="B31" s="81"/>
      <c r="C31" s="81"/>
      <c r="D31" s="82"/>
      <c r="E31" s="126" t="s">
        <v>32</v>
      </c>
      <c r="F31" s="77"/>
      <c r="G31" s="77"/>
      <c r="H31" s="77"/>
      <c r="I31" s="78"/>
      <c r="J31" s="58">
        <v>31</v>
      </c>
      <c r="K31" s="57"/>
      <c r="L31" s="83">
        <v>37</v>
      </c>
      <c r="M31" s="84"/>
      <c r="N31" s="83">
        <f t="shared" si="7"/>
        <v>68</v>
      </c>
      <c r="O31" s="101"/>
      <c r="P31" s="62"/>
      <c r="Q31" s="63"/>
      <c r="R31" s="63"/>
      <c r="S31" s="64"/>
      <c r="T31" s="126" t="s">
        <v>127</v>
      </c>
      <c r="U31" s="77"/>
      <c r="V31" s="77"/>
      <c r="W31" s="77"/>
      <c r="X31" s="77"/>
      <c r="Y31" s="78"/>
      <c r="Z31" s="84">
        <v>100</v>
      </c>
      <c r="AA31" s="49"/>
      <c r="AB31" s="49">
        <v>139</v>
      </c>
      <c r="AC31" s="49"/>
      <c r="AD31" s="49">
        <f t="shared" si="8"/>
        <v>239</v>
      </c>
      <c r="AE31" s="83"/>
      <c r="AF31" s="60" t="s">
        <v>78</v>
      </c>
      <c r="AG31" s="60"/>
      <c r="AH31" s="60"/>
      <c r="AI31" s="61"/>
      <c r="AJ31" s="100" t="s">
        <v>75</v>
      </c>
      <c r="AK31" s="100"/>
      <c r="AL31" s="100"/>
      <c r="AM31" s="100"/>
      <c r="AN31" s="100"/>
      <c r="AO31" s="100"/>
      <c r="AP31" s="53">
        <v>976</v>
      </c>
      <c r="AQ31" s="53"/>
      <c r="AR31" s="49">
        <v>1071</v>
      </c>
      <c r="AS31" s="49"/>
      <c r="AT31" s="83">
        <f t="shared" si="0"/>
        <v>2047</v>
      </c>
      <c r="AU31" s="99"/>
      <c r="AV31" s="86"/>
      <c r="AW31" s="63"/>
      <c r="AX31" s="63"/>
      <c r="AY31" s="64"/>
      <c r="AZ31" s="77" t="s">
        <v>201</v>
      </c>
      <c r="BA31" s="77"/>
      <c r="BB31" s="77"/>
      <c r="BC31" s="77"/>
      <c r="BD31" s="77"/>
      <c r="BE31" s="78"/>
      <c r="BF31" s="58">
        <v>511</v>
      </c>
      <c r="BG31" s="57"/>
      <c r="BH31" s="53">
        <v>562</v>
      </c>
      <c r="BI31" s="53"/>
      <c r="BJ31" s="53">
        <f t="shared" si="6"/>
        <v>1073</v>
      </c>
      <c r="BK31" s="58"/>
    </row>
    <row r="32" spans="1:63" s="1" customFormat="1" ht="12" customHeight="1">
      <c r="A32" s="81"/>
      <c r="B32" s="81"/>
      <c r="C32" s="81"/>
      <c r="D32" s="82"/>
      <c r="E32" s="126" t="s">
        <v>34</v>
      </c>
      <c r="F32" s="77"/>
      <c r="G32" s="77"/>
      <c r="H32" s="77"/>
      <c r="I32" s="78"/>
      <c r="J32" s="58">
        <v>663</v>
      </c>
      <c r="K32" s="57"/>
      <c r="L32" s="83">
        <v>714</v>
      </c>
      <c r="M32" s="84"/>
      <c r="N32" s="83">
        <f t="shared" si="7"/>
        <v>1377</v>
      </c>
      <c r="O32" s="101"/>
      <c r="P32" s="62"/>
      <c r="Q32" s="63"/>
      <c r="R32" s="63"/>
      <c r="S32" s="64"/>
      <c r="T32" s="126" t="s">
        <v>130</v>
      </c>
      <c r="U32" s="77"/>
      <c r="V32" s="77"/>
      <c r="W32" s="77"/>
      <c r="X32" s="77"/>
      <c r="Y32" s="78"/>
      <c r="Z32" s="84">
        <v>127</v>
      </c>
      <c r="AA32" s="49"/>
      <c r="AB32" s="49">
        <v>138</v>
      </c>
      <c r="AC32" s="49"/>
      <c r="AD32" s="49">
        <f t="shared" si="8"/>
        <v>265</v>
      </c>
      <c r="AE32" s="83"/>
      <c r="AF32" s="63"/>
      <c r="AG32" s="63"/>
      <c r="AH32" s="63"/>
      <c r="AI32" s="64"/>
      <c r="AJ32" s="100" t="s">
        <v>76</v>
      </c>
      <c r="AK32" s="100"/>
      <c r="AL32" s="100"/>
      <c r="AM32" s="100"/>
      <c r="AN32" s="100"/>
      <c r="AO32" s="100"/>
      <c r="AP32" s="53">
        <v>71</v>
      </c>
      <c r="AQ32" s="53"/>
      <c r="AR32" s="49">
        <v>74</v>
      </c>
      <c r="AS32" s="49"/>
      <c r="AT32" s="83">
        <f t="shared" si="0"/>
        <v>145</v>
      </c>
      <c r="AU32" s="99"/>
      <c r="AV32" s="87"/>
      <c r="AW32" s="66"/>
      <c r="AX32" s="66"/>
      <c r="AY32" s="67"/>
      <c r="AZ32" s="81" t="s">
        <v>177</v>
      </c>
      <c r="BA32" s="81"/>
      <c r="BB32" s="81"/>
      <c r="BC32" s="81"/>
      <c r="BD32" s="81"/>
      <c r="BE32" s="82"/>
      <c r="BF32" s="58">
        <f>SUM(BF30:BG31)</f>
        <v>966</v>
      </c>
      <c r="BG32" s="57"/>
      <c r="BH32" s="58">
        <f>SUM(BH30:BI31)</f>
        <v>1048</v>
      </c>
      <c r="BI32" s="57"/>
      <c r="BJ32" s="53">
        <f t="shared" si="6"/>
        <v>2014</v>
      </c>
      <c r="BK32" s="58"/>
    </row>
    <row r="33" spans="1:63" s="1" customFormat="1" ht="12" customHeight="1">
      <c r="A33" s="81"/>
      <c r="B33" s="81"/>
      <c r="C33" s="81"/>
      <c r="D33" s="82"/>
      <c r="E33" s="126" t="s">
        <v>25</v>
      </c>
      <c r="F33" s="77"/>
      <c r="G33" s="77"/>
      <c r="H33" s="77"/>
      <c r="I33" s="78"/>
      <c r="J33" s="58">
        <v>199</v>
      </c>
      <c r="K33" s="57"/>
      <c r="L33" s="83">
        <v>245</v>
      </c>
      <c r="M33" s="84"/>
      <c r="N33" s="83">
        <f t="shared" si="7"/>
        <v>444</v>
      </c>
      <c r="O33" s="101"/>
      <c r="P33" s="62"/>
      <c r="Q33" s="63"/>
      <c r="R33" s="63"/>
      <c r="S33" s="64"/>
      <c r="T33" s="126" t="s">
        <v>133</v>
      </c>
      <c r="U33" s="77"/>
      <c r="V33" s="77"/>
      <c r="W33" s="77"/>
      <c r="X33" s="77"/>
      <c r="Y33" s="78"/>
      <c r="Z33" s="84">
        <v>280</v>
      </c>
      <c r="AA33" s="49"/>
      <c r="AB33" s="49">
        <v>358</v>
      </c>
      <c r="AC33" s="49"/>
      <c r="AD33" s="49">
        <f t="shared" si="8"/>
        <v>638</v>
      </c>
      <c r="AE33" s="83"/>
      <c r="AF33" s="63"/>
      <c r="AG33" s="63"/>
      <c r="AH33" s="63"/>
      <c r="AI33" s="64"/>
      <c r="AJ33" s="100" t="s">
        <v>79</v>
      </c>
      <c r="AK33" s="100"/>
      <c r="AL33" s="100"/>
      <c r="AM33" s="100"/>
      <c r="AN33" s="100"/>
      <c r="AO33" s="100"/>
      <c r="AP33" s="53">
        <v>284</v>
      </c>
      <c r="AQ33" s="53"/>
      <c r="AR33" s="49">
        <v>314</v>
      </c>
      <c r="AS33" s="49"/>
      <c r="AT33" s="83">
        <f t="shared" si="0"/>
        <v>598</v>
      </c>
      <c r="AU33" s="99"/>
      <c r="AV33" s="85" t="s">
        <v>207</v>
      </c>
      <c r="AW33" s="60"/>
      <c r="AX33" s="60"/>
      <c r="AY33" s="61"/>
      <c r="AZ33" s="77" t="s">
        <v>206</v>
      </c>
      <c r="BA33" s="77"/>
      <c r="BB33" s="77"/>
      <c r="BC33" s="77"/>
      <c r="BD33" s="77"/>
      <c r="BE33" s="78"/>
      <c r="BF33" s="58">
        <v>165</v>
      </c>
      <c r="BG33" s="57"/>
      <c r="BH33" s="53">
        <v>189</v>
      </c>
      <c r="BI33" s="53"/>
      <c r="BJ33" s="53">
        <f aca="true" t="shared" si="9" ref="BJ33:BJ40">SUM(BF33:BI33)</f>
        <v>354</v>
      </c>
      <c r="BK33" s="58"/>
    </row>
    <row r="34" spans="1:63" s="1" customFormat="1" ht="12" customHeight="1">
      <c r="A34" s="81"/>
      <c r="B34" s="81"/>
      <c r="C34" s="81"/>
      <c r="D34" s="82"/>
      <c r="E34" s="127" t="s">
        <v>187</v>
      </c>
      <c r="F34" s="81"/>
      <c r="G34" s="81"/>
      <c r="H34" s="81"/>
      <c r="I34" s="82"/>
      <c r="J34" s="58">
        <f>SUM(J28:K33)</f>
        <v>1584</v>
      </c>
      <c r="K34" s="57"/>
      <c r="L34" s="83">
        <f>SUM(L28:M33)</f>
        <v>1854</v>
      </c>
      <c r="M34" s="84"/>
      <c r="N34" s="83">
        <f>SUM(N28:O33)</f>
        <v>3438</v>
      </c>
      <c r="O34" s="101"/>
      <c r="P34" s="62"/>
      <c r="Q34" s="63"/>
      <c r="R34" s="63"/>
      <c r="S34" s="64"/>
      <c r="T34" s="126" t="s">
        <v>136</v>
      </c>
      <c r="U34" s="77"/>
      <c r="V34" s="77"/>
      <c r="W34" s="77"/>
      <c r="X34" s="77"/>
      <c r="Y34" s="78"/>
      <c r="Z34" s="84">
        <v>181</v>
      </c>
      <c r="AA34" s="49"/>
      <c r="AB34" s="49">
        <v>237</v>
      </c>
      <c r="AC34" s="49"/>
      <c r="AD34" s="49">
        <f t="shared" si="8"/>
        <v>418</v>
      </c>
      <c r="AE34" s="83"/>
      <c r="AF34" s="63"/>
      <c r="AG34" s="63"/>
      <c r="AH34" s="63"/>
      <c r="AI34" s="64"/>
      <c r="AJ34" s="100" t="s">
        <v>82</v>
      </c>
      <c r="AK34" s="100"/>
      <c r="AL34" s="100"/>
      <c r="AM34" s="100"/>
      <c r="AN34" s="100"/>
      <c r="AO34" s="100"/>
      <c r="AP34" s="53">
        <v>2</v>
      </c>
      <c r="AQ34" s="53"/>
      <c r="AR34" s="49">
        <v>3</v>
      </c>
      <c r="AS34" s="49"/>
      <c r="AT34" s="83">
        <f t="shared" si="0"/>
        <v>5</v>
      </c>
      <c r="AU34" s="99"/>
      <c r="AV34" s="86"/>
      <c r="AW34" s="63"/>
      <c r="AX34" s="63"/>
      <c r="AY34" s="64"/>
      <c r="AZ34" s="77" t="s">
        <v>208</v>
      </c>
      <c r="BA34" s="77"/>
      <c r="BB34" s="77"/>
      <c r="BC34" s="77"/>
      <c r="BD34" s="77"/>
      <c r="BE34" s="78"/>
      <c r="BF34" s="58">
        <v>474</v>
      </c>
      <c r="BG34" s="57"/>
      <c r="BH34" s="53">
        <v>330</v>
      </c>
      <c r="BI34" s="53"/>
      <c r="BJ34" s="53">
        <f t="shared" si="9"/>
        <v>804</v>
      </c>
      <c r="BK34" s="58"/>
    </row>
    <row r="35" spans="1:63" s="1" customFormat="1" ht="12" customHeight="1">
      <c r="A35" s="81" t="s">
        <v>45</v>
      </c>
      <c r="B35" s="81"/>
      <c r="C35" s="81"/>
      <c r="D35" s="82"/>
      <c r="E35" s="126" t="s">
        <v>39</v>
      </c>
      <c r="F35" s="77"/>
      <c r="G35" s="77"/>
      <c r="H35" s="77"/>
      <c r="I35" s="78"/>
      <c r="J35" s="58">
        <v>232</v>
      </c>
      <c r="K35" s="57"/>
      <c r="L35" s="83">
        <v>305</v>
      </c>
      <c r="M35" s="84"/>
      <c r="N35" s="83">
        <f aca="true" t="shared" si="10" ref="N35:N41">J35+L35</f>
        <v>537</v>
      </c>
      <c r="O35" s="101"/>
      <c r="P35" s="62"/>
      <c r="Q35" s="63"/>
      <c r="R35" s="63"/>
      <c r="S35" s="64"/>
      <c r="T35" s="126" t="s">
        <v>139</v>
      </c>
      <c r="U35" s="77"/>
      <c r="V35" s="77"/>
      <c r="W35" s="77"/>
      <c r="X35" s="77"/>
      <c r="Y35" s="78"/>
      <c r="Z35" s="84">
        <v>211</v>
      </c>
      <c r="AA35" s="49"/>
      <c r="AB35" s="49">
        <v>221</v>
      </c>
      <c r="AC35" s="49"/>
      <c r="AD35" s="49">
        <f t="shared" si="8"/>
        <v>432</v>
      </c>
      <c r="AE35" s="83"/>
      <c r="AF35" s="66"/>
      <c r="AG35" s="66"/>
      <c r="AH35" s="66"/>
      <c r="AI35" s="67"/>
      <c r="AJ35" s="93" t="s">
        <v>195</v>
      </c>
      <c r="AK35" s="93"/>
      <c r="AL35" s="93"/>
      <c r="AM35" s="93"/>
      <c r="AN35" s="93"/>
      <c r="AO35" s="93"/>
      <c r="AP35" s="53">
        <f>SUM(AP31:AQ34)</f>
        <v>1333</v>
      </c>
      <c r="AQ35" s="53"/>
      <c r="AR35" s="53">
        <f>SUM(AR31:AS34)</f>
        <v>1462</v>
      </c>
      <c r="AS35" s="53"/>
      <c r="AT35" s="83">
        <f aca="true" t="shared" si="11" ref="AT35:AT63">SUM(AP35:AS35)</f>
        <v>2795</v>
      </c>
      <c r="AU35" s="99"/>
      <c r="AV35" s="86"/>
      <c r="AW35" s="63"/>
      <c r="AX35" s="63"/>
      <c r="AY35" s="64"/>
      <c r="AZ35" s="77" t="s">
        <v>209</v>
      </c>
      <c r="BA35" s="77"/>
      <c r="BB35" s="77"/>
      <c r="BC35" s="77"/>
      <c r="BD35" s="77"/>
      <c r="BE35" s="78"/>
      <c r="BF35" s="58">
        <v>744</v>
      </c>
      <c r="BG35" s="57"/>
      <c r="BH35" s="53">
        <v>788</v>
      </c>
      <c r="BI35" s="53"/>
      <c r="BJ35" s="53">
        <f t="shared" si="9"/>
        <v>1532</v>
      </c>
      <c r="BK35" s="58"/>
    </row>
    <row r="36" spans="1:63" s="1" customFormat="1" ht="12" customHeight="1">
      <c r="A36" s="81"/>
      <c r="B36" s="81"/>
      <c r="C36" s="81"/>
      <c r="D36" s="82"/>
      <c r="E36" s="126" t="s">
        <v>41</v>
      </c>
      <c r="F36" s="77"/>
      <c r="G36" s="77"/>
      <c r="H36" s="77"/>
      <c r="I36" s="78"/>
      <c r="J36" s="58">
        <v>278</v>
      </c>
      <c r="K36" s="57"/>
      <c r="L36" s="83">
        <v>305</v>
      </c>
      <c r="M36" s="84"/>
      <c r="N36" s="83">
        <f t="shared" si="10"/>
        <v>583</v>
      </c>
      <c r="O36" s="101"/>
      <c r="P36" s="62"/>
      <c r="Q36" s="63"/>
      <c r="R36" s="63"/>
      <c r="S36" s="64"/>
      <c r="T36" s="126" t="s">
        <v>142</v>
      </c>
      <c r="U36" s="77"/>
      <c r="V36" s="77"/>
      <c r="W36" s="77"/>
      <c r="X36" s="77"/>
      <c r="Y36" s="78"/>
      <c r="Z36" s="84">
        <v>1</v>
      </c>
      <c r="AA36" s="49"/>
      <c r="AB36" s="49">
        <v>2</v>
      </c>
      <c r="AC36" s="49"/>
      <c r="AD36" s="49">
        <f t="shared" si="8"/>
        <v>3</v>
      </c>
      <c r="AE36" s="83"/>
      <c r="AF36" s="60" t="s">
        <v>86</v>
      </c>
      <c r="AG36" s="60"/>
      <c r="AH36" s="60"/>
      <c r="AI36" s="61"/>
      <c r="AJ36" s="100" t="s">
        <v>210</v>
      </c>
      <c r="AK36" s="100"/>
      <c r="AL36" s="100"/>
      <c r="AM36" s="100"/>
      <c r="AN36" s="100"/>
      <c r="AO36" s="100"/>
      <c r="AP36" s="53">
        <v>749</v>
      </c>
      <c r="AQ36" s="53"/>
      <c r="AR36" s="49">
        <v>826</v>
      </c>
      <c r="AS36" s="49"/>
      <c r="AT36" s="83">
        <f t="shared" si="11"/>
        <v>1575</v>
      </c>
      <c r="AU36" s="99"/>
      <c r="AV36" s="86"/>
      <c r="AW36" s="63"/>
      <c r="AX36" s="63"/>
      <c r="AY36" s="64"/>
      <c r="AZ36" s="77" t="s">
        <v>211</v>
      </c>
      <c r="BA36" s="77"/>
      <c r="BB36" s="77"/>
      <c r="BC36" s="77"/>
      <c r="BD36" s="77"/>
      <c r="BE36" s="78"/>
      <c r="BF36" s="58">
        <v>202</v>
      </c>
      <c r="BG36" s="57"/>
      <c r="BH36" s="53">
        <v>217</v>
      </c>
      <c r="BI36" s="53"/>
      <c r="BJ36" s="53">
        <f t="shared" si="9"/>
        <v>419</v>
      </c>
      <c r="BK36" s="58"/>
    </row>
    <row r="37" spans="1:63" s="1" customFormat="1" ht="12" customHeight="1">
      <c r="A37" s="81"/>
      <c r="B37" s="81"/>
      <c r="C37" s="81"/>
      <c r="D37" s="82"/>
      <c r="E37" s="126" t="s">
        <v>43</v>
      </c>
      <c r="F37" s="77"/>
      <c r="G37" s="77"/>
      <c r="H37" s="77"/>
      <c r="I37" s="78"/>
      <c r="J37" s="58">
        <v>299</v>
      </c>
      <c r="K37" s="57"/>
      <c r="L37" s="83">
        <v>419</v>
      </c>
      <c r="M37" s="84"/>
      <c r="N37" s="83">
        <f t="shared" si="10"/>
        <v>718</v>
      </c>
      <c r="O37" s="101"/>
      <c r="P37" s="62"/>
      <c r="Q37" s="63"/>
      <c r="R37" s="63"/>
      <c r="S37" s="64"/>
      <c r="T37" s="126" t="s">
        <v>143</v>
      </c>
      <c r="U37" s="77"/>
      <c r="V37" s="77"/>
      <c r="W37" s="77"/>
      <c r="X37" s="77"/>
      <c r="Y37" s="78"/>
      <c r="Z37" s="84">
        <v>126</v>
      </c>
      <c r="AA37" s="49"/>
      <c r="AB37" s="49">
        <v>173</v>
      </c>
      <c r="AC37" s="49"/>
      <c r="AD37" s="49">
        <f t="shared" si="8"/>
        <v>299</v>
      </c>
      <c r="AE37" s="83"/>
      <c r="AF37" s="63"/>
      <c r="AG37" s="63"/>
      <c r="AH37" s="63"/>
      <c r="AI37" s="64"/>
      <c r="AJ37" s="100" t="s">
        <v>212</v>
      </c>
      <c r="AK37" s="100"/>
      <c r="AL37" s="100"/>
      <c r="AM37" s="100"/>
      <c r="AN37" s="100"/>
      <c r="AO37" s="100"/>
      <c r="AP37" s="53">
        <v>127</v>
      </c>
      <c r="AQ37" s="53"/>
      <c r="AR37" s="53">
        <v>159</v>
      </c>
      <c r="AS37" s="53"/>
      <c r="AT37" s="83">
        <f t="shared" si="11"/>
        <v>286</v>
      </c>
      <c r="AU37" s="99"/>
      <c r="AV37" s="86"/>
      <c r="AW37" s="63"/>
      <c r="AX37" s="63"/>
      <c r="AY37" s="64"/>
      <c r="AZ37" s="77" t="s">
        <v>213</v>
      </c>
      <c r="BA37" s="77"/>
      <c r="BB37" s="77"/>
      <c r="BC37" s="77"/>
      <c r="BD37" s="77"/>
      <c r="BE37" s="78"/>
      <c r="BF37" s="58">
        <v>2</v>
      </c>
      <c r="BG37" s="57"/>
      <c r="BH37" s="53">
        <v>4</v>
      </c>
      <c r="BI37" s="53"/>
      <c r="BJ37" s="53">
        <f t="shared" si="9"/>
        <v>6</v>
      </c>
      <c r="BK37" s="58"/>
    </row>
    <row r="38" spans="1:63" s="1" customFormat="1" ht="12" customHeight="1">
      <c r="A38" s="81"/>
      <c r="B38" s="81"/>
      <c r="C38" s="81"/>
      <c r="D38" s="82"/>
      <c r="E38" s="126" t="s">
        <v>46</v>
      </c>
      <c r="F38" s="77"/>
      <c r="G38" s="77"/>
      <c r="H38" s="77"/>
      <c r="I38" s="78"/>
      <c r="J38" s="58">
        <v>265</v>
      </c>
      <c r="K38" s="57"/>
      <c r="L38" s="83">
        <v>310</v>
      </c>
      <c r="M38" s="84"/>
      <c r="N38" s="83">
        <f t="shared" si="10"/>
        <v>575</v>
      </c>
      <c r="O38" s="101"/>
      <c r="P38" s="62"/>
      <c r="Q38" s="63"/>
      <c r="R38" s="63"/>
      <c r="S38" s="64"/>
      <c r="T38" s="126" t="s">
        <v>144</v>
      </c>
      <c r="U38" s="77"/>
      <c r="V38" s="77"/>
      <c r="W38" s="77"/>
      <c r="X38" s="77"/>
      <c r="Y38" s="78"/>
      <c r="Z38" s="84">
        <v>180</v>
      </c>
      <c r="AA38" s="49"/>
      <c r="AB38" s="49">
        <v>214</v>
      </c>
      <c r="AC38" s="49"/>
      <c r="AD38" s="49">
        <f t="shared" si="8"/>
        <v>394</v>
      </c>
      <c r="AE38" s="83"/>
      <c r="AF38" s="63"/>
      <c r="AG38" s="63"/>
      <c r="AH38" s="63"/>
      <c r="AI38" s="64"/>
      <c r="AJ38" s="100" t="s">
        <v>87</v>
      </c>
      <c r="AK38" s="100"/>
      <c r="AL38" s="100"/>
      <c r="AM38" s="100"/>
      <c r="AN38" s="100"/>
      <c r="AO38" s="100"/>
      <c r="AP38" s="49">
        <v>1</v>
      </c>
      <c r="AQ38" s="49"/>
      <c r="AR38" s="49">
        <v>1</v>
      </c>
      <c r="AS38" s="49"/>
      <c r="AT38" s="83">
        <f t="shared" si="11"/>
        <v>2</v>
      </c>
      <c r="AU38" s="99"/>
      <c r="AV38" s="86"/>
      <c r="AW38" s="63"/>
      <c r="AX38" s="63"/>
      <c r="AY38" s="64"/>
      <c r="AZ38" s="77" t="s">
        <v>214</v>
      </c>
      <c r="BA38" s="77"/>
      <c r="BB38" s="77"/>
      <c r="BC38" s="77"/>
      <c r="BD38" s="77"/>
      <c r="BE38" s="78"/>
      <c r="BF38" s="58">
        <v>6</v>
      </c>
      <c r="BG38" s="57"/>
      <c r="BH38" s="53">
        <v>8</v>
      </c>
      <c r="BI38" s="53"/>
      <c r="BJ38" s="53">
        <f t="shared" si="9"/>
        <v>14</v>
      </c>
      <c r="BK38" s="58"/>
    </row>
    <row r="39" spans="1:63" s="1" customFormat="1" ht="12" customHeight="1">
      <c r="A39" s="81"/>
      <c r="B39" s="81"/>
      <c r="C39" s="81"/>
      <c r="D39" s="82"/>
      <c r="E39" s="126" t="s">
        <v>47</v>
      </c>
      <c r="F39" s="77"/>
      <c r="G39" s="77"/>
      <c r="H39" s="77"/>
      <c r="I39" s="78"/>
      <c r="J39" s="58">
        <v>37</v>
      </c>
      <c r="K39" s="57"/>
      <c r="L39" s="83">
        <v>42</v>
      </c>
      <c r="M39" s="84"/>
      <c r="N39" s="83">
        <f t="shared" si="10"/>
        <v>79</v>
      </c>
      <c r="O39" s="101"/>
      <c r="P39" s="62"/>
      <c r="Q39" s="63"/>
      <c r="R39" s="63"/>
      <c r="S39" s="64"/>
      <c r="T39" s="126" t="s">
        <v>145</v>
      </c>
      <c r="U39" s="77"/>
      <c r="V39" s="77"/>
      <c r="W39" s="77"/>
      <c r="X39" s="77"/>
      <c r="Y39" s="78"/>
      <c r="Z39" s="84">
        <v>186</v>
      </c>
      <c r="AA39" s="49"/>
      <c r="AB39" s="49">
        <v>217</v>
      </c>
      <c r="AC39" s="49"/>
      <c r="AD39" s="49">
        <f t="shared" si="8"/>
        <v>403</v>
      </c>
      <c r="AE39" s="83"/>
      <c r="AF39" s="66"/>
      <c r="AG39" s="66"/>
      <c r="AH39" s="66"/>
      <c r="AI39" s="67"/>
      <c r="AJ39" s="93" t="s">
        <v>215</v>
      </c>
      <c r="AK39" s="93"/>
      <c r="AL39" s="93"/>
      <c r="AM39" s="93"/>
      <c r="AN39" s="93"/>
      <c r="AO39" s="93"/>
      <c r="AP39" s="49">
        <f>SUM(AP36:AQ38)</f>
        <v>877</v>
      </c>
      <c r="AQ39" s="49"/>
      <c r="AR39" s="49">
        <f>SUM(AR36:AS38)</f>
        <v>986</v>
      </c>
      <c r="AS39" s="49"/>
      <c r="AT39" s="83">
        <f t="shared" si="11"/>
        <v>1863</v>
      </c>
      <c r="AU39" s="99"/>
      <c r="AV39" s="86"/>
      <c r="AW39" s="63"/>
      <c r="AX39" s="63"/>
      <c r="AY39" s="64"/>
      <c r="AZ39" s="77" t="s">
        <v>216</v>
      </c>
      <c r="BA39" s="77"/>
      <c r="BB39" s="77"/>
      <c r="BC39" s="77"/>
      <c r="BD39" s="77"/>
      <c r="BE39" s="78"/>
      <c r="BF39" s="58">
        <v>11</v>
      </c>
      <c r="BG39" s="57"/>
      <c r="BH39" s="53">
        <v>10</v>
      </c>
      <c r="BI39" s="53"/>
      <c r="BJ39" s="53">
        <f t="shared" si="9"/>
        <v>21</v>
      </c>
      <c r="BK39" s="58"/>
    </row>
    <row r="40" spans="1:63" s="1" customFormat="1" ht="12" customHeight="1">
      <c r="A40" s="81"/>
      <c r="B40" s="81"/>
      <c r="C40" s="81"/>
      <c r="D40" s="82"/>
      <c r="E40" s="126" t="s">
        <v>49</v>
      </c>
      <c r="F40" s="77"/>
      <c r="G40" s="77"/>
      <c r="H40" s="77"/>
      <c r="I40" s="78"/>
      <c r="J40" s="58">
        <v>814</v>
      </c>
      <c r="K40" s="57"/>
      <c r="L40" s="83">
        <v>953</v>
      </c>
      <c r="M40" s="84"/>
      <c r="N40" s="83">
        <f t="shared" si="10"/>
        <v>1767</v>
      </c>
      <c r="O40" s="101"/>
      <c r="P40" s="65"/>
      <c r="Q40" s="66"/>
      <c r="R40" s="66"/>
      <c r="S40" s="67"/>
      <c r="T40" s="127" t="s">
        <v>177</v>
      </c>
      <c r="U40" s="81"/>
      <c r="V40" s="81"/>
      <c r="W40" s="81"/>
      <c r="X40" s="81"/>
      <c r="Y40" s="82"/>
      <c r="Z40" s="84">
        <f>SUM(Z30:AA39)</f>
        <v>1578</v>
      </c>
      <c r="AA40" s="49"/>
      <c r="AB40" s="49">
        <f>SUM(AB30:AC39)</f>
        <v>1946</v>
      </c>
      <c r="AC40" s="49"/>
      <c r="AD40" s="49">
        <f>SUM(AD30:AE39)</f>
        <v>3524</v>
      </c>
      <c r="AE40" s="83"/>
      <c r="AF40" s="82" t="s">
        <v>92</v>
      </c>
      <c r="AG40" s="93"/>
      <c r="AH40" s="93"/>
      <c r="AI40" s="93"/>
      <c r="AJ40" s="100" t="s">
        <v>93</v>
      </c>
      <c r="AK40" s="100"/>
      <c r="AL40" s="100"/>
      <c r="AM40" s="100"/>
      <c r="AN40" s="100"/>
      <c r="AO40" s="100"/>
      <c r="AP40" s="49">
        <v>600</v>
      </c>
      <c r="AQ40" s="49"/>
      <c r="AR40" s="49">
        <v>650</v>
      </c>
      <c r="AS40" s="49"/>
      <c r="AT40" s="83">
        <f t="shared" si="11"/>
        <v>1250</v>
      </c>
      <c r="AU40" s="99"/>
      <c r="AV40" s="87"/>
      <c r="AW40" s="66"/>
      <c r="AX40" s="66"/>
      <c r="AY40" s="67"/>
      <c r="AZ40" s="81" t="s">
        <v>177</v>
      </c>
      <c r="BA40" s="81"/>
      <c r="BB40" s="81"/>
      <c r="BC40" s="81"/>
      <c r="BD40" s="81"/>
      <c r="BE40" s="82"/>
      <c r="BF40" s="58">
        <f>SUM(BF33:BG39)</f>
        <v>1604</v>
      </c>
      <c r="BG40" s="57"/>
      <c r="BH40" s="58">
        <f>SUM(BH33:BI39)</f>
        <v>1546</v>
      </c>
      <c r="BI40" s="57"/>
      <c r="BJ40" s="53">
        <f t="shared" si="9"/>
        <v>3150</v>
      </c>
      <c r="BK40" s="58"/>
    </row>
    <row r="41" spans="1:63" s="1" customFormat="1" ht="12" customHeight="1">
      <c r="A41" s="81"/>
      <c r="B41" s="81"/>
      <c r="C41" s="81"/>
      <c r="D41" s="82"/>
      <c r="E41" s="126" t="s">
        <v>52</v>
      </c>
      <c r="F41" s="77"/>
      <c r="G41" s="77"/>
      <c r="H41" s="77"/>
      <c r="I41" s="78"/>
      <c r="J41" s="58">
        <v>94</v>
      </c>
      <c r="K41" s="57"/>
      <c r="L41" s="83">
        <v>117</v>
      </c>
      <c r="M41" s="84"/>
      <c r="N41" s="83">
        <f t="shared" si="10"/>
        <v>211</v>
      </c>
      <c r="O41" s="101"/>
      <c r="P41" s="59" t="s">
        <v>149</v>
      </c>
      <c r="Q41" s="60"/>
      <c r="R41" s="60"/>
      <c r="S41" s="61"/>
      <c r="T41" s="126" t="s">
        <v>146</v>
      </c>
      <c r="U41" s="77"/>
      <c r="V41" s="77"/>
      <c r="W41" s="77"/>
      <c r="X41" s="77"/>
      <c r="Y41" s="78"/>
      <c r="Z41" s="84">
        <v>487</v>
      </c>
      <c r="AA41" s="49"/>
      <c r="AB41" s="49">
        <v>569</v>
      </c>
      <c r="AC41" s="49"/>
      <c r="AD41" s="49">
        <f aca="true" t="shared" si="12" ref="AD41:AD47">Z41+AB41</f>
        <v>1056</v>
      </c>
      <c r="AE41" s="83"/>
      <c r="AF41" s="82" t="s">
        <v>97</v>
      </c>
      <c r="AG41" s="93"/>
      <c r="AH41" s="93"/>
      <c r="AI41" s="93"/>
      <c r="AJ41" s="100" t="s">
        <v>95</v>
      </c>
      <c r="AK41" s="100"/>
      <c r="AL41" s="100"/>
      <c r="AM41" s="100"/>
      <c r="AN41" s="100"/>
      <c r="AO41" s="100"/>
      <c r="AP41" s="49">
        <v>919</v>
      </c>
      <c r="AQ41" s="49"/>
      <c r="AR41" s="49">
        <v>1017</v>
      </c>
      <c r="AS41" s="49"/>
      <c r="AT41" s="49">
        <f t="shared" si="11"/>
        <v>1936</v>
      </c>
      <c r="AU41" s="83"/>
      <c r="AV41" s="85" t="s">
        <v>217</v>
      </c>
      <c r="AW41" s="60"/>
      <c r="AX41" s="60"/>
      <c r="AY41" s="61"/>
      <c r="AZ41" s="77" t="s">
        <v>218</v>
      </c>
      <c r="BA41" s="77"/>
      <c r="BB41" s="77"/>
      <c r="BC41" s="77"/>
      <c r="BD41" s="77"/>
      <c r="BE41" s="78"/>
      <c r="BF41" s="58">
        <v>59</v>
      </c>
      <c r="BG41" s="57"/>
      <c r="BH41" s="53">
        <v>77</v>
      </c>
      <c r="BI41" s="53"/>
      <c r="BJ41" s="53">
        <f>SUM(BF41:BI41)</f>
        <v>136</v>
      </c>
      <c r="BK41" s="58"/>
    </row>
    <row r="42" spans="1:63" s="1" customFormat="1" ht="12" customHeight="1">
      <c r="A42" s="81"/>
      <c r="B42" s="81"/>
      <c r="C42" s="81"/>
      <c r="D42" s="82"/>
      <c r="E42" s="127" t="s">
        <v>187</v>
      </c>
      <c r="F42" s="81"/>
      <c r="G42" s="81"/>
      <c r="H42" s="81"/>
      <c r="I42" s="82"/>
      <c r="J42" s="58">
        <f>SUM(J35:K41)</f>
        <v>2019</v>
      </c>
      <c r="K42" s="57"/>
      <c r="L42" s="83">
        <f>SUM(L35:M41)</f>
        <v>2451</v>
      </c>
      <c r="M42" s="84"/>
      <c r="N42" s="83">
        <f>SUM(N35:O41)</f>
        <v>4470</v>
      </c>
      <c r="O42" s="101"/>
      <c r="P42" s="62"/>
      <c r="Q42" s="63"/>
      <c r="R42" s="63"/>
      <c r="S42" s="64"/>
      <c r="T42" s="126" t="s">
        <v>147</v>
      </c>
      <c r="U42" s="77"/>
      <c r="V42" s="77"/>
      <c r="W42" s="77"/>
      <c r="X42" s="77"/>
      <c r="Y42" s="78"/>
      <c r="Z42" s="84">
        <v>202</v>
      </c>
      <c r="AA42" s="49"/>
      <c r="AB42" s="49">
        <v>266</v>
      </c>
      <c r="AC42" s="49"/>
      <c r="AD42" s="49">
        <f t="shared" si="12"/>
        <v>468</v>
      </c>
      <c r="AE42" s="83"/>
      <c r="AF42" s="82"/>
      <c r="AG42" s="93"/>
      <c r="AH42" s="93"/>
      <c r="AI42" s="93"/>
      <c r="AJ42" s="100" t="s">
        <v>98</v>
      </c>
      <c r="AK42" s="100"/>
      <c r="AL42" s="100"/>
      <c r="AM42" s="100"/>
      <c r="AN42" s="100"/>
      <c r="AO42" s="100"/>
      <c r="AP42" s="49">
        <v>34</v>
      </c>
      <c r="AQ42" s="49"/>
      <c r="AR42" s="49">
        <v>39</v>
      </c>
      <c r="AS42" s="49"/>
      <c r="AT42" s="49">
        <f t="shared" si="11"/>
        <v>73</v>
      </c>
      <c r="AU42" s="83"/>
      <c r="AV42" s="86"/>
      <c r="AW42" s="63"/>
      <c r="AX42" s="63"/>
      <c r="AY42" s="64"/>
      <c r="AZ42" s="77" t="s">
        <v>208</v>
      </c>
      <c r="BA42" s="77"/>
      <c r="BB42" s="77"/>
      <c r="BC42" s="77"/>
      <c r="BD42" s="77"/>
      <c r="BE42" s="78"/>
      <c r="BF42" s="58">
        <v>1452</v>
      </c>
      <c r="BG42" s="57"/>
      <c r="BH42" s="53">
        <v>1517</v>
      </c>
      <c r="BI42" s="53"/>
      <c r="BJ42" s="53">
        <f>SUM(BF42:BI42)</f>
        <v>2969</v>
      </c>
      <c r="BK42" s="58"/>
    </row>
    <row r="43" spans="1:63" s="1" customFormat="1" ht="12" customHeight="1">
      <c r="A43" s="81" t="s">
        <v>62</v>
      </c>
      <c r="B43" s="81"/>
      <c r="C43" s="81"/>
      <c r="D43" s="82"/>
      <c r="E43" s="126" t="s">
        <v>54</v>
      </c>
      <c r="F43" s="77"/>
      <c r="G43" s="77"/>
      <c r="H43" s="77"/>
      <c r="I43" s="78"/>
      <c r="J43" s="58">
        <v>4</v>
      </c>
      <c r="K43" s="57"/>
      <c r="L43" s="83">
        <v>7</v>
      </c>
      <c r="M43" s="84"/>
      <c r="N43" s="83">
        <f aca="true" t="shared" si="13" ref="N43:N48">J43+L43</f>
        <v>11</v>
      </c>
      <c r="O43" s="101"/>
      <c r="P43" s="62"/>
      <c r="Q43" s="63"/>
      <c r="R43" s="63"/>
      <c r="S43" s="64"/>
      <c r="T43" s="126" t="s">
        <v>148</v>
      </c>
      <c r="U43" s="77"/>
      <c r="V43" s="77"/>
      <c r="W43" s="77"/>
      <c r="X43" s="77"/>
      <c r="Y43" s="78"/>
      <c r="Z43" s="84">
        <v>82</v>
      </c>
      <c r="AA43" s="49"/>
      <c r="AB43" s="49">
        <v>116</v>
      </c>
      <c r="AC43" s="49"/>
      <c r="AD43" s="49">
        <f t="shared" si="12"/>
        <v>198</v>
      </c>
      <c r="AE43" s="83"/>
      <c r="AF43" s="82"/>
      <c r="AG43" s="93"/>
      <c r="AH43" s="93"/>
      <c r="AI43" s="93"/>
      <c r="AJ43" s="93" t="s">
        <v>195</v>
      </c>
      <c r="AK43" s="93"/>
      <c r="AL43" s="93"/>
      <c r="AM43" s="93"/>
      <c r="AN43" s="93"/>
      <c r="AO43" s="93"/>
      <c r="AP43" s="49">
        <f>SUM(AP41:AQ42)</f>
        <v>953</v>
      </c>
      <c r="AQ43" s="49"/>
      <c r="AR43" s="49">
        <f>SUM(AR41:AS42)</f>
        <v>1056</v>
      </c>
      <c r="AS43" s="49"/>
      <c r="AT43" s="49">
        <f t="shared" si="11"/>
        <v>2009</v>
      </c>
      <c r="AU43" s="83"/>
      <c r="AV43" s="87"/>
      <c r="AW43" s="66"/>
      <c r="AX43" s="66"/>
      <c r="AY43" s="67"/>
      <c r="AZ43" s="81" t="s">
        <v>177</v>
      </c>
      <c r="BA43" s="81"/>
      <c r="BB43" s="81"/>
      <c r="BC43" s="81"/>
      <c r="BD43" s="81"/>
      <c r="BE43" s="82"/>
      <c r="BF43" s="58">
        <f>SUM(BF41:BG42)</f>
        <v>1511</v>
      </c>
      <c r="BG43" s="57"/>
      <c r="BH43" s="53">
        <f>SUM(BH41:BI42)</f>
        <v>1594</v>
      </c>
      <c r="BI43" s="53"/>
      <c r="BJ43" s="53">
        <f>SUM(BF43:BI43)</f>
        <v>3105</v>
      </c>
      <c r="BK43" s="58"/>
    </row>
    <row r="44" spans="1:63" s="1" customFormat="1" ht="12" customHeight="1">
      <c r="A44" s="81"/>
      <c r="B44" s="81"/>
      <c r="C44" s="81"/>
      <c r="D44" s="82"/>
      <c r="E44" s="126" t="s">
        <v>57</v>
      </c>
      <c r="F44" s="77"/>
      <c r="G44" s="77"/>
      <c r="H44" s="77"/>
      <c r="I44" s="78"/>
      <c r="J44" s="58">
        <v>262</v>
      </c>
      <c r="K44" s="57"/>
      <c r="L44" s="83">
        <v>339</v>
      </c>
      <c r="M44" s="84"/>
      <c r="N44" s="83">
        <f t="shared" si="13"/>
        <v>601</v>
      </c>
      <c r="O44" s="101"/>
      <c r="P44" s="62"/>
      <c r="Q44" s="63"/>
      <c r="R44" s="63"/>
      <c r="S44" s="64"/>
      <c r="T44" s="126" t="s">
        <v>150</v>
      </c>
      <c r="U44" s="77"/>
      <c r="V44" s="77"/>
      <c r="W44" s="77"/>
      <c r="X44" s="77"/>
      <c r="Y44" s="78"/>
      <c r="Z44" s="84">
        <v>159</v>
      </c>
      <c r="AA44" s="49"/>
      <c r="AB44" s="49">
        <v>217</v>
      </c>
      <c r="AC44" s="49"/>
      <c r="AD44" s="49">
        <f t="shared" si="12"/>
        <v>376</v>
      </c>
      <c r="AE44" s="83"/>
      <c r="AF44" s="82" t="s">
        <v>104</v>
      </c>
      <c r="AG44" s="93"/>
      <c r="AH44" s="93"/>
      <c r="AI44" s="93"/>
      <c r="AJ44" s="100" t="s">
        <v>100</v>
      </c>
      <c r="AK44" s="100"/>
      <c r="AL44" s="100"/>
      <c r="AM44" s="100"/>
      <c r="AN44" s="100"/>
      <c r="AO44" s="100"/>
      <c r="AP44" s="49">
        <v>582</v>
      </c>
      <c r="AQ44" s="49"/>
      <c r="AR44" s="49">
        <v>605</v>
      </c>
      <c r="AS44" s="49"/>
      <c r="AT44" s="49">
        <f t="shared" si="11"/>
        <v>1187</v>
      </c>
      <c r="AU44" s="83"/>
      <c r="AV44" s="166" t="s">
        <v>334</v>
      </c>
      <c r="AW44" s="45"/>
      <c r="AX44" s="45"/>
      <c r="AY44" s="45"/>
      <c r="AZ44" s="45"/>
      <c r="BA44" s="45"/>
      <c r="BB44" s="45"/>
      <c r="BC44" s="45"/>
      <c r="BD44" s="45"/>
      <c r="BE44" s="45"/>
      <c r="BF44" s="68">
        <f>SUM(BF43,BF40,BF32,BF29,BF28)</f>
        <v>7372</v>
      </c>
      <c r="BG44" s="68"/>
      <c r="BH44" s="68">
        <f>SUM(BH43,BH40,BH32,BH29,BH28)</f>
        <v>7931</v>
      </c>
      <c r="BI44" s="68"/>
      <c r="BJ44" s="68">
        <f>SUM(BJ43,BJ40,BJ32,BJ29,BJ28)</f>
        <v>15303</v>
      </c>
      <c r="BK44" s="70"/>
    </row>
    <row r="45" spans="1:63" s="1" customFormat="1" ht="12" customHeight="1">
      <c r="A45" s="81"/>
      <c r="B45" s="81"/>
      <c r="C45" s="81"/>
      <c r="D45" s="82"/>
      <c r="E45" s="126" t="s">
        <v>59</v>
      </c>
      <c r="F45" s="77"/>
      <c r="G45" s="77"/>
      <c r="H45" s="77"/>
      <c r="I45" s="78"/>
      <c r="J45" s="58">
        <v>136</v>
      </c>
      <c r="K45" s="57"/>
      <c r="L45" s="83">
        <v>187</v>
      </c>
      <c r="M45" s="84"/>
      <c r="N45" s="83">
        <f t="shared" si="13"/>
        <v>323</v>
      </c>
      <c r="O45" s="101"/>
      <c r="P45" s="62"/>
      <c r="Q45" s="63"/>
      <c r="R45" s="63"/>
      <c r="S45" s="64"/>
      <c r="T45" s="126" t="s">
        <v>151</v>
      </c>
      <c r="U45" s="77"/>
      <c r="V45" s="77"/>
      <c r="W45" s="77"/>
      <c r="X45" s="77"/>
      <c r="Y45" s="78"/>
      <c r="Z45" s="84">
        <v>80</v>
      </c>
      <c r="AA45" s="49"/>
      <c r="AB45" s="49">
        <v>76</v>
      </c>
      <c r="AC45" s="49"/>
      <c r="AD45" s="49">
        <f t="shared" si="12"/>
        <v>156</v>
      </c>
      <c r="AE45" s="83"/>
      <c r="AF45" s="82"/>
      <c r="AG45" s="93"/>
      <c r="AH45" s="93"/>
      <c r="AI45" s="93"/>
      <c r="AJ45" s="100" t="s">
        <v>103</v>
      </c>
      <c r="AK45" s="100"/>
      <c r="AL45" s="100"/>
      <c r="AM45" s="100"/>
      <c r="AN45" s="100"/>
      <c r="AO45" s="100"/>
      <c r="AP45" s="49">
        <v>232</v>
      </c>
      <c r="AQ45" s="49"/>
      <c r="AR45" s="49">
        <v>241</v>
      </c>
      <c r="AS45" s="49"/>
      <c r="AT45" s="49">
        <f t="shared" si="11"/>
        <v>473</v>
      </c>
      <c r="AU45" s="83"/>
      <c r="AV45" s="172"/>
      <c r="AW45" s="47"/>
      <c r="AX45" s="47"/>
      <c r="AY45" s="47"/>
      <c r="AZ45" s="47"/>
      <c r="BA45" s="47"/>
      <c r="BB45" s="47"/>
      <c r="BC45" s="47"/>
      <c r="BD45" s="47"/>
      <c r="BE45" s="47"/>
      <c r="BF45" s="69"/>
      <c r="BG45" s="69"/>
      <c r="BH45" s="69"/>
      <c r="BI45" s="69"/>
      <c r="BJ45" s="69"/>
      <c r="BK45" s="71"/>
    </row>
    <row r="46" spans="1:63" s="1" customFormat="1" ht="12" customHeight="1">
      <c r="A46" s="81"/>
      <c r="B46" s="81"/>
      <c r="C46" s="81"/>
      <c r="D46" s="82"/>
      <c r="E46" s="126" t="s">
        <v>63</v>
      </c>
      <c r="F46" s="77"/>
      <c r="G46" s="77"/>
      <c r="H46" s="77"/>
      <c r="I46" s="78"/>
      <c r="J46" s="58">
        <v>168</v>
      </c>
      <c r="K46" s="57"/>
      <c r="L46" s="83">
        <v>190</v>
      </c>
      <c r="M46" s="84"/>
      <c r="N46" s="83">
        <f t="shared" si="13"/>
        <v>358</v>
      </c>
      <c r="O46" s="101"/>
      <c r="P46" s="62"/>
      <c r="Q46" s="63"/>
      <c r="R46" s="63"/>
      <c r="S46" s="64"/>
      <c r="T46" s="126" t="s">
        <v>152</v>
      </c>
      <c r="U46" s="77"/>
      <c r="V46" s="77"/>
      <c r="W46" s="77"/>
      <c r="X46" s="77"/>
      <c r="Y46" s="78"/>
      <c r="Z46" s="84">
        <v>195</v>
      </c>
      <c r="AA46" s="49"/>
      <c r="AB46" s="49">
        <v>241</v>
      </c>
      <c r="AC46" s="49"/>
      <c r="AD46" s="49">
        <f t="shared" si="12"/>
        <v>436</v>
      </c>
      <c r="AE46" s="83"/>
      <c r="AF46" s="82"/>
      <c r="AG46" s="93"/>
      <c r="AH46" s="93"/>
      <c r="AI46" s="93"/>
      <c r="AJ46" s="100" t="s">
        <v>106</v>
      </c>
      <c r="AK46" s="100"/>
      <c r="AL46" s="100"/>
      <c r="AM46" s="100"/>
      <c r="AN46" s="100"/>
      <c r="AO46" s="100"/>
      <c r="AP46" s="49">
        <v>63</v>
      </c>
      <c r="AQ46" s="49"/>
      <c r="AR46" s="49">
        <v>65</v>
      </c>
      <c r="AS46" s="49"/>
      <c r="AT46" s="49">
        <f t="shared" si="11"/>
        <v>128</v>
      </c>
      <c r="AU46" s="83"/>
      <c r="AV46" s="171" t="s">
        <v>219</v>
      </c>
      <c r="AW46" s="81"/>
      <c r="AX46" s="81"/>
      <c r="AY46" s="82"/>
      <c r="AZ46" s="77" t="s">
        <v>220</v>
      </c>
      <c r="BA46" s="77"/>
      <c r="BB46" s="77"/>
      <c r="BC46" s="77"/>
      <c r="BD46" s="77"/>
      <c r="BE46" s="78"/>
      <c r="BF46" s="58">
        <v>711</v>
      </c>
      <c r="BG46" s="57"/>
      <c r="BH46" s="53">
        <v>852</v>
      </c>
      <c r="BI46" s="53"/>
      <c r="BJ46" s="53">
        <f aca="true" t="shared" si="14" ref="BJ46:BJ54">SUM(BF46:BI46)</f>
        <v>1563</v>
      </c>
      <c r="BK46" s="58"/>
    </row>
    <row r="47" spans="1:63" s="1" customFormat="1" ht="12" customHeight="1">
      <c r="A47" s="81"/>
      <c r="B47" s="81"/>
      <c r="C47" s="81"/>
      <c r="D47" s="82"/>
      <c r="E47" s="126" t="s">
        <v>65</v>
      </c>
      <c r="F47" s="77"/>
      <c r="G47" s="77"/>
      <c r="H47" s="77"/>
      <c r="I47" s="78"/>
      <c r="J47" s="58">
        <v>153</v>
      </c>
      <c r="K47" s="57"/>
      <c r="L47" s="83">
        <v>202</v>
      </c>
      <c r="M47" s="84"/>
      <c r="N47" s="83">
        <f t="shared" si="13"/>
        <v>355</v>
      </c>
      <c r="O47" s="101"/>
      <c r="P47" s="62"/>
      <c r="Q47" s="63"/>
      <c r="R47" s="63"/>
      <c r="S47" s="64"/>
      <c r="T47" s="126" t="s">
        <v>153</v>
      </c>
      <c r="U47" s="77"/>
      <c r="V47" s="77"/>
      <c r="W47" s="77"/>
      <c r="X47" s="77"/>
      <c r="Y47" s="78"/>
      <c r="Z47" s="84">
        <v>196</v>
      </c>
      <c r="AA47" s="49"/>
      <c r="AB47" s="49">
        <v>221</v>
      </c>
      <c r="AC47" s="49"/>
      <c r="AD47" s="49">
        <f t="shared" si="12"/>
        <v>417</v>
      </c>
      <c r="AE47" s="83"/>
      <c r="AF47" s="82"/>
      <c r="AG47" s="93"/>
      <c r="AH47" s="93"/>
      <c r="AI47" s="93"/>
      <c r="AJ47" s="147" t="s">
        <v>221</v>
      </c>
      <c r="AK47" s="147"/>
      <c r="AL47" s="147"/>
      <c r="AM47" s="147"/>
      <c r="AN47" s="147"/>
      <c r="AO47" s="147"/>
      <c r="AP47" s="131">
        <f>SUM(AP44:AQ46)</f>
        <v>877</v>
      </c>
      <c r="AQ47" s="131"/>
      <c r="AR47" s="131">
        <f>SUM(AR44:AS46)</f>
        <v>911</v>
      </c>
      <c r="AS47" s="131"/>
      <c r="AT47" s="49">
        <f t="shared" si="11"/>
        <v>1788</v>
      </c>
      <c r="AU47" s="83"/>
      <c r="AV47" s="171" t="s">
        <v>222</v>
      </c>
      <c r="AW47" s="81"/>
      <c r="AX47" s="81"/>
      <c r="AY47" s="82"/>
      <c r="AZ47" s="77" t="s">
        <v>220</v>
      </c>
      <c r="BA47" s="77"/>
      <c r="BB47" s="77"/>
      <c r="BC47" s="77"/>
      <c r="BD47" s="77"/>
      <c r="BE47" s="78"/>
      <c r="BF47" s="58">
        <v>584</v>
      </c>
      <c r="BG47" s="57"/>
      <c r="BH47" s="53">
        <v>646</v>
      </c>
      <c r="BI47" s="53"/>
      <c r="BJ47" s="53">
        <f t="shared" si="14"/>
        <v>1230</v>
      </c>
      <c r="BK47" s="58"/>
    </row>
    <row r="48" spans="1:63" s="1" customFormat="1" ht="12" customHeight="1">
      <c r="A48" s="81"/>
      <c r="B48" s="81"/>
      <c r="C48" s="81"/>
      <c r="D48" s="82"/>
      <c r="E48" s="126" t="s">
        <v>66</v>
      </c>
      <c r="F48" s="77"/>
      <c r="G48" s="77"/>
      <c r="H48" s="77"/>
      <c r="I48" s="78"/>
      <c r="J48" s="58">
        <v>337</v>
      </c>
      <c r="K48" s="57"/>
      <c r="L48" s="83">
        <v>489</v>
      </c>
      <c r="M48" s="84"/>
      <c r="N48" s="83">
        <f t="shared" si="13"/>
        <v>826</v>
      </c>
      <c r="O48" s="101"/>
      <c r="P48" s="65"/>
      <c r="Q48" s="66"/>
      <c r="R48" s="66"/>
      <c r="S48" s="67"/>
      <c r="T48" s="127" t="s">
        <v>223</v>
      </c>
      <c r="U48" s="81"/>
      <c r="V48" s="81"/>
      <c r="W48" s="81"/>
      <c r="X48" s="81"/>
      <c r="Y48" s="82"/>
      <c r="Z48" s="84">
        <f>SUM(Z41:AA47)</f>
        <v>1401</v>
      </c>
      <c r="AA48" s="49"/>
      <c r="AB48" s="49">
        <f>SUM(AB41:AC47)</f>
        <v>1706</v>
      </c>
      <c r="AC48" s="49"/>
      <c r="AD48" s="49">
        <f>SUM(AD41:AE47)</f>
        <v>3107</v>
      </c>
      <c r="AE48" s="83"/>
      <c r="AF48" s="82" t="s">
        <v>109</v>
      </c>
      <c r="AG48" s="93"/>
      <c r="AH48" s="93"/>
      <c r="AI48" s="93"/>
      <c r="AJ48" s="100" t="s">
        <v>110</v>
      </c>
      <c r="AK48" s="100"/>
      <c r="AL48" s="100"/>
      <c r="AM48" s="100"/>
      <c r="AN48" s="100"/>
      <c r="AO48" s="100"/>
      <c r="AP48" s="49">
        <v>1052</v>
      </c>
      <c r="AQ48" s="49"/>
      <c r="AR48" s="49">
        <v>1092</v>
      </c>
      <c r="AS48" s="49"/>
      <c r="AT48" s="49">
        <f t="shared" si="11"/>
        <v>2144</v>
      </c>
      <c r="AU48" s="83"/>
      <c r="AV48" s="85" t="s">
        <v>224</v>
      </c>
      <c r="AW48" s="60"/>
      <c r="AX48" s="60"/>
      <c r="AY48" s="61"/>
      <c r="AZ48" s="77" t="s">
        <v>225</v>
      </c>
      <c r="BA48" s="77"/>
      <c r="BB48" s="77"/>
      <c r="BC48" s="77"/>
      <c r="BD48" s="77"/>
      <c r="BE48" s="78"/>
      <c r="BF48" s="58">
        <v>646</v>
      </c>
      <c r="BG48" s="57"/>
      <c r="BH48" s="53">
        <v>727</v>
      </c>
      <c r="BI48" s="53"/>
      <c r="BJ48" s="53">
        <f t="shared" si="14"/>
        <v>1373</v>
      </c>
      <c r="BK48" s="58"/>
    </row>
    <row r="49" spans="1:63" s="1" customFormat="1" ht="12" customHeight="1">
      <c r="A49" s="81"/>
      <c r="B49" s="81"/>
      <c r="C49" s="81"/>
      <c r="D49" s="82"/>
      <c r="E49" s="127" t="s">
        <v>187</v>
      </c>
      <c r="F49" s="81"/>
      <c r="G49" s="81"/>
      <c r="H49" s="81"/>
      <c r="I49" s="82"/>
      <c r="J49" s="58">
        <f>SUM(J43:K48)</f>
        <v>1060</v>
      </c>
      <c r="K49" s="57"/>
      <c r="L49" s="83">
        <f>SUM(L43:M48)</f>
        <v>1414</v>
      </c>
      <c r="M49" s="84"/>
      <c r="N49" s="83">
        <f>SUM(N43:O48)</f>
        <v>2474</v>
      </c>
      <c r="O49" s="101"/>
      <c r="P49" s="59" t="s">
        <v>226</v>
      </c>
      <c r="Q49" s="60"/>
      <c r="R49" s="60"/>
      <c r="S49" s="61"/>
      <c r="T49" s="126" t="s">
        <v>227</v>
      </c>
      <c r="U49" s="77"/>
      <c r="V49" s="77"/>
      <c r="W49" s="77"/>
      <c r="X49" s="77"/>
      <c r="Y49" s="78"/>
      <c r="Z49" s="84">
        <v>205</v>
      </c>
      <c r="AA49" s="49"/>
      <c r="AB49" s="49">
        <v>246</v>
      </c>
      <c r="AC49" s="49"/>
      <c r="AD49" s="49">
        <f>Z49+AB49</f>
        <v>451</v>
      </c>
      <c r="AE49" s="83"/>
      <c r="AF49" s="60" t="s">
        <v>117</v>
      </c>
      <c r="AG49" s="60"/>
      <c r="AH49" s="60"/>
      <c r="AI49" s="61"/>
      <c r="AJ49" s="126" t="s">
        <v>112</v>
      </c>
      <c r="AK49" s="77"/>
      <c r="AL49" s="77"/>
      <c r="AM49" s="77"/>
      <c r="AN49" s="77"/>
      <c r="AO49" s="78"/>
      <c r="AP49" s="83">
        <v>349</v>
      </c>
      <c r="AQ49" s="84"/>
      <c r="AR49" s="49">
        <v>403</v>
      </c>
      <c r="AS49" s="49"/>
      <c r="AT49" s="49">
        <f t="shared" si="11"/>
        <v>752</v>
      </c>
      <c r="AU49" s="83"/>
      <c r="AV49" s="86"/>
      <c r="AW49" s="63"/>
      <c r="AX49" s="63"/>
      <c r="AY49" s="64"/>
      <c r="AZ49" s="77" t="s">
        <v>228</v>
      </c>
      <c r="BA49" s="77"/>
      <c r="BB49" s="77"/>
      <c r="BC49" s="77"/>
      <c r="BD49" s="77"/>
      <c r="BE49" s="78"/>
      <c r="BF49" s="58">
        <v>300</v>
      </c>
      <c r="BG49" s="57"/>
      <c r="BH49" s="53">
        <v>353</v>
      </c>
      <c r="BI49" s="53"/>
      <c r="BJ49" s="53">
        <f t="shared" si="14"/>
        <v>653</v>
      </c>
      <c r="BK49" s="58"/>
    </row>
    <row r="50" spans="1:63" s="1" customFormat="1" ht="12" customHeight="1">
      <c r="A50" s="81" t="s">
        <v>72</v>
      </c>
      <c r="B50" s="81"/>
      <c r="C50" s="81"/>
      <c r="D50" s="82"/>
      <c r="E50" s="126" t="s">
        <v>70</v>
      </c>
      <c r="F50" s="77"/>
      <c r="G50" s="77"/>
      <c r="H50" s="77"/>
      <c r="I50" s="78"/>
      <c r="J50" s="58">
        <v>213</v>
      </c>
      <c r="K50" s="57"/>
      <c r="L50" s="83">
        <v>252</v>
      </c>
      <c r="M50" s="84"/>
      <c r="N50" s="83">
        <f>J50+L50</f>
        <v>465</v>
      </c>
      <c r="O50" s="101"/>
      <c r="P50" s="62"/>
      <c r="Q50" s="63"/>
      <c r="R50" s="63"/>
      <c r="S50" s="64"/>
      <c r="T50" s="126" t="s">
        <v>6</v>
      </c>
      <c r="U50" s="77"/>
      <c r="V50" s="77"/>
      <c r="W50" s="77"/>
      <c r="X50" s="77"/>
      <c r="Y50" s="78"/>
      <c r="Z50" s="84">
        <v>341</v>
      </c>
      <c r="AA50" s="49"/>
      <c r="AB50" s="49">
        <v>396</v>
      </c>
      <c r="AC50" s="49"/>
      <c r="AD50" s="49">
        <f>Z50+AB50</f>
        <v>737</v>
      </c>
      <c r="AE50" s="83"/>
      <c r="AF50" s="63"/>
      <c r="AG50" s="63"/>
      <c r="AH50" s="63"/>
      <c r="AI50" s="64"/>
      <c r="AJ50" s="126" t="s">
        <v>114</v>
      </c>
      <c r="AK50" s="77"/>
      <c r="AL50" s="77"/>
      <c r="AM50" s="77"/>
      <c r="AN50" s="77"/>
      <c r="AO50" s="78"/>
      <c r="AP50" s="83">
        <v>587</v>
      </c>
      <c r="AQ50" s="84"/>
      <c r="AR50" s="49">
        <v>622</v>
      </c>
      <c r="AS50" s="49"/>
      <c r="AT50" s="49">
        <f t="shared" si="11"/>
        <v>1209</v>
      </c>
      <c r="AU50" s="83"/>
      <c r="AV50" s="87"/>
      <c r="AW50" s="66"/>
      <c r="AX50" s="66"/>
      <c r="AY50" s="67"/>
      <c r="AZ50" s="81" t="s">
        <v>177</v>
      </c>
      <c r="BA50" s="81"/>
      <c r="BB50" s="81"/>
      <c r="BC50" s="81"/>
      <c r="BD50" s="81"/>
      <c r="BE50" s="82"/>
      <c r="BF50" s="58">
        <f>SUM(BF48:BG49)</f>
        <v>946</v>
      </c>
      <c r="BG50" s="57"/>
      <c r="BH50" s="58">
        <f>SUM(BH48:BI49)</f>
        <v>1080</v>
      </c>
      <c r="BI50" s="57"/>
      <c r="BJ50" s="53">
        <f t="shared" si="14"/>
        <v>2026</v>
      </c>
      <c r="BK50" s="58"/>
    </row>
    <row r="51" spans="1:63" s="1" customFormat="1" ht="12" customHeight="1">
      <c r="A51" s="81"/>
      <c r="B51" s="81"/>
      <c r="C51" s="81"/>
      <c r="D51" s="82"/>
      <c r="E51" s="126" t="s">
        <v>73</v>
      </c>
      <c r="F51" s="77"/>
      <c r="G51" s="77"/>
      <c r="H51" s="77"/>
      <c r="I51" s="78"/>
      <c r="J51" s="58">
        <v>332</v>
      </c>
      <c r="K51" s="57"/>
      <c r="L51" s="83">
        <v>387</v>
      </c>
      <c r="M51" s="84"/>
      <c r="N51" s="83">
        <f>J51+L51</f>
        <v>719</v>
      </c>
      <c r="O51" s="101"/>
      <c r="P51" s="62"/>
      <c r="Q51" s="63"/>
      <c r="R51" s="63"/>
      <c r="S51" s="64"/>
      <c r="T51" s="126" t="s">
        <v>8</v>
      </c>
      <c r="U51" s="77"/>
      <c r="V51" s="77"/>
      <c r="W51" s="77"/>
      <c r="X51" s="77"/>
      <c r="Y51" s="78"/>
      <c r="Z51" s="84">
        <v>244</v>
      </c>
      <c r="AA51" s="49"/>
      <c r="AB51" s="49">
        <v>285</v>
      </c>
      <c r="AC51" s="49"/>
      <c r="AD51" s="49">
        <f>Z51+AB51</f>
        <v>529</v>
      </c>
      <c r="AE51" s="83"/>
      <c r="AF51" s="63"/>
      <c r="AG51" s="63"/>
      <c r="AH51" s="63"/>
      <c r="AI51" s="64"/>
      <c r="AJ51" s="126" t="s">
        <v>118</v>
      </c>
      <c r="AK51" s="77"/>
      <c r="AL51" s="77"/>
      <c r="AM51" s="77"/>
      <c r="AN51" s="77"/>
      <c r="AO51" s="78"/>
      <c r="AP51" s="83">
        <v>204</v>
      </c>
      <c r="AQ51" s="84"/>
      <c r="AR51" s="49">
        <v>240</v>
      </c>
      <c r="AS51" s="49"/>
      <c r="AT51" s="49">
        <f t="shared" si="11"/>
        <v>444</v>
      </c>
      <c r="AU51" s="83"/>
      <c r="AV51" s="85" t="s">
        <v>229</v>
      </c>
      <c r="AW51" s="60"/>
      <c r="AX51" s="60"/>
      <c r="AY51" s="61"/>
      <c r="AZ51" s="77" t="s">
        <v>230</v>
      </c>
      <c r="BA51" s="77"/>
      <c r="BB51" s="77"/>
      <c r="BC51" s="77"/>
      <c r="BD51" s="77"/>
      <c r="BE51" s="78"/>
      <c r="BF51" s="58">
        <v>453</v>
      </c>
      <c r="BG51" s="57"/>
      <c r="BH51" s="53">
        <v>503</v>
      </c>
      <c r="BI51" s="53"/>
      <c r="BJ51" s="53">
        <f t="shared" si="14"/>
        <v>956</v>
      </c>
      <c r="BK51" s="58"/>
    </row>
    <row r="52" spans="1:63" s="1" customFormat="1" ht="12" customHeight="1">
      <c r="A52" s="81"/>
      <c r="B52" s="81"/>
      <c r="C52" s="81"/>
      <c r="D52" s="82"/>
      <c r="E52" s="126" t="s">
        <v>74</v>
      </c>
      <c r="F52" s="77"/>
      <c r="G52" s="77"/>
      <c r="H52" s="77"/>
      <c r="I52" s="78"/>
      <c r="J52" s="58">
        <v>244</v>
      </c>
      <c r="K52" s="57"/>
      <c r="L52" s="83">
        <v>283</v>
      </c>
      <c r="M52" s="84"/>
      <c r="N52" s="83">
        <f>J52+L52</f>
        <v>527</v>
      </c>
      <c r="O52" s="101"/>
      <c r="P52" s="62"/>
      <c r="Q52" s="63"/>
      <c r="R52" s="63"/>
      <c r="S52" s="64"/>
      <c r="T52" s="143" t="s">
        <v>9</v>
      </c>
      <c r="U52" s="144"/>
      <c r="V52" s="144"/>
      <c r="W52" s="144"/>
      <c r="X52" s="144"/>
      <c r="Y52" s="145"/>
      <c r="Z52" s="71">
        <v>155</v>
      </c>
      <c r="AA52" s="80"/>
      <c r="AB52" s="91">
        <v>217</v>
      </c>
      <c r="AC52" s="92"/>
      <c r="AD52" s="91">
        <f>Z52+AB52</f>
        <v>372</v>
      </c>
      <c r="AE52" s="130"/>
      <c r="AF52" s="63"/>
      <c r="AG52" s="63"/>
      <c r="AH52" s="63"/>
      <c r="AI52" s="64"/>
      <c r="AJ52" s="126" t="s">
        <v>120</v>
      </c>
      <c r="AK52" s="77"/>
      <c r="AL52" s="77"/>
      <c r="AM52" s="77"/>
      <c r="AN52" s="77"/>
      <c r="AO52" s="78"/>
      <c r="AP52" s="83">
        <v>230</v>
      </c>
      <c r="AQ52" s="84"/>
      <c r="AR52" s="49">
        <v>237</v>
      </c>
      <c r="AS52" s="49"/>
      <c r="AT52" s="49">
        <f t="shared" si="11"/>
        <v>467</v>
      </c>
      <c r="AU52" s="83"/>
      <c r="AV52" s="86"/>
      <c r="AW52" s="63"/>
      <c r="AX52" s="63"/>
      <c r="AY52" s="64"/>
      <c r="AZ52" s="77" t="s">
        <v>231</v>
      </c>
      <c r="BA52" s="77"/>
      <c r="BB52" s="77"/>
      <c r="BC52" s="77"/>
      <c r="BD52" s="77"/>
      <c r="BE52" s="78"/>
      <c r="BF52" s="58">
        <v>385</v>
      </c>
      <c r="BG52" s="57"/>
      <c r="BH52" s="53">
        <v>432</v>
      </c>
      <c r="BI52" s="53"/>
      <c r="BJ52" s="53">
        <f t="shared" si="14"/>
        <v>817</v>
      </c>
      <c r="BK52" s="58"/>
    </row>
    <row r="53" spans="1:63" s="1" customFormat="1" ht="12" customHeight="1">
      <c r="A53" s="81"/>
      <c r="B53" s="81"/>
      <c r="C53" s="81"/>
      <c r="D53" s="82"/>
      <c r="E53" s="127" t="s">
        <v>187</v>
      </c>
      <c r="F53" s="81"/>
      <c r="G53" s="81"/>
      <c r="H53" s="81"/>
      <c r="I53" s="82"/>
      <c r="J53" s="58">
        <f>SUM(J50:K52)</f>
        <v>789</v>
      </c>
      <c r="K53" s="57"/>
      <c r="L53" s="83">
        <f>SUM(L50:M52)</f>
        <v>922</v>
      </c>
      <c r="M53" s="84"/>
      <c r="N53" s="83">
        <f>SUM(N50:O52)</f>
        <v>1711</v>
      </c>
      <c r="O53" s="101"/>
      <c r="P53" s="65"/>
      <c r="Q53" s="66"/>
      <c r="R53" s="66"/>
      <c r="S53" s="67"/>
      <c r="T53" s="146" t="s">
        <v>223</v>
      </c>
      <c r="U53" s="66"/>
      <c r="V53" s="66"/>
      <c r="W53" s="66"/>
      <c r="X53" s="66"/>
      <c r="Y53" s="67"/>
      <c r="Z53" s="58">
        <f>SUM(Z49:AA52)</f>
        <v>945</v>
      </c>
      <c r="AA53" s="57"/>
      <c r="AB53" s="83">
        <f>SUM(AB49:AC52)</f>
        <v>1144</v>
      </c>
      <c r="AC53" s="84"/>
      <c r="AD53" s="83">
        <f>SUM(AD49:AE52)</f>
        <v>2089</v>
      </c>
      <c r="AE53" s="99"/>
      <c r="AF53" s="66"/>
      <c r="AG53" s="66"/>
      <c r="AH53" s="66"/>
      <c r="AI53" s="67"/>
      <c r="AJ53" s="127" t="s">
        <v>177</v>
      </c>
      <c r="AK53" s="81"/>
      <c r="AL53" s="81"/>
      <c r="AM53" s="81"/>
      <c r="AN53" s="81"/>
      <c r="AO53" s="82"/>
      <c r="AP53" s="83">
        <f>SUM(AP49:AQ52)</f>
        <v>1370</v>
      </c>
      <c r="AQ53" s="84"/>
      <c r="AR53" s="83">
        <f>SUM(AR49:AS52)</f>
        <v>1502</v>
      </c>
      <c r="AS53" s="84"/>
      <c r="AT53" s="49">
        <f t="shared" si="11"/>
        <v>2872</v>
      </c>
      <c r="AU53" s="83"/>
      <c r="AV53" s="86"/>
      <c r="AW53" s="63"/>
      <c r="AX53" s="63"/>
      <c r="AY53" s="64"/>
      <c r="AZ53" s="77" t="s">
        <v>232</v>
      </c>
      <c r="BA53" s="77"/>
      <c r="BB53" s="77"/>
      <c r="BC53" s="77"/>
      <c r="BD53" s="77"/>
      <c r="BE53" s="78"/>
      <c r="BF53" s="58">
        <v>245</v>
      </c>
      <c r="BG53" s="57"/>
      <c r="BH53" s="53">
        <v>260</v>
      </c>
      <c r="BI53" s="53"/>
      <c r="BJ53" s="53">
        <f t="shared" si="14"/>
        <v>505</v>
      </c>
      <c r="BK53" s="58"/>
    </row>
    <row r="54" spans="1:73" ht="12" customHeight="1">
      <c r="A54" s="81" t="s">
        <v>80</v>
      </c>
      <c r="B54" s="81"/>
      <c r="C54" s="81"/>
      <c r="D54" s="82"/>
      <c r="E54" s="126" t="s">
        <v>77</v>
      </c>
      <c r="F54" s="77"/>
      <c r="G54" s="77"/>
      <c r="H54" s="77"/>
      <c r="I54" s="78"/>
      <c r="J54" s="58">
        <v>588</v>
      </c>
      <c r="K54" s="57"/>
      <c r="L54" s="83">
        <v>601</v>
      </c>
      <c r="M54" s="84"/>
      <c r="N54" s="83">
        <f>J54+L54</f>
        <v>1189</v>
      </c>
      <c r="O54" s="101"/>
      <c r="P54" s="59" t="s">
        <v>15</v>
      </c>
      <c r="Q54" s="60"/>
      <c r="R54" s="60"/>
      <c r="S54" s="61"/>
      <c r="T54" s="126" t="s">
        <v>12</v>
      </c>
      <c r="U54" s="77"/>
      <c r="V54" s="77"/>
      <c r="W54" s="77"/>
      <c r="X54" s="77"/>
      <c r="Y54" s="78"/>
      <c r="Z54" s="58">
        <v>83</v>
      </c>
      <c r="AA54" s="57"/>
      <c r="AB54" s="83">
        <v>202</v>
      </c>
      <c r="AC54" s="84"/>
      <c r="AD54" s="83">
        <f>Z54+AB54</f>
        <v>285</v>
      </c>
      <c r="AE54" s="99"/>
      <c r="AF54" s="60" t="s">
        <v>123</v>
      </c>
      <c r="AG54" s="60"/>
      <c r="AH54" s="60"/>
      <c r="AI54" s="61"/>
      <c r="AJ54" s="126" t="s">
        <v>122</v>
      </c>
      <c r="AK54" s="77"/>
      <c r="AL54" s="77"/>
      <c r="AM54" s="77"/>
      <c r="AN54" s="77"/>
      <c r="AO54" s="78"/>
      <c r="AP54" s="83">
        <v>275</v>
      </c>
      <c r="AQ54" s="84"/>
      <c r="AR54" s="49">
        <v>326</v>
      </c>
      <c r="AS54" s="49"/>
      <c r="AT54" s="49">
        <f t="shared" si="11"/>
        <v>601</v>
      </c>
      <c r="AU54" s="83"/>
      <c r="AV54" s="87"/>
      <c r="AW54" s="66"/>
      <c r="AX54" s="66"/>
      <c r="AY54" s="67"/>
      <c r="AZ54" s="81" t="s">
        <v>177</v>
      </c>
      <c r="BA54" s="81"/>
      <c r="BB54" s="81"/>
      <c r="BC54" s="81"/>
      <c r="BD54" s="81"/>
      <c r="BE54" s="82"/>
      <c r="BF54" s="58">
        <f>SUM(BF51:BG53)</f>
        <v>1083</v>
      </c>
      <c r="BG54" s="57"/>
      <c r="BH54" s="58">
        <f>SUM(BH51:BI53)</f>
        <v>1195</v>
      </c>
      <c r="BI54" s="57"/>
      <c r="BJ54" s="53">
        <f t="shared" si="14"/>
        <v>2278</v>
      </c>
      <c r="BK54" s="58"/>
      <c r="BL54" s="32"/>
      <c r="BM54" s="32"/>
      <c r="BN54" s="32"/>
      <c r="BO54" s="32"/>
      <c r="BP54" s="32"/>
      <c r="BQ54" s="32"/>
      <c r="BR54" s="32"/>
      <c r="BS54" s="32"/>
      <c r="BT54" s="32"/>
      <c r="BU54" s="32"/>
    </row>
    <row r="55" spans="1:72" ht="12" customHeight="1">
      <c r="A55" s="81"/>
      <c r="B55" s="81"/>
      <c r="C55" s="81"/>
      <c r="D55" s="82"/>
      <c r="E55" s="126" t="s">
        <v>81</v>
      </c>
      <c r="F55" s="77"/>
      <c r="G55" s="77"/>
      <c r="H55" s="77"/>
      <c r="I55" s="78"/>
      <c r="J55" s="58">
        <v>521</v>
      </c>
      <c r="K55" s="57"/>
      <c r="L55" s="51">
        <v>610</v>
      </c>
      <c r="M55" s="52"/>
      <c r="N55" s="83">
        <f>J55+L55</f>
        <v>1131</v>
      </c>
      <c r="O55" s="101"/>
      <c r="P55" s="62"/>
      <c r="Q55" s="63"/>
      <c r="R55" s="63"/>
      <c r="S55" s="64"/>
      <c r="T55" s="126" t="s">
        <v>14</v>
      </c>
      <c r="U55" s="77"/>
      <c r="V55" s="77"/>
      <c r="W55" s="77"/>
      <c r="X55" s="77"/>
      <c r="Y55" s="78"/>
      <c r="Z55" s="58">
        <v>187</v>
      </c>
      <c r="AA55" s="57"/>
      <c r="AB55" s="83">
        <v>222</v>
      </c>
      <c r="AC55" s="84"/>
      <c r="AD55" s="83">
        <f>Z55+AB55</f>
        <v>409</v>
      </c>
      <c r="AE55" s="99"/>
      <c r="AF55" s="63"/>
      <c r="AG55" s="63"/>
      <c r="AH55" s="63"/>
      <c r="AI55" s="64"/>
      <c r="AJ55" s="77" t="s">
        <v>124</v>
      </c>
      <c r="AK55" s="77"/>
      <c r="AL55" s="77"/>
      <c r="AM55" s="77"/>
      <c r="AN55" s="77"/>
      <c r="AO55" s="78"/>
      <c r="AP55" s="83">
        <v>717</v>
      </c>
      <c r="AQ55" s="84"/>
      <c r="AR55" s="49">
        <v>827</v>
      </c>
      <c r="AS55" s="49"/>
      <c r="AT55" s="49">
        <f t="shared" si="11"/>
        <v>1544</v>
      </c>
      <c r="AU55" s="83"/>
      <c r="AV55" s="85" t="s">
        <v>331</v>
      </c>
      <c r="AW55" s="60"/>
      <c r="AX55" s="60"/>
      <c r="AY55" s="60"/>
      <c r="AZ55" s="60"/>
      <c r="BA55" s="60"/>
      <c r="BB55" s="60"/>
      <c r="BC55" s="60"/>
      <c r="BD55" s="60"/>
      <c r="BE55" s="61"/>
      <c r="BF55" s="68">
        <f>SUM(BF54,BF50,BF47,BF46)</f>
        <v>3324</v>
      </c>
      <c r="BG55" s="68"/>
      <c r="BH55" s="68">
        <f>SUM(BH54,BH50,BH47,BH46)</f>
        <v>3773</v>
      </c>
      <c r="BI55" s="68"/>
      <c r="BJ55" s="68">
        <f>SUM(BJ54,BJ50,BJ47,BJ46)</f>
        <v>7097</v>
      </c>
      <c r="BK55" s="70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ht="12" customHeight="1">
      <c r="A56" s="60"/>
      <c r="B56" s="60"/>
      <c r="C56" s="60"/>
      <c r="D56" s="61"/>
      <c r="E56" s="96" t="s">
        <v>187</v>
      </c>
      <c r="F56" s="60"/>
      <c r="G56" s="60"/>
      <c r="H56" s="60"/>
      <c r="I56" s="61"/>
      <c r="J56" s="70">
        <f>SUM(J54:K55)</f>
        <v>1109</v>
      </c>
      <c r="K56" s="79"/>
      <c r="L56" s="88">
        <f>SUM(L54:M55)</f>
        <v>1211</v>
      </c>
      <c r="M56" s="88"/>
      <c r="N56" s="88">
        <f>SUM(N54:O55)</f>
        <v>2320</v>
      </c>
      <c r="O56" s="89"/>
      <c r="P56" s="62"/>
      <c r="Q56" s="63"/>
      <c r="R56" s="63"/>
      <c r="S56" s="64"/>
      <c r="T56" s="126" t="s">
        <v>16</v>
      </c>
      <c r="U56" s="77"/>
      <c r="V56" s="77"/>
      <c r="W56" s="77"/>
      <c r="X56" s="77"/>
      <c r="Y56" s="78"/>
      <c r="Z56" s="58">
        <v>441</v>
      </c>
      <c r="AA56" s="57"/>
      <c r="AB56" s="83">
        <v>459</v>
      </c>
      <c r="AC56" s="84"/>
      <c r="AD56" s="83">
        <f>Z56+AB56</f>
        <v>900</v>
      </c>
      <c r="AE56" s="99"/>
      <c r="AF56" s="63"/>
      <c r="AG56" s="63"/>
      <c r="AH56" s="63"/>
      <c r="AI56" s="64"/>
      <c r="AJ56" s="77" t="s">
        <v>125</v>
      </c>
      <c r="AK56" s="77"/>
      <c r="AL56" s="77"/>
      <c r="AM56" s="77"/>
      <c r="AN56" s="77"/>
      <c r="AO56" s="78"/>
      <c r="AP56" s="83">
        <v>93</v>
      </c>
      <c r="AQ56" s="84"/>
      <c r="AR56" s="49">
        <v>102</v>
      </c>
      <c r="AS56" s="49"/>
      <c r="AT56" s="49">
        <f t="shared" si="11"/>
        <v>195</v>
      </c>
      <c r="AU56" s="83"/>
      <c r="AV56" s="87"/>
      <c r="AW56" s="66"/>
      <c r="AX56" s="66"/>
      <c r="AY56" s="66"/>
      <c r="AZ56" s="66"/>
      <c r="BA56" s="66"/>
      <c r="BB56" s="66"/>
      <c r="BC56" s="66"/>
      <c r="BD56" s="66"/>
      <c r="BE56" s="67"/>
      <c r="BF56" s="69"/>
      <c r="BG56" s="69"/>
      <c r="BH56" s="69"/>
      <c r="BI56" s="69"/>
      <c r="BJ56" s="69"/>
      <c r="BK56" s="71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1" ht="12" customHeight="1">
      <c r="A57" s="82" t="s">
        <v>84</v>
      </c>
      <c r="B57" s="93"/>
      <c r="C57" s="93"/>
      <c r="D57" s="93"/>
      <c r="E57" s="100" t="s">
        <v>83</v>
      </c>
      <c r="F57" s="100"/>
      <c r="G57" s="100"/>
      <c r="H57" s="100"/>
      <c r="I57" s="100"/>
      <c r="J57" s="49">
        <v>485</v>
      </c>
      <c r="K57" s="49"/>
      <c r="L57" s="49">
        <v>569</v>
      </c>
      <c r="M57" s="49"/>
      <c r="N57" s="49">
        <f>SUM(J57+L57)</f>
        <v>1054</v>
      </c>
      <c r="O57" s="50"/>
      <c r="P57" s="62"/>
      <c r="Q57" s="63"/>
      <c r="R57" s="63"/>
      <c r="S57" s="64"/>
      <c r="T57" s="151" t="s">
        <v>18</v>
      </c>
      <c r="U57" s="140"/>
      <c r="V57" s="140"/>
      <c r="W57" s="140"/>
      <c r="X57" s="140"/>
      <c r="Y57" s="141"/>
      <c r="Z57" s="70">
        <v>5</v>
      </c>
      <c r="AA57" s="79"/>
      <c r="AB57" s="51">
        <v>10</v>
      </c>
      <c r="AC57" s="52"/>
      <c r="AD57" s="51">
        <f>Z57+AB57</f>
        <v>15</v>
      </c>
      <c r="AE57" s="164"/>
      <c r="AF57" s="66"/>
      <c r="AG57" s="66"/>
      <c r="AH57" s="66"/>
      <c r="AI57" s="67"/>
      <c r="AJ57" s="81" t="s">
        <v>177</v>
      </c>
      <c r="AK57" s="81"/>
      <c r="AL57" s="81"/>
      <c r="AM57" s="81"/>
      <c r="AN57" s="81"/>
      <c r="AO57" s="82"/>
      <c r="AP57" s="83">
        <f>SUM(AP54:AQ56)</f>
        <v>1085</v>
      </c>
      <c r="AQ57" s="84"/>
      <c r="AR57" s="83">
        <f>SUM(AR54:AS56)</f>
        <v>1255</v>
      </c>
      <c r="AS57" s="84"/>
      <c r="AT57" s="49">
        <f t="shared" si="11"/>
        <v>2340</v>
      </c>
      <c r="AU57" s="83"/>
      <c r="AV57" s="43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32"/>
      <c r="BM57" s="32"/>
      <c r="BN57" s="32"/>
      <c r="BO57" s="32"/>
      <c r="BP57" s="32"/>
      <c r="BQ57" s="32"/>
      <c r="BR57" s="32"/>
      <c r="BS57" s="32"/>
    </row>
    <row r="58" spans="1:71" ht="12" customHeight="1">
      <c r="A58" s="82"/>
      <c r="B58" s="93"/>
      <c r="C58" s="93"/>
      <c r="D58" s="93"/>
      <c r="E58" s="100" t="s">
        <v>85</v>
      </c>
      <c r="F58" s="100"/>
      <c r="G58" s="100"/>
      <c r="H58" s="100"/>
      <c r="I58" s="100"/>
      <c r="J58" s="49">
        <v>703</v>
      </c>
      <c r="K58" s="49"/>
      <c r="L58" s="49">
        <v>755</v>
      </c>
      <c r="M58" s="49"/>
      <c r="N58" s="49">
        <f>J58+L58</f>
        <v>1458</v>
      </c>
      <c r="O58" s="50"/>
      <c r="P58" s="62"/>
      <c r="Q58" s="63"/>
      <c r="R58" s="63"/>
      <c r="S58" s="64"/>
      <c r="T58" s="126" t="s">
        <v>19</v>
      </c>
      <c r="U58" s="77"/>
      <c r="V58" s="77"/>
      <c r="W58" s="77"/>
      <c r="X58" s="77"/>
      <c r="Y58" s="78"/>
      <c r="Z58" s="58">
        <v>21</v>
      </c>
      <c r="AA58" s="57"/>
      <c r="AB58" s="83">
        <v>24</v>
      </c>
      <c r="AC58" s="84"/>
      <c r="AD58" s="83">
        <f>Z58+AB58</f>
        <v>45</v>
      </c>
      <c r="AE58" s="99"/>
      <c r="AF58" s="60" t="s">
        <v>128</v>
      </c>
      <c r="AG58" s="60"/>
      <c r="AH58" s="60"/>
      <c r="AI58" s="61"/>
      <c r="AJ58" s="140" t="s">
        <v>129</v>
      </c>
      <c r="AK58" s="140"/>
      <c r="AL58" s="140"/>
      <c r="AM58" s="140"/>
      <c r="AN58" s="140"/>
      <c r="AO58" s="141"/>
      <c r="AP58" s="51">
        <v>586</v>
      </c>
      <c r="AQ58" s="52"/>
      <c r="AR58" s="88">
        <v>655</v>
      </c>
      <c r="AS58" s="88"/>
      <c r="AT58" s="49">
        <f t="shared" si="11"/>
        <v>1241</v>
      </c>
      <c r="AU58" s="83"/>
      <c r="AV58" s="4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32"/>
      <c r="BM58" s="32"/>
      <c r="BN58" s="32"/>
      <c r="BO58" s="32"/>
      <c r="BP58" s="32"/>
      <c r="BQ58" s="32"/>
      <c r="BR58" s="32"/>
      <c r="BS58" s="32"/>
    </row>
    <row r="59" spans="1:73" ht="12" customHeight="1">
      <c r="A59" s="82"/>
      <c r="B59" s="93"/>
      <c r="C59" s="93"/>
      <c r="D59" s="93"/>
      <c r="E59" s="93" t="s">
        <v>223</v>
      </c>
      <c r="F59" s="93"/>
      <c r="G59" s="93"/>
      <c r="H59" s="93"/>
      <c r="I59" s="93"/>
      <c r="J59" s="49">
        <f>SUM(J57:K58)</f>
        <v>1188</v>
      </c>
      <c r="K59" s="49"/>
      <c r="L59" s="49">
        <f>SUM(L57:M58)</f>
        <v>1324</v>
      </c>
      <c r="M59" s="49"/>
      <c r="N59" s="49">
        <f>SUM(N57:O58)</f>
        <v>2512</v>
      </c>
      <c r="O59" s="50"/>
      <c r="P59" s="65"/>
      <c r="Q59" s="66"/>
      <c r="R59" s="66"/>
      <c r="S59" s="67"/>
      <c r="T59" s="127" t="s">
        <v>223</v>
      </c>
      <c r="U59" s="81"/>
      <c r="V59" s="81"/>
      <c r="W59" s="81"/>
      <c r="X59" s="81"/>
      <c r="Y59" s="82"/>
      <c r="Z59" s="58">
        <f>SUM(Z54:AA58)</f>
        <v>737</v>
      </c>
      <c r="AA59" s="57"/>
      <c r="AB59" s="83">
        <f>SUM(AB54:AC58)</f>
        <v>917</v>
      </c>
      <c r="AC59" s="84"/>
      <c r="AD59" s="83">
        <f>SUM(AD54:AE58)</f>
        <v>1654</v>
      </c>
      <c r="AE59" s="99"/>
      <c r="AF59" s="81" t="s">
        <v>131</v>
      </c>
      <c r="AG59" s="81"/>
      <c r="AH59" s="81"/>
      <c r="AI59" s="82"/>
      <c r="AJ59" s="77" t="s">
        <v>132</v>
      </c>
      <c r="AK59" s="77"/>
      <c r="AL59" s="77"/>
      <c r="AM59" s="77"/>
      <c r="AN59" s="77"/>
      <c r="AO59" s="78"/>
      <c r="AP59" s="83">
        <v>475</v>
      </c>
      <c r="AQ59" s="84"/>
      <c r="AR59" s="49">
        <v>487</v>
      </c>
      <c r="AS59" s="49"/>
      <c r="AT59" s="49">
        <f t="shared" si="11"/>
        <v>962</v>
      </c>
      <c r="AU59" s="83"/>
      <c r="AV59" s="4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32"/>
      <c r="BM59" s="32"/>
      <c r="BN59" s="32"/>
      <c r="BO59" s="32"/>
      <c r="BP59" s="32"/>
      <c r="BQ59" s="32"/>
      <c r="BR59" s="32"/>
      <c r="BS59" s="32"/>
      <c r="BT59" s="32"/>
      <c r="BU59" s="32"/>
    </row>
    <row r="60" spans="1:73" ht="12" customHeight="1">
      <c r="A60" s="82" t="s">
        <v>90</v>
      </c>
      <c r="B60" s="93"/>
      <c r="C60" s="93"/>
      <c r="D60" s="93"/>
      <c r="E60" s="100" t="s">
        <v>88</v>
      </c>
      <c r="F60" s="100"/>
      <c r="G60" s="100"/>
      <c r="H60" s="100"/>
      <c r="I60" s="100"/>
      <c r="J60" s="49">
        <v>129</v>
      </c>
      <c r="K60" s="49"/>
      <c r="L60" s="49">
        <v>150</v>
      </c>
      <c r="M60" s="49"/>
      <c r="N60" s="49">
        <f>J60+L60</f>
        <v>279</v>
      </c>
      <c r="O60" s="50"/>
      <c r="P60" s="59" t="s">
        <v>233</v>
      </c>
      <c r="Q60" s="60"/>
      <c r="R60" s="60"/>
      <c r="S60" s="60"/>
      <c r="T60" s="60"/>
      <c r="U60" s="60"/>
      <c r="V60" s="60"/>
      <c r="W60" s="60"/>
      <c r="X60" s="60"/>
      <c r="Y60" s="61"/>
      <c r="Z60" s="96">
        <f>J20+J21+J27+J34+J42+J49+J53+J56+J59+Z15+Z18+Z29+Z40+Z48+Z53+Z59</f>
        <v>18344</v>
      </c>
      <c r="AA60" s="61"/>
      <c r="AB60" s="96">
        <f>L20+L21+L27+L34+L42+L49+L53+L56+L59+AB15+AB18+AB29+AB40+AB48+AB53+AB59</f>
        <v>21888</v>
      </c>
      <c r="AC60" s="61"/>
      <c r="AD60" s="96">
        <f>Z60+AB60</f>
        <v>40232</v>
      </c>
      <c r="AE60" s="60"/>
      <c r="AF60" s="81" t="s">
        <v>134</v>
      </c>
      <c r="AG60" s="81"/>
      <c r="AH60" s="81"/>
      <c r="AI60" s="82"/>
      <c r="AJ60" s="77" t="s">
        <v>135</v>
      </c>
      <c r="AK60" s="77"/>
      <c r="AL60" s="77"/>
      <c r="AM60" s="77"/>
      <c r="AN60" s="77"/>
      <c r="AO60" s="78"/>
      <c r="AP60" s="83">
        <v>503</v>
      </c>
      <c r="AQ60" s="84"/>
      <c r="AR60" s="49">
        <v>527</v>
      </c>
      <c r="AS60" s="49"/>
      <c r="AT60" s="49">
        <f t="shared" si="11"/>
        <v>1030</v>
      </c>
      <c r="AU60" s="83"/>
      <c r="AV60" s="4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32"/>
      <c r="BM60" s="32"/>
      <c r="BN60" s="32"/>
      <c r="BO60" s="32"/>
      <c r="BP60" s="32"/>
      <c r="BQ60" s="32"/>
      <c r="BR60" s="32"/>
      <c r="BS60" s="32"/>
      <c r="BT60" s="32"/>
      <c r="BU60" s="32"/>
    </row>
    <row r="61" spans="1:73" ht="12" customHeight="1" thickBot="1">
      <c r="A61" s="200"/>
      <c r="B61" s="201"/>
      <c r="C61" s="201"/>
      <c r="D61" s="201"/>
      <c r="E61" s="198" t="s">
        <v>89</v>
      </c>
      <c r="F61" s="198"/>
      <c r="G61" s="198"/>
      <c r="H61" s="198"/>
      <c r="I61" s="198"/>
      <c r="J61" s="160">
        <v>108</v>
      </c>
      <c r="K61" s="160"/>
      <c r="L61" s="160">
        <v>123</v>
      </c>
      <c r="M61" s="160"/>
      <c r="N61" s="160">
        <f>J61+L61</f>
        <v>231</v>
      </c>
      <c r="O61" s="161"/>
      <c r="P61" s="72"/>
      <c r="Q61" s="73"/>
      <c r="R61" s="73"/>
      <c r="S61" s="73"/>
      <c r="T61" s="73"/>
      <c r="U61" s="73"/>
      <c r="V61" s="73"/>
      <c r="W61" s="73"/>
      <c r="X61" s="73"/>
      <c r="Y61" s="74"/>
      <c r="Z61" s="199"/>
      <c r="AA61" s="74"/>
      <c r="AB61" s="199"/>
      <c r="AC61" s="74"/>
      <c r="AD61" s="199"/>
      <c r="AE61" s="73"/>
      <c r="AF61" s="82" t="s">
        <v>140</v>
      </c>
      <c r="AG61" s="93"/>
      <c r="AH61" s="93"/>
      <c r="AI61" s="93"/>
      <c r="AJ61" s="78" t="s">
        <v>137</v>
      </c>
      <c r="AK61" s="100"/>
      <c r="AL61" s="100"/>
      <c r="AM61" s="100"/>
      <c r="AN61" s="100"/>
      <c r="AO61" s="100"/>
      <c r="AP61" s="58">
        <v>233</v>
      </c>
      <c r="AQ61" s="57"/>
      <c r="AR61" s="53">
        <v>232</v>
      </c>
      <c r="AS61" s="53"/>
      <c r="AT61" s="53">
        <f t="shared" si="11"/>
        <v>465</v>
      </c>
      <c r="AU61" s="58"/>
      <c r="AV61" s="166" t="s">
        <v>234</v>
      </c>
      <c r="AW61" s="45"/>
      <c r="AX61" s="45"/>
      <c r="AY61" s="45"/>
      <c r="AZ61" s="45"/>
      <c r="BA61" s="45"/>
      <c r="BB61" s="45"/>
      <c r="BC61" s="45"/>
      <c r="BD61" s="45"/>
      <c r="BE61" s="45"/>
      <c r="BF61" s="45">
        <f>SUM(BF55,BF44,BF24,BF5)+'P080投票区別選挙人名簿登録者数'!Z61</f>
        <v>51259</v>
      </c>
      <c r="BG61" s="45"/>
      <c r="BH61" s="45">
        <f>SUM(BH55,BH44,BH24,BH5)+'P080投票区別選挙人名簿登録者数'!AB61</f>
        <v>58250</v>
      </c>
      <c r="BI61" s="45"/>
      <c r="BJ61" s="173">
        <f>SUM(BJ55,BJ44,BJ24,BJ5)+'P080投票区別選挙人名簿登録者数'!AD61</f>
        <v>109509</v>
      </c>
      <c r="BK61" s="174"/>
      <c r="BL61" s="32"/>
      <c r="BM61" s="32"/>
      <c r="BN61" s="32"/>
      <c r="BO61" s="32"/>
      <c r="BP61" s="32"/>
      <c r="BQ61" s="32"/>
      <c r="BR61" s="32"/>
      <c r="BS61" s="32"/>
      <c r="BT61" s="32"/>
      <c r="BU61" s="32"/>
    </row>
    <row r="62" spans="19:73" ht="12.75" customHeight="1"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82"/>
      <c r="AG62" s="93"/>
      <c r="AH62" s="93"/>
      <c r="AI62" s="93"/>
      <c r="AJ62" s="78" t="s">
        <v>141</v>
      </c>
      <c r="AK62" s="100"/>
      <c r="AL62" s="100"/>
      <c r="AM62" s="100"/>
      <c r="AN62" s="100"/>
      <c r="AO62" s="100"/>
      <c r="AP62" s="58">
        <v>54</v>
      </c>
      <c r="AQ62" s="57"/>
      <c r="AR62" s="53">
        <v>63</v>
      </c>
      <c r="AS62" s="53"/>
      <c r="AT62" s="53">
        <f t="shared" si="11"/>
        <v>117</v>
      </c>
      <c r="AU62" s="58"/>
      <c r="AV62" s="167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75"/>
      <c r="BK62" s="176"/>
      <c r="BL62" s="32"/>
      <c r="BM62" s="32"/>
      <c r="BN62" s="32"/>
      <c r="BO62" s="32"/>
      <c r="BP62" s="32"/>
      <c r="BQ62" s="32"/>
      <c r="BR62" s="32"/>
      <c r="BS62" s="32"/>
      <c r="BT62" s="32"/>
      <c r="BU62" s="32"/>
    </row>
    <row r="63" spans="19:73" ht="12.75" customHeight="1"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94"/>
      <c r="AG63" s="95"/>
      <c r="AH63" s="95"/>
      <c r="AI63" s="95"/>
      <c r="AJ63" s="94" t="s">
        <v>177</v>
      </c>
      <c r="AK63" s="95"/>
      <c r="AL63" s="95"/>
      <c r="AM63" s="95"/>
      <c r="AN63" s="95"/>
      <c r="AO63" s="95"/>
      <c r="AP63" s="162">
        <f>SUM(AP61:AQ62)</f>
        <v>287</v>
      </c>
      <c r="AQ63" s="163"/>
      <c r="AR63" s="165">
        <f>SUM(AR61:AS62)</f>
        <v>295</v>
      </c>
      <c r="AS63" s="165"/>
      <c r="AT63" s="165">
        <f t="shared" si="11"/>
        <v>582</v>
      </c>
      <c r="AU63" s="162"/>
      <c r="AV63" s="169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7"/>
      <c r="BK63" s="178"/>
      <c r="BL63" s="32"/>
      <c r="BM63" s="32"/>
      <c r="BN63" s="32"/>
      <c r="BO63" s="32"/>
      <c r="BP63" s="32"/>
      <c r="BQ63" s="32"/>
      <c r="BR63" s="32"/>
      <c r="BS63" s="32"/>
      <c r="BT63" s="32"/>
      <c r="BU63" s="32"/>
    </row>
    <row r="64" spans="19:73" ht="13.5" customHeight="1"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20" t="s">
        <v>156</v>
      </c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9:73" ht="12.75" customHeight="1"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2"/>
      <c r="BM65" s="32"/>
      <c r="BN65" s="32"/>
      <c r="BO65" s="32"/>
      <c r="BP65" s="32"/>
      <c r="BQ65" s="32"/>
      <c r="BR65" s="32"/>
      <c r="BS65" s="32"/>
      <c r="BT65" s="32"/>
      <c r="BU65" s="32"/>
    </row>
    <row r="66" spans="19:73" ht="12.75" customHeight="1"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2"/>
      <c r="BM66" s="32"/>
      <c r="BN66" s="32"/>
      <c r="BO66" s="32"/>
      <c r="BP66" s="32"/>
      <c r="BQ66" s="32"/>
      <c r="BR66" s="32"/>
      <c r="BS66" s="32"/>
      <c r="BT66" s="32"/>
      <c r="BU66" s="32"/>
    </row>
    <row r="67" spans="19:73" ht="12.75" customHeight="1"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2"/>
      <c r="BM67" s="32"/>
      <c r="BN67" s="32"/>
      <c r="BO67" s="32"/>
      <c r="BP67" s="32"/>
      <c r="BQ67" s="32"/>
      <c r="BR67" s="32"/>
      <c r="BS67" s="32"/>
      <c r="BT67" s="32"/>
      <c r="BU67" s="32"/>
    </row>
    <row r="68" spans="19:73" ht="12.75" customHeight="1"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2"/>
      <c r="BM68" s="32"/>
      <c r="BN68" s="32"/>
      <c r="BO68" s="32"/>
      <c r="BP68" s="32"/>
      <c r="BQ68" s="32"/>
      <c r="BR68" s="32"/>
      <c r="BS68" s="32"/>
      <c r="BT68" s="32"/>
      <c r="BU68" s="32"/>
    </row>
    <row r="69" spans="19:73" ht="12.75" customHeight="1"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2"/>
      <c r="BM69" s="32"/>
      <c r="BN69" s="32"/>
      <c r="BO69" s="32"/>
      <c r="BP69" s="32"/>
      <c r="BQ69" s="32"/>
      <c r="BR69" s="32"/>
      <c r="BS69" s="32"/>
      <c r="BT69" s="32"/>
      <c r="BU69" s="32"/>
    </row>
    <row r="70" spans="19:73" ht="12.75" customHeight="1"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2"/>
      <c r="BM70" s="32"/>
      <c r="BN70" s="32"/>
      <c r="BO70" s="32"/>
      <c r="BP70" s="32"/>
      <c r="BQ70" s="32"/>
      <c r="BR70" s="32"/>
      <c r="BS70" s="32"/>
      <c r="BT70" s="32"/>
      <c r="BU70" s="32"/>
    </row>
    <row r="71" spans="19:73" ht="12.75" customHeight="1"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</row>
    <row r="72" spans="19:73" ht="12.75" customHeight="1"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</row>
    <row r="73" spans="19:73" ht="12.75" customHeight="1"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</row>
    <row r="74" spans="19:73" ht="12.75" customHeight="1"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</row>
    <row r="75" spans="19:73" ht="12.75" customHeight="1"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</row>
    <row r="76" spans="19:73" ht="12.75" customHeight="1"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</row>
    <row r="77" spans="19:73" ht="12.75" customHeight="1"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</row>
    <row r="78" spans="19:73" ht="12.75" customHeight="1"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</row>
    <row r="79" spans="19:73" ht="12.75" customHeight="1"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</row>
    <row r="80" spans="19:73" ht="12.75" customHeight="1"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</row>
    <row r="81" spans="19:73" ht="12.75" customHeight="1"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</row>
    <row r="82" spans="19:73" ht="12.75" customHeight="1"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</row>
    <row r="83" spans="19:73" ht="12.75" customHeight="1"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</row>
    <row r="84" spans="19:73" ht="12.75" customHeight="1"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</row>
    <row r="85" spans="19:73" ht="12.75" customHeight="1"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</row>
    <row r="86" spans="19:73" ht="12.75" customHeight="1"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</row>
    <row r="87" spans="19:73" ht="12.75" customHeight="1"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</row>
    <row r="88" spans="17:73" ht="12.75" customHeight="1"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</row>
    <row r="89" spans="17:73" ht="12.75" customHeight="1"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</row>
    <row r="90" spans="17:73" ht="12.75" customHeight="1"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</row>
    <row r="91" spans="16:73" ht="12.75" customHeight="1"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</row>
    <row r="92" spans="16:73" ht="12.75" customHeight="1"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</row>
    <row r="93" spans="16:73" ht="12.75" customHeight="1"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</row>
    <row r="94" spans="16:73" ht="12.75" customHeight="1"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</row>
    <row r="95" spans="16:73" ht="12.75" customHeight="1"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</row>
    <row r="96" spans="5:73" ht="12.75" customHeight="1"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</row>
    <row r="97" spans="4:73" ht="12.75" customHeight="1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</row>
    <row r="98" spans="4:73" ht="12.75" customHeight="1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</row>
    <row r="99" spans="4:73" ht="12.75" customHeight="1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</row>
    <row r="100" spans="4:73" ht="12.75" customHeight="1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</row>
    <row r="101" spans="4:73" ht="12.75" customHeight="1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</row>
    <row r="102" spans="4:73" ht="12.75" customHeight="1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</row>
    <row r="103" spans="4:73" ht="12.75" customHeight="1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</row>
    <row r="104" spans="4:73" ht="12.75" customHeight="1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</row>
    <row r="105" spans="4:73" ht="12.75" customHeight="1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</row>
    <row r="106" spans="4:73" ht="12.75" customHeight="1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</row>
    <row r="107" spans="4:73" ht="12.75" customHeight="1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</row>
    <row r="108" spans="4:73" ht="12.75" customHeight="1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</row>
    <row r="109" spans="4:73" ht="12.75" customHeight="1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</row>
    <row r="110" spans="4:73" ht="12.75" customHeight="1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</row>
    <row r="111" spans="4:73" ht="12.75" customHeight="1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</row>
    <row r="112" spans="4:73" ht="12.75" customHeight="1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</row>
    <row r="113" spans="4:73" ht="12.75" customHeight="1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</row>
    <row r="114" spans="4:73" ht="12.75" customHeight="1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</row>
    <row r="115" spans="4:73" ht="12.75" customHeight="1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</row>
    <row r="116" spans="4:73" ht="12.75" customHeight="1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</row>
    <row r="117" spans="4:73" ht="12.75" customHeight="1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</row>
    <row r="118" spans="4:73" ht="12.75" customHeight="1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</row>
    <row r="119" spans="4:73" ht="12.75" customHeight="1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</row>
    <row r="120" spans="4:73" ht="12.75" customHeight="1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</row>
    <row r="121" spans="4:73" ht="12.75" customHeight="1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</row>
    <row r="122" spans="4:73" ht="12.75" customHeight="1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</row>
    <row r="123" spans="4:73" ht="12.75" customHeight="1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</row>
    <row r="124" spans="4:73" ht="12.75" customHeight="1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</row>
    <row r="125" spans="4:73" ht="12.75" customHeight="1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</row>
    <row r="126" spans="4:73" ht="12.75" customHeight="1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</row>
    <row r="127" spans="4:73" ht="12.75" customHeight="1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</row>
    <row r="128" spans="4:73" ht="12.75" customHeight="1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</row>
    <row r="129" spans="4:73" ht="12.75" customHeight="1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</row>
    <row r="130" spans="4:73" ht="12.75" customHeight="1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</row>
    <row r="131" spans="4:73" ht="12.75" customHeight="1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</row>
    <row r="132" spans="4:73" ht="12.75" customHeight="1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</row>
    <row r="133" spans="4:73" ht="12.75" customHeight="1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</row>
    <row r="134" spans="4:73" ht="12.75" customHeight="1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</row>
    <row r="135" spans="4:73" ht="12.75" customHeight="1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</row>
    <row r="136" spans="4:73" ht="12.75" customHeight="1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</row>
    <row r="137" spans="4:73" ht="12.75" customHeight="1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</row>
    <row r="138" spans="4:73" ht="12.75" customHeight="1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</row>
    <row r="139" spans="4:73" ht="12.75" customHeight="1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</row>
    <row r="140" spans="4:73" ht="12.75" customHeight="1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</row>
    <row r="141" spans="4:73" ht="12.75" customHeight="1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</row>
    <row r="142" spans="4:73" ht="12.75" customHeight="1"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</row>
    <row r="143" spans="4:73" ht="12.75" customHeight="1"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</row>
    <row r="144" spans="4:73" ht="12.75" customHeight="1"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</row>
    <row r="145" spans="4:73" ht="12.75" customHeight="1"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</row>
    <row r="146" spans="4:73" ht="12.75" customHeight="1"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</row>
    <row r="147" spans="4:73" ht="12.75" customHeight="1"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</row>
    <row r="148" spans="4:73" ht="12.75" customHeight="1"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</row>
    <row r="149" spans="4:73" ht="12.75" customHeight="1"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</row>
    <row r="150" spans="4:73" ht="12.75" customHeight="1"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</row>
    <row r="151" spans="4:73" ht="12.75" customHeight="1"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</row>
    <row r="152" spans="4:73" ht="12.75" customHeight="1"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</row>
    <row r="153" spans="4:73" ht="12.75" customHeight="1"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</row>
    <row r="154" spans="4:73" ht="12.75" customHeight="1"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</row>
    <row r="155" spans="4:73" ht="12.75" customHeight="1"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</row>
    <row r="156" spans="4:73" ht="12.75" customHeight="1"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</row>
    <row r="157" spans="4:73" ht="12.75" customHeight="1"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</row>
    <row r="158" spans="4:73" ht="12.75" customHeight="1"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</row>
    <row r="159" spans="4:73" ht="12.75" customHeight="1"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</row>
    <row r="160" spans="4:73" ht="12.75" customHeight="1"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</row>
    <row r="161" spans="4:73" ht="12.75" customHeight="1"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</row>
    <row r="162" spans="4:73" ht="12.75" customHeight="1"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</row>
    <row r="163" spans="4:73" ht="12.75" customHeight="1"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</row>
    <row r="164" spans="4:73" ht="12.75" customHeight="1"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</row>
    <row r="165" spans="4:73" ht="12.75" customHeight="1"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</row>
    <row r="166" spans="4:73" ht="12.75" customHeight="1"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</row>
    <row r="167" spans="4:73" ht="12.75" customHeight="1"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</row>
    <row r="168" spans="4:73" ht="12.75" customHeight="1"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</row>
    <row r="169" spans="4:73" ht="12.75" customHeight="1"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</row>
    <row r="170" spans="4:73" ht="12.75" customHeight="1"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</row>
    <row r="171" spans="4:73" ht="12.75" customHeight="1"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</row>
    <row r="172" spans="4:73" ht="12.75" customHeight="1"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</row>
    <row r="173" spans="4:73" ht="12.75" customHeight="1"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</row>
    <row r="174" spans="4:73" ht="12.75" customHeight="1"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</row>
    <row r="175" spans="4:73" ht="12.75" customHeight="1"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</row>
    <row r="176" spans="4:73" ht="12.75" customHeight="1"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</row>
    <row r="177" spans="4:73" ht="12.75" customHeight="1"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</row>
    <row r="178" spans="4:73" ht="12.75" customHeight="1"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</row>
    <row r="179" spans="4:73" ht="12.75" customHeight="1"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</row>
    <row r="180" spans="4:73" ht="12.75" customHeight="1"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</row>
    <row r="181" spans="4:73" ht="12.75" customHeight="1"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</row>
    <row r="182" spans="4:73" ht="12.75" customHeight="1"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</row>
    <row r="183" spans="4:73" ht="12.75" customHeight="1"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</row>
    <row r="184" spans="4:73" ht="12.75" customHeight="1"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</row>
    <row r="185" spans="4:73" ht="12.75" customHeight="1"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</row>
    <row r="186" spans="4:73" ht="12.75" customHeight="1"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</row>
    <row r="187" spans="4:73" ht="12.75" customHeight="1"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</row>
    <row r="188" spans="4:73" ht="12.75" customHeight="1"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</row>
    <row r="189" spans="4:73" ht="12.75" customHeight="1"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</row>
    <row r="190" spans="4:73" ht="12.75" customHeight="1"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</row>
    <row r="191" spans="4:73" ht="12.75" customHeight="1"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</row>
    <row r="192" spans="4:73" ht="12.75" customHeight="1"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</row>
    <row r="193" spans="4:73" ht="12.75" customHeight="1"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</row>
    <row r="194" spans="4:73" ht="12.75" customHeight="1"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</row>
    <row r="195" spans="4:73" ht="12.75" customHeight="1"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</row>
    <row r="196" spans="4:73" ht="12.75" customHeight="1"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</row>
    <row r="197" spans="4:73" ht="12.75" customHeight="1"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</row>
    <row r="198" spans="4:73" ht="12.75" customHeight="1"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</row>
    <row r="199" spans="4:73" ht="12.75" customHeight="1"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</row>
    <row r="200" spans="4:73" ht="12.75" customHeight="1"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</row>
    <row r="201" spans="4:73" ht="12.75" customHeight="1"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</row>
    <row r="202" spans="4:73" ht="12.75" customHeight="1"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</row>
    <row r="203" spans="4:73" ht="12.75" customHeight="1"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</row>
    <row r="204" spans="4:73" ht="12.75" customHeight="1"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</row>
    <row r="205" spans="4:73" ht="12.75" customHeight="1"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</row>
    <row r="206" spans="4:73" ht="12.75" customHeight="1"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</row>
    <row r="207" spans="4:73" ht="12.75" customHeight="1"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</row>
    <row r="208" spans="4:73" ht="12.75" customHeight="1"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</row>
    <row r="209" spans="4:73" ht="12.75" customHeight="1"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</row>
    <row r="210" spans="4:73" ht="12.75" customHeight="1"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</row>
    <row r="211" spans="4:73" ht="12.75" customHeight="1"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</row>
    <row r="212" spans="4:73" ht="12.75" customHeight="1"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</row>
    <row r="213" spans="4:73" ht="12.75" customHeight="1"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</row>
    <row r="214" spans="4:73" ht="12.75" customHeight="1"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</row>
    <row r="215" spans="4:73" ht="12.75" customHeight="1"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</row>
    <row r="216" spans="4:73" ht="12.75" customHeight="1"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</row>
    <row r="217" spans="4:73" ht="12.75" customHeight="1"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</row>
    <row r="218" spans="4:73" ht="12.75" customHeight="1"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</row>
    <row r="219" spans="4:73" ht="12.75" customHeight="1"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</row>
    <row r="220" spans="4:73" ht="12.75" customHeight="1"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</row>
    <row r="221" spans="4:73" ht="12.75" customHeight="1"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</row>
    <row r="222" spans="4:73" ht="12.75" customHeight="1"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</row>
    <row r="223" spans="4:73" ht="12.75" customHeight="1"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</row>
    <row r="224" spans="4:73" ht="12.75" customHeight="1"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</row>
    <row r="225" spans="4:73" ht="12.75" customHeight="1"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</row>
    <row r="226" spans="4:73" ht="12.75" customHeight="1"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</row>
    <row r="227" spans="4:73" ht="12.75" customHeight="1"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</row>
    <row r="228" spans="4:73" ht="12.75" customHeight="1"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</row>
    <row r="229" spans="4:73" ht="12.75" customHeight="1"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</row>
    <row r="230" spans="4:73" ht="12.75" customHeight="1"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</row>
    <row r="231" spans="4:73" ht="12.75" customHeight="1"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</row>
    <row r="232" spans="4:73" ht="12.75" customHeight="1"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</row>
    <row r="233" spans="4:73" ht="12.75" customHeight="1"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</row>
    <row r="234" spans="4:73" ht="12.75" customHeight="1"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</row>
    <row r="235" spans="4:73" ht="12.75" customHeight="1"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</row>
    <row r="236" spans="4:73" ht="12.75" customHeight="1"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</row>
    <row r="237" spans="4:73" ht="12.75" customHeight="1"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</row>
    <row r="238" spans="4:73" ht="12.75" customHeight="1"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</row>
    <row r="239" spans="4:73" ht="12.75" customHeight="1"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</row>
    <row r="240" spans="4:73" ht="12.75" customHeight="1"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</row>
    <row r="241" spans="4:73" ht="12.75" customHeight="1"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</row>
    <row r="242" spans="4:73" ht="12.75" customHeight="1"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</row>
    <row r="243" spans="4:73" ht="12.75" customHeight="1"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</row>
    <row r="244" spans="4:73" ht="12.75" customHeight="1"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</row>
    <row r="245" spans="4:73" ht="12.75" customHeight="1"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</row>
    <row r="246" spans="4:73" ht="12.75" customHeight="1"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</row>
    <row r="247" spans="4:73" ht="12.75" customHeight="1"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</row>
    <row r="248" spans="4:73" ht="12.75" customHeight="1"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</row>
    <row r="249" spans="4:73" ht="12.75" customHeight="1"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</row>
    <row r="250" spans="4:73" ht="12.75" customHeight="1"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</row>
    <row r="251" spans="4:73" ht="12.75" customHeight="1"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</row>
    <row r="252" spans="4:73" ht="12.75" customHeight="1"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</row>
    <row r="253" spans="4:73" ht="12.75" customHeight="1"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</row>
    <row r="254" spans="4:73" ht="12.75" customHeight="1"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</row>
    <row r="255" spans="4:73" ht="12.75" customHeight="1"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</row>
    <row r="256" spans="4:73" ht="12.75" customHeight="1"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</row>
    <row r="257" spans="4:73" ht="12.75" customHeight="1"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</row>
    <row r="258" spans="4:73" ht="12.75" customHeight="1"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</row>
    <row r="259" spans="4:73" ht="12.75" customHeight="1"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</row>
    <row r="260" spans="4:73" ht="12.75" customHeight="1"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</row>
    <row r="261" spans="4:73" ht="12.75" customHeight="1"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</row>
    <row r="262" spans="4:73" ht="12.75" customHeight="1"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</row>
    <row r="263" spans="4:73" ht="12.75" customHeight="1"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</row>
    <row r="264" spans="4:73" ht="12.75" customHeight="1"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</row>
    <row r="265" spans="4:73" ht="12.75" customHeight="1"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</row>
    <row r="266" spans="4:73" ht="12.75" customHeight="1"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</row>
    <row r="267" spans="4:73" ht="12.75" customHeight="1"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</row>
    <row r="268" spans="4:73" ht="12.75" customHeight="1"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</row>
    <row r="269" spans="4:73" ht="12.75" customHeight="1"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</row>
    <row r="270" spans="4:73" ht="12.75" customHeight="1"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</row>
    <row r="271" spans="4:73" ht="12.75" customHeight="1"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</row>
    <row r="272" spans="4:73" ht="12.75" customHeight="1"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</row>
    <row r="273" spans="4:15" ht="12.75" customHeight="1"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</row>
    <row r="274" spans="4:15" ht="12.75" customHeight="1"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4:15" ht="12.75" customHeight="1"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4:15" ht="12.75" customHeight="1"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</row>
    <row r="277" spans="4:15" ht="12.75" customHeight="1"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ht="12.75" customHeight="1">
      <c r="D278" s="36"/>
    </row>
  </sheetData>
  <sheetProtection/>
  <mergeCells count="930">
    <mergeCell ref="BJ39:BK39"/>
    <mergeCell ref="BJ51:BK51"/>
    <mergeCell ref="BJ41:BK41"/>
    <mergeCell ref="BJ52:BK52"/>
    <mergeCell ref="BJ50:BK50"/>
    <mergeCell ref="BJ54:BK54"/>
    <mergeCell ref="BJ53:BK53"/>
    <mergeCell ref="BH44:BI45"/>
    <mergeCell ref="BJ44:BK45"/>
    <mergeCell ref="BH46:BI46"/>
    <mergeCell ref="BJ38:BK38"/>
    <mergeCell ref="BH37:BI37"/>
    <mergeCell ref="BJ37:BK37"/>
    <mergeCell ref="BJ26:BK26"/>
    <mergeCell ref="BH26:BI26"/>
    <mergeCell ref="BJ31:BK31"/>
    <mergeCell ref="BJ33:BK33"/>
    <mergeCell ref="BH35:BI35"/>
    <mergeCell ref="BJ35:BK35"/>
    <mergeCell ref="BJ29:BK29"/>
    <mergeCell ref="AZ52:BE52"/>
    <mergeCell ref="AV19:AY23"/>
    <mergeCell ref="BF46:BG46"/>
    <mergeCell ref="BF44:BG45"/>
    <mergeCell ref="BF43:BG43"/>
    <mergeCell ref="AZ21:BE21"/>
    <mergeCell ref="AZ22:BE22"/>
    <mergeCell ref="AZ23:BE23"/>
    <mergeCell ref="AZ42:BE42"/>
    <mergeCell ref="AV24:BE25"/>
    <mergeCell ref="AZ27:BE27"/>
    <mergeCell ref="AZ33:BE33"/>
    <mergeCell ref="AV41:AY43"/>
    <mergeCell ref="BF55:BG56"/>
    <mergeCell ref="BH55:BI56"/>
    <mergeCell ref="AV48:AY50"/>
    <mergeCell ref="AV51:AY54"/>
    <mergeCell ref="AZ53:BE53"/>
    <mergeCell ref="AZ48:BE48"/>
    <mergeCell ref="AZ54:BE54"/>
    <mergeCell ref="AZ50:BE50"/>
    <mergeCell ref="BF52:BG52"/>
    <mergeCell ref="BH52:BI52"/>
    <mergeCell ref="BJ55:BK56"/>
    <mergeCell ref="BF54:BG54"/>
    <mergeCell ref="BH54:BI54"/>
    <mergeCell ref="BJ20:BK20"/>
    <mergeCell ref="BJ21:BK21"/>
    <mergeCell ref="BJ22:BK22"/>
    <mergeCell ref="BF53:BG53"/>
    <mergeCell ref="BH53:BI53"/>
    <mergeCell ref="BJ40:BK40"/>
    <mergeCell ref="BH41:BI41"/>
    <mergeCell ref="BF51:BG51"/>
    <mergeCell ref="BH51:BI51"/>
    <mergeCell ref="BF50:BG50"/>
    <mergeCell ref="BH50:BI50"/>
    <mergeCell ref="BJ49:BK49"/>
    <mergeCell ref="BF48:BG48"/>
    <mergeCell ref="BH48:BI48"/>
    <mergeCell ref="BJ48:BK48"/>
    <mergeCell ref="BF49:BG49"/>
    <mergeCell ref="BH49:BI49"/>
    <mergeCell ref="BJ46:BK46"/>
    <mergeCell ref="BF47:BG47"/>
    <mergeCell ref="BH47:BI47"/>
    <mergeCell ref="BJ47:BK47"/>
    <mergeCell ref="AV26:AY28"/>
    <mergeCell ref="AV30:AY32"/>
    <mergeCell ref="AV33:AY40"/>
    <mergeCell ref="BF41:BG41"/>
    <mergeCell ref="AZ40:BE40"/>
    <mergeCell ref="BF40:BG40"/>
    <mergeCell ref="BF37:BG37"/>
    <mergeCell ref="AZ32:BE32"/>
    <mergeCell ref="AZ31:BE31"/>
    <mergeCell ref="BH28:BI28"/>
    <mergeCell ref="BJ28:BK28"/>
    <mergeCell ref="BF24:BG25"/>
    <mergeCell ref="BH24:BI25"/>
    <mergeCell ref="BJ24:BK25"/>
    <mergeCell ref="BF26:BG26"/>
    <mergeCell ref="A60:D61"/>
    <mergeCell ref="AD60:AE61"/>
    <mergeCell ref="N53:O53"/>
    <mergeCell ref="N49:O49"/>
    <mergeCell ref="N50:O50"/>
    <mergeCell ref="N51:O51"/>
    <mergeCell ref="Z60:AA61"/>
    <mergeCell ref="AB60:AC61"/>
    <mergeCell ref="AD58:AE58"/>
    <mergeCell ref="AV7:AY9"/>
    <mergeCell ref="AV10:AY12"/>
    <mergeCell ref="AT59:AU59"/>
    <mergeCell ref="AT47:AU47"/>
    <mergeCell ref="AT54:AU54"/>
    <mergeCell ref="AT50:AU50"/>
    <mergeCell ref="AF36:AI39"/>
    <mergeCell ref="AZ12:BE12"/>
    <mergeCell ref="AZ13:BE13"/>
    <mergeCell ref="AZ14:BE14"/>
    <mergeCell ref="AB59:AC59"/>
    <mergeCell ref="AZ19:BE19"/>
    <mergeCell ref="AZ20:BE20"/>
    <mergeCell ref="AZ28:BE28"/>
    <mergeCell ref="AZ29:BE29"/>
    <mergeCell ref="AZ39:BE39"/>
    <mergeCell ref="AZ43:BE43"/>
    <mergeCell ref="AZ18:BE18"/>
    <mergeCell ref="AZ15:BE15"/>
    <mergeCell ref="AZ16:BE16"/>
    <mergeCell ref="AV13:AY18"/>
    <mergeCell ref="P12:S15"/>
    <mergeCell ref="E61:I61"/>
    <mergeCell ref="E60:I60"/>
    <mergeCell ref="AZ26:BE26"/>
    <mergeCell ref="AV47:AY47"/>
    <mergeCell ref="P49:S53"/>
    <mergeCell ref="P54:S59"/>
    <mergeCell ref="AT58:AU58"/>
    <mergeCell ref="AV29:AY29"/>
    <mergeCell ref="AZ17:BE17"/>
    <mergeCell ref="BJ17:BK17"/>
    <mergeCell ref="AZ10:BE10"/>
    <mergeCell ref="AZ7:BE7"/>
    <mergeCell ref="AZ8:BE8"/>
    <mergeCell ref="BF12:BG12"/>
    <mergeCell ref="BF8:BG8"/>
    <mergeCell ref="BF11:BG11"/>
    <mergeCell ref="BF10:BG10"/>
    <mergeCell ref="AZ9:BE9"/>
    <mergeCell ref="AZ11:BE11"/>
    <mergeCell ref="BF23:BG23"/>
    <mergeCell ref="BH22:BI22"/>
    <mergeCell ref="BF17:BG17"/>
    <mergeCell ref="BH17:BI17"/>
    <mergeCell ref="BF19:BG19"/>
    <mergeCell ref="BF20:BG20"/>
    <mergeCell ref="BF21:BG21"/>
    <mergeCell ref="BF22:BG22"/>
    <mergeCell ref="BJ15:BK15"/>
    <mergeCell ref="BJ16:BK16"/>
    <mergeCell ref="BF16:BG16"/>
    <mergeCell ref="BH16:BI16"/>
    <mergeCell ref="BF13:BG13"/>
    <mergeCell ref="BH13:BI13"/>
    <mergeCell ref="BH19:BI19"/>
    <mergeCell ref="BF14:BG14"/>
    <mergeCell ref="BF18:BG18"/>
    <mergeCell ref="BH18:BI18"/>
    <mergeCell ref="BH20:BI20"/>
    <mergeCell ref="BH21:BI21"/>
    <mergeCell ref="BH23:BI23"/>
    <mergeCell ref="BJ19:BK19"/>
    <mergeCell ref="BJ23:BK23"/>
    <mergeCell ref="BF15:BG15"/>
    <mergeCell ref="BH15:BI15"/>
    <mergeCell ref="BH14:BI14"/>
    <mergeCell ref="A3:G3"/>
    <mergeCell ref="A4:G4"/>
    <mergeCell ref="N3:S3"/>
    <mergeCell ref="N4:S4"/>
    <mergeCell ref="H4:M4"/>
    <mergeCell ref="T4:Y4"/>
    <mergeCell ref="Z4:AE4"/>
    <mergeCell ref="Z2:AE2"/>
    <mergeCell ref="H3:M3"/>
    <mergeCell ref="T3:Y3"/>
    <mergeCell ref="Z3:AE3"/>
    <mergeCell ref="H2:M2"/>
    <mergeCell ref="N2:S2"/>
    <mergeCell ref="T2:Y2"/>
    <mergeCell ref="A2:G2"/>
    <mergeCell ref="AF44:AI47"/>
    <mergeCell ref="BF5:BG6"/>
    <mergeCell ref="BH5:BI6"/>
    <mergeCell ref="BF7:BG7"/>
    <mergeCell ref="BH7:BI7"/>
    <mergeCell ref="N46:O46"/>
    <mergeCell ref="N47:O47"/>
    <mergeCell ref="N34:O34"/>
    <mergeCell ref="N35:O35"/>
    <mergeCell ref="N48:O48"/>
    <mergeCell ref="N52:O52"/>
    <mergeCell ref="L56:M56"/>
    <mergeCell ref="N56:O56"/>
    <mergeCell ref="N54:O54"/>
    <mergeCell ref="N55:O55"/>
    <mergeCell ref="L55:M55"/>
    <mergeCell ref="L52:M52"/>
    <mergeCell ref="L53:M53"/>
    <mergeCell ref="L54:M54"/>
    <mergeCell ref="N44:O44"/>
    <mergeCell ref="N45:O45"/>
    <mergeCell ref="N36:O36"/>
    <mergeCell ref="N37:O37"/>
    <mergeCell ref="N38:O38"/>
    <mergeCell ref="N39:O39"/>
    <mergeCell ref="N30:O30"/>
    <mergeCell ref="N31:O31"/>
    <mergeCell ref="N32:O32"/>
    <mergeCell ref="N33:O33"/>
    <mergeCell ref="N28:O28"/>
    <mergeCell ref="N29:O29"/>
    <mergeCell ref="N22:O22"/>
    <mergeCell ref="N23:O23"/>
    <mergeCell ref="N24:O24"/>
    <mergeCell ref="N40:O40"/>
    <mergeCell ref="N41:O41"/>
    <mergeCell ref="N42:O42"/>
    <mergeCell ref="N43:O43"/>
    <mergeCell ref="N25:O25"/>
    <mergeCell ref="N26:O26"/>
    <mergeCell ref="N27:O27"/>
    <mergeCell ref="N14:O14"/>
    <mergeCell ref="N18:O18"/>
    <mergeCell ref="N19:O19"/>
    <mergeCell ref="N20:O20"/>
    <mergeCell ref="N21:O21"/>
    <mergeCell ref="L50:M50"/>
    <mergeCell ref="L51:M51"/>
    <mergeCell ref="L46:M46"/>
    <mergeCell ref="L47:M47"/>
    <mergeCell ref="L44:M44"/>
    <mergeCell ref="L45:M45"/>
    <mergeCell ref="L48:M48"/>
    <mergeCell ref="L49:M49"/>
    <mergeCell ref="L40:M40"/>
    <mergeCell ref="L41:M41"/>
    <mergeCell ref="L42:M42"/>
    <mergeCell ref="L43:M43"/>
    <mergeCell ref="L38:M38"/>
    <mergeCell ref="L39:M39"/>
    <mergeCell ref="L32:M32"/>
    <mergeCell ref="L33:M33"/>
    <mergeCell ref="L34:M34"/>
    <mergeCell ref="L35:M35"/>
    <mergeCell ref="L30:M30"/>
    <mergeCell ref="L31:M31"/>
    <mergeCell ref="E48:I48"/>
    <mergeCell ref="L16:M16"/>
    <mergeCell ref="L17:M17"/>
    <mergeCell ref="L18:M18"/>
    <mergeCell ref="L19:M19"/>
    <mergeCell ref="L20:M20"/>
    <mergeCell ref="L36:M36"/>
    <mergeCell ref="L37:M37"/>
    <mergeCell ref="E44:I44"/>
    <mergeCell ref="E45:I45"/>
    <mergeCell ref="E32:I32"/>
    <mergeCell ref="E33:I33"/>
    <mergeCell ref="E34:I34"/>
    <mergeCell ref="E35:I35"/>
    <mergeCell ref="J11:K11"/>
    <mergeCell ref="E46:I46"/>
    <mergeCell ref="E47:I47"/>
    <mergeCell ref="E36:I36"/>
    <mergeCell ref="E37:I37"/>
    <mergeCell ref="E38:I38"/>
    <mergeCell ref="E39:I39"/>
    <mergeCell ref="E41:I41"/>
    <mergeCell ref="E42:I42"/>
    <mergeCell ref="E43:I43"/>
    <mergeCell ref="L11:M11"/>
    <mergeCell ref="L12:M12"/>
    <mergeCell ref="L13:M13"/>
    <mergeCell ref="L14:M14"/>
    <mergeCell ref="L15:M15"/>
    <mergeCell ref="L24:M24"/>
    <mergeCell ref="L25:M25"/>
    <mergeCell ref="N11:O11"/>
    <mergeCell ref="N15:O15"/>
    <mergeCell ref="N16:O16"/>
    <mergeCell ref="N17:O17"/>
    <mergeCell ref="N12:O12"/>
    <mergeCell ref="N13:O13"/>
    <mergeCell ref="L21:M21"/>
    <mergeCell ref="AT49:AU49"/>
    <mergeCell ref="AP4:AQ4"/>
    <mergeCell ref="AT11:AU11"/>
    <mergeCell ref="AT34:AU34"/>
    <mergeCell ref="AR46:AS46"/>
    <mergeCell ref="AT9:AU9"/>
    <mergeCell ref="AT44:AU44"/>
    <mergeCell ref="AT45:AU45"/>
    <mergeCell ref="AT46:AU46"/>
    <mergeCell ref="AT48:AU48"/>
    <mergeCell ref="BJ2:BK2"/>
    <mergeCell ref="AT38:AU38"/>
    <mergeCell ref="AT39:AU39"/>
    <mergeCell ref="AT40:AU40"/>
    <mergeCell ref="BF27:BG27"/>
    <mergeCell ref="BH27:BI27"/>
    <mergeCell ref="BJ27:BK27"/>
    <mergeCell ref="BF28:BG28"/>
    <mergeCell ref="BJ5:BK6"/>
    <mergeCell ref="BF29:BG29"/>
    <mergeCell ref="BH9:BI9"/>
    <mergeCell ref="BJ9:BK9"/>
    <mergeCell ref="BJ12:BK12"/>
    <mergeCell ref="BH12:BI12"/>
    <mergeCell ref="BH10:BI10"/>
    <mergeCell ref="BJ10:BK10"/>
    <mergeCell ref="BJ11:BK11"/>
    <mergeCell ref="BH11:BI11"/>
    <mergeCell ref="BJ13:BK13"/>
    <mergeCell ref="BJ14:BK14"/>
    <mergeCell ref="BJ18:BK18"/>
    <mergeCell ref="AV46:AY46"/>
    <mergeCell ref="AZ30:BE30"/>
    <mergeCell ref="BH34:BI34"/>
    <mergeCell ref="BJ34:BK34"/>
    <mergeCell ref="AZ35:BE35"/>
    <mergeCell ref="BF31:BG31"/>
    <mergeCell ref="BH31:BI31"/>
    <mergeCell ref="AT43:AU43"/>
    <mergeCell ref="BH36:BI36"/>
    <mergeCell ref="BJ36:BK36"/>
    <mergeCell ref="BH42:BI42"/>
    <mergeCell ref="BH43:BI43"/>
    <mergeCell ref="BH38:BI38"/>
    <mergeCell ref="BF39:BG39"/>
    <mergeCell ref="BH39:BI39"/>
    <mergeCell ref="BH40:BI40"/>
    <mergeCell ref="BF42:BG42"/>
    <mergeCell ref="BJ3:BK3"/>
    <mergeCell ref="BJ4:BK4"/>
    <mergeCell ref="BJ61:BK63"/>
    <mergeCell ref="AT51:AU51"/>
    <mergeCell ref="AT52:AU52"/>
    <mergeCell ref="AT10:AU10"/>
    <mergeCell ref="BJ43:BK43"/>
    <mergeCell ref="AT35:AU35"/>
    <mergeCell ref="AT36:AU36"/>
    <mergeCell ref="AT37:AU37"/>
    <mergeCell ref="AT63:AU63"/>
    <mergeCell ref="AT60:AU60"/>
    <mergeCell ref="AT61:AU61"/>
    <mergeCell ref="AT62:AU62"/>
    <mergeCell ref="AT53:AU53"/>
    <mergeCell ref="AZ3:BE3"/>
    <mergeCell ref="BH2:BI2"/>
    <mergeCell ref="AV61:BE63"/>
    <mergeCell ref="BF61:BG63"/>
    <mergeCell ref="BH61:BI63"/>
    <mergeCell ref="AV5:BE6"/>
    <mergeCell ref="AV3:AY3"/>
    <mergeCell ref="AV4:AY4"/>
    <mergeCell ref="AV44:BE45"/>
    <mergeCell ref="AZ46:BE46"/>
    <mergeCell ref="BH8:BI8"/>
    <mergeCell ref="AR43:AS43"/>
    <mergeCell ref="AR44:AS44"/>
    <mergeCell ref="AR45:AS45"/>
    <mergeCell ref="AR38:AS38"/>
    <mergeCell ref="AR39:AS39"/>
    <mergeCell ref="AR40:AS40"/>
    <mergeCell ref="AR41:AS41"/>
    <mergeCell ref="AR42:AS42"/>
    <mergeCell ref="BH33:BI33"/>
    <mergeCell ref="AZ34:BE34"/>
    <mergeCell ref="BF34:BG34"/>
    <mergeCell ref="AZ37:BE37"/>
    <mergeCell ref="BF35:BG35"/>
    <mergeCell ref="BJ7:BK7"/>
    <mergeCell ref="BF32:BG32"/>
    <mergeCell ref="BH32:BI32"/>
    <mergeCell ref="BJ32:BK32"/>
    <mergeCell ref="BJ8:BK8"/>
    <mergeCell ref="BF9:BG9"/>
    <mergeCell ref="BF30:BG30"/>
    <mergeCell ref="BH30:BI30"/>
    <mergeCell ref="BJ30:BK30"/>
    <mergeCell ref="BH29:BI29"/>
    <mergeCell ref="AR63:AS63"/>
    <mergeCell ref="BH3:BI3"/>
    <mergeCell ref="BH4:BI4"/>
    <mergeCell ref="AZ38:BE38"/>
    <mergeCell ref="BF38:BG38"/>
    <mergeCell ref="AZ51:BE51"/>
    <mergeCell ref="AR55:AS55"/>
    <mergeCell ref="AR56:AS56"/>
    <mergeCell ref="AR57:AS57"/>
    <mergeCell ref="AR58:AS58"/>
    <mergeCell ref="AR51:AS51"/>
    <mergeCell ref="AR52:AS52"/>
    <mergeCell ref="AP50:AQ50"/>
    <mergeCell ref="AR53:AS53"/>
    <mergeCell ref="AJ61:AO61"/>
    <mergeCell ref="AR59:AS59"/>
    <mergeCell ref="AR60:AS60"/>
    <mergeCell ref="AR61:AS61"/>
    <mergeCell ref="AJ62:AO62"/>
    <mergeCell ref="AR62:AS62"/>
    <mergeCell ref="AR47:AS47"/>
    <mergeCell ref="AR48:AS48"/>
    <mergeCell ref="AR49:AS49"/>
    <mergeCell ref="AR50:AS50"/>
    <mergeCell ref="AR54:AS54"/>
    <mergeCell ref="AJ57:AO57"/>
    <mergeCell ref="AJ51:AO51"/>
    <mergeCell ref="AJ52:AO52"/>
    <mergeCell ref="BF2:BG2"/>
    <mergeCell ref="AP38:AQ38"/>
    <mergeCell ref="AP39:AQ39"/>
    <mergeCell ref="AP40:AQ40"/>
    <mergeCell ref="AZ36:BE36"/>
    <mergeCell ref="BF36:BG36"/>
    <mergeCell ref="AT2:AU2"/>
    <mergeCell ref="AR3:AS3"/>
    <mergeCell ref="AR4:AS4"/>
    <mergeCell ref="AP3:AQ3"/>
    <mergeCell ref="AD59:AE59"/>
    <mergeCell ref="AB58:AC58"/>
    <mergeCell ref="AP54:AQ54"/>
    <mergeCell ref="AP55:AQ55"/>
    <mergeCell ref="AF59:AI59"/>
    <mergeCell ref="AD55:AE55"/>
    <mergeCell ref="AD56:AE56"/>
    <mergeCell ref="AD57:AE57"/>
    <mergeCell ref="AB55:AC55"/>
    <mergeCell ref="AB56:AC56"/>
    <mergeCell ref="BF3:BG3"/>
    <mergeCell ref="BF4:BG4"/>
    <mergeCell ref="AJ44:AO44"/>
    <mergeCell ref="AJ45:AO45"/>
    <mergeCell ref="AJ38:AO38"/>
    <mergeCell ref="AZ4:BE4"/>
    <mergeCell ref="AJ40:AO40"/>
    <mergeCell ref="BF33:BG33"/>
    <mergeCell ref="AT41:AU41"/>
    <mergeCell ref="AT42:AU42"/>
    <mergeCell ref="AP53:AQ53"/>
    <mergeCell ref="AJ48:AO48"/>
    <mergeCell ref="AP43:AQ43"/>
    <mergeCell ref="AP44:AQ44"/>
    <mergeCell ref="AP51:AQ51"/>
    <mergeCell ref="AJ50:AO50"/>
    <mergeCell ref="AJ46:AO46"/>
    <mergeCell ref="AJ47:AO47"/>
    <mergeCell ref="AP47:AQ47"/>
    <mergeCell ref="AP48:AQ48"/>
    <mergeCell ref="AP56:AQ56"/>
    <mergeCell ref="AP57:AQ57"/>
    <mergeCell ref="AP58:AQ58"/>
    <mergeCell ref="AZ47:BE47"/>
    <mergeCell ref="AZ49:BE49"/>
    <mergeCell ref="AT55:AU55"/>
    <mergeCell ref="AT56:AU56"/>
    <mergeCell ref="AT57:AU57"/>
    <mergeCell ref="AV55:BE56"/>
    <mergeCell ref="AP52:AQ52"/>
    <mergeCell ref="AP62:AQ62"/>
    <mergeCell ref="AP63:AQ63"/>
    <mergeCell ref="AJ53:AO53"/>
    <mergeCell ref="AJ54:AO54"/>
    <mergeCell ref="AJ55:AO55"/>
    <mergeCell ref="AJ56:AO56"/>
    <mergeCell ref="AJ63:AO63"/>
    <mergeCell ref="AP59:AQ59"/>
    <mergeCell ref="AP60:AQ60"/>
    <mergeCell ref="AP61:AQ61"/>
    <mergeCell ref="AF60:AI60"/>
    <mergeCell ref="AF40:AI40"/>
    <mergeCell ref="AJ58:AO58"/>
    <mergeCell ref="AJ59:AO59"/>
    <mergeCell ref="AJ60:AO60"/>
    <mergeCell ref="AJ42:AO42"/>
    <mergeCell ref="AJ43:AO43"/>
    <mergeCell ref="AF54:AI57"/>
    <mergeCell ref="AF58:AI58"/>
    <mergeCell ref="AF41:AI43"/>
    <mergeCell ref="AT16:AU16"/>
    <mergeCell ref="AT17:AU17"/>
    <mergeCell ref="AT3:AU3"/>
    <mergeCell ref="AT4:AU4"/>
    <mergeCell ref="AT5:AU5"/>
    <mergeCell ref="AT6:AU6"/>
    <mergeCell ref="AT7:AU7"/>
    <mergeCell ref="AT8:AU8"/>
    <mergeCell ref="AT12:AU12"/>
    <mergeCell ref="AT13:AU13"/>
    <mergeCell ref="AT14:AU14"/>
    <mergeCell ref="AT15:AU15"/>
    <mergeCell ref="AT20:AU20"/>
    <mergeCell ref="AT21:AU21"/>
    <mergeCell ref="AT22:AU22"/>
    <mergeCell ref="AT23:AU23"/>
    <mergeCell ref="AT32:AU32"/>
    <mergeCell ref="AT33:AU33"/>
    <mergeCell ref="AR2:AS2"/>
    <mergeCell ref="AB52:AC52"/>
    <mergeCell ref="AR20:AS20"/>
    <mergeCell ref="AR21:AS21"/>
    <mergeCell ref="AR22:AS22"/>
    <mergeCell ref="AR23:AS23"/>
    <mergeCell ref="AT24:AU24"/>
    <mergeCell ref="AT25:AU25"/>
    <mergeCell ref="AR16:AS16"/>
    <mergeCell ref="AR17:AS17"/>
    <mergeCell ref="AT30:AU30"/>
    <mergeCell ref="AT31:AU31"/>
    <mergeCell ref="AT26:AU26"/>
    <mergeCell ref="AT27:AU27"/>
    <mergeCell ref="AT28:AU28"/>
    <mergeCell ref="AT29:AU29"/>
    <mergeCell ref="AT18:AU18"/>
    <mergeCell ref="AT19:AU19"/>
    <mergeCell ref="AR12:AS12"/>
    <mergeCell ref="AR13:AS13"/>
    <mergeCell ref="AR14:AS14"/>
    <mergeCell ref="AR15:AS15"/>
    <mergeCell ref="AR24:AS24"/>
    <mergeCell ref="AR25:AS25"/>
    <mergeCell ref="AB53:AC53"/>
    <mergeCell ref="AB54:AC54"/>
    <mergeCell ref="AJ39:AO39"/>
    <mergeCell ref="AP41:AQ41"/>
    <mergeCell ref="AJ49:AO49"/>
    <mergeCell ref="AP45:AQ45"/>
    <mergeCell ref="AP46:AQ46"/>
    <mergeCell ref="AP49:AQ49"/>
    <mergeCell ref="AR18:AS18"/>
    <mergeCell ref="AR19:AS19"/>
    <mergeCell ref="AB57:AC57"/>
    <mergeCell ref="AR5:AS5"/>
    <mergeCell ref="AR6:AS6"/>
    <mergeCell ref="AR7:AS7"/>
    <mergeCell ref="AR8:AS8"/>
    <mergeCell ref="AR9:AS9"/>
    <mergeCell ref="AR10:AS10"/>
    <mergeCell ref="AR11:AS11"/>
    <mergeCell ref="AR34:AS34"/>
    <mergeCell ref="AR35:AS35"/>
    <mergeCell ref="AR36:AS36"/>
    <mergeCell ref="AR37:AS37"/>
    <mergeCell ref="AP10:AQ10"/>
    <mergeCell ref="AP11:AQ11"/>
    <mergeCell ref="AR32:AS32"/>
    <mergeCell ref="AR33:AS33"/>
    <mergeCell ref="AR26:AS26"/>
    <mergeCell ref="AR27:AS27"/>
    <mergeCell ref="AR28:AS28"/>
    <mergeCell ref="AR29:AS29"/>
    <mergeCell ref="AR30:AS30"/>
    <mergeCell ref="AR31:AS31"/>
    <mergeCell ref="AD53:AE53"/>
    <mergeCell ref="AD54:AE54"/>
    <mergeCell ref="AP2:AQ2"/>
    <mergeCell ref="AP21:AQ21"/>
    <mergeCell ref="AP22:AQ22"/>
    <mergeCell ref="AP23:AQ23"/>
    <mergeCell ref="AP24:AQ24"/>
    <mergeCell ref="AP25:AQ25"/>
    <mergeCell ref="AP19:AQ19"/>
    <mergeCell ref="AP20:AQ20"/>
    <mergeCell ref="AP16:AQ16"/>
    <mergeCell ref="AP17:AQ17"/>
    <mergeCell ref="AP18:AQ18"/>
    <mergeCell ref="AD52:AE52"/>
    <mergeCell ref="AP42:AQ42"/>
    <mergeCell ref="AJ41:AO41"/>
    <mergeCell ref="AF48:AI48"/>
    <mergeCell ref="Z58:AA58"/>
    <mergeCell ref="Z59:AA59"/>
    <mergeCell ref="AP5:AQ5"/>
    <mergeCell ref="AP6:AQ6"/>
    <mergeCell ref="AP7:AQ7"/>
    <mergeCell ref="AP8:AQ8"/>
    <mergeCell ref="AP9:AQ9"/>
    <mergeCell ref="AP26:AQ26"/>
    <mergeCell ref="AP27:AQ27"/>
    <mergeCell ref="Z53:AA53"/>
    <mergeCell ref="AP36:AQ36"/>
    <mergeCell ref="AP37:AQ37"/>
    <mergeCell ref="AP12:AQ12"/>
    <mergeCell ref="AP13:AQ13"/>
    <mergeCell ref="AP28:AQ28"/>
    <mergeCell ref="AP29:AQ29"/>
    <mergeCell ref="AP30:AQ30"/>
    <mergeCell ref="AP31:AQ31"/>
    <mergeCell ref="AP14:AQ14"/>
    <mergeCell ref="AP15:AQ15"/>
    <mergeCell ref="AP32:AQ32"/>
    <mergeCell ref="AP33:AQ33"/>
    <mergeCell ref="AP34:AQ34"/>
    <mergeCell ref="AP35:AQ35"/>
    <mergeCell ref="AD44:AE44"/>
    <mergeCell ref="T52:Y52"/>
    <mergeCell ref="AD47:AE47"/>
    <mergeCell ref="AD48:AE48"/>
    <mergeCell ref="AD49:AE49"/>
    <mergeCell ref="AD50:AE50"/>
    <mergeCell ref="AD51:AE51"/>
    <mergeCell ref="Z52:AA52"/>
    <mergeCell ref="AB44:AC44"/>
    <mergeCell ref="T53:Y53"/>
    <mergeCell ref="Z55:AA55"/>
    <mergeCell ref="Z56:AA56"/>
    <mergeCell ref="Z54:AA54"/>
    <mergeCell ref="T56:Y56"/>
    <mergeCell ref="T57:Y57"/>
    <mergeCell ref="AB51:AC51"/>
    <mergeCell ref="T50:Y50"/>
    <mergeCell ref="T51:Y51"/>
    <mergeCell ref="Z57:AA57"/>
    <mergeCell ref="AJ11:AO11"/>
    <mergeCell ref="AJ12:AO12"/>
    <mergeCell ref="AD45:AE45"/>
    <mergeCell ref="AD46:AE46"/>
    <mergeCell ref="AD38:AE38"/>
    <mergeCell ref="AD39:AE39"/>
    <mergeCell ref="AD40:AE40"/>
    <mergeCell ref="AD41:AE41"/>
    <mergeCell ref="AD42:AE42"/>
    <mergeCell ref="AD43:AE43"/>
    <mergeCell ref="AJ16:AO16"/>
    <mergeCell ref="AJ17:AO17"/>
    <mergeCell ref="AJ18:AO18"/>
    <mergeCell ref="AJ3:AO3"/>
    <mergeCell ref="AJ5:AO5"/>
    <mergeCell ref="AJ6:AO6"/>
    <mergeCell ref="AJ7:AO7"/>
    <mergeCell ref="AJ9:AO9"/>
    <mergeCell ref="AJ10:AO10"/>
    <mergeCell ref="AJ4:AO4"/>
    <mergeCell ref="AF2:AI2"/>
    <mergeCell ref="AJ33:AO33"/>
    <mergeCell ref="AJ34:AO34"/>
    <mergeCell ref="AJ35:AO35"/>
    <mergeCell ref="AJ29:AO29"/>
    <mergeCell ref="AJ30:AO30"/>
    <mergeCell ref="AJ31:AO31"/>
    <mergeCell ref="AJ32:AO32"/>
    <mergeCell ref="AJ13:AO13"/>
    <mergeCell ref="AJ14:AO14"/>
    <mergeCell ref="AJ37:AO37"/>
    <mergeCell ref="AJ8:AO8"/>
    <mergeCell ref="AJ36:AO36"/>
    <mergeCell ref="AJ27:AO27"/>
    <mergeCell ref="AJ28:AO28"/>
    <mergeCell ref="AJ21:AO21"/>
    <mergeCell ref="AJ22:AO22"/>
    <mergeCell ref="AJ19:AO19"/>
    <mergeCell ref="AJ20:AO20"/>
    <mergeCell ref="AJ15:AO15"/>
    <mergeCell ref="AD11:AE11"/>
    <mergeCell ref="N57:O57"/>
    <mergeCell ref="N58:O58"/>
    <mergeCell ref="N59:O59"/>
    <mergeCell ref="AD20:AE20"/>
    <mergeCell ref="AD21:AE21"/>
    <mergeCell ref="AD22:AE22"/>
    <mergeCell ref="AD23:AE23"/>
    <mergeCell ref="T54:Y54"/>
    <mergeCell ref="T55:Y55"/>
    <mergeCell ref="N60:O60"/>
    <mergeCell ref="N61:O61"/>
    <mergeCell ref="AD12:AE12"/>
    <mergeCell ref="AD13:AE13"/>
    <mergeCell ref="AD14:AE14"/>
    <mergeCell ref="AD15:AE15"/>
    <mergeCell ref="AD16:AE16"/>
    <mergeCell ref="AD17:AE17"/>
    <mergeCell ref="T58:Y58"/>
    <mergeCell ref="T59:Y59"/>
    <mergeCell ref="AD18:AE18"/>
    <mergeCell ref="AD19:AE19"/>
    <mergeCell ref="AD26:AE26"/>
    <mergeCell ref="AD27:AE27"/>
    <mergeCell ref="AD24:AE24"/>
    <mergeCell ref="AD25:AE25"/>
    <mergeCell ref="AB40:AC40"/>
    <mergeCell ref="AB49:AC49"/>
    <mergeCell ref="AB50:AC50"/>
    <mergeCell ref="AD30:AE30"/>
    <mergeCell ref="AD31:AE31"/>
    <mergeCell ref="AD32:AE32"/>
    <mergeCell ref="AD33:AE33"/>
    <mergeCell ref="AD34:AE34"/>
    <mergeCell ref="AD35:AE35"/>
    <mergeCell ref="AB43:AC43"/>
    <mergeCell ref="L57:M57"/>
    <mergeCell ref="L58:M58"/>
    <mergeCell ref="L59:M59"/>
    <mergeCell ref="L60:M60"/>
    <mergeCell ref="AB19:AC19"/>
    <mergeCell ref="AB20:AC20"/>
    <mergeCell ref="AD36:AE36"/>
    <mergeCell ref="AD37:AE37"/>
    <mergeCell ref="AD28:AE28"/>
    <mergeCell ref="AD29:AE29"/>
    <mergeCell ref="AB25:AC25"/>
    <mergeCell ref="AB26:AC26"/>
    <mergeCell ref="L61:M61"/>
    <mergeCell ref="AB12:AC12"/>
    <mergeCell ref="AB13:AC13"/>
    <mergeCell ref="AB14:AC14"/>
    <mergeCell ref="AB15:AC15"/>
    <mergeCell ref="AB16:AC16"/>
    <mergeCell ref="AB17:AC17"/>
    <mergeCell ref="AB18:AC18"/>
    <mergeCell ref="AB21:AC21"/>
    <mergeCell ref="AB22:AC22"/>
    <mergeCell ref="AB23:AC23"/>
    <mergeCell ref="AB24:AC24"/>
    <mergeCell ref="AB48:AC48"/>
    <mergeCell ref="AB41:AC41"/>
    <mergeCell ref="AB42:AC42"/>
    <mergeCell ref="AB33:AC33"/>
    <mergeCell ref="AB34:AC34"/>
    <mergeCell ref="AB35:AC35"/>
    <mergeCell ref="AB36:AC36"/>
    <mergeCell ref="AB37:AC37"/>
    <mergeCell ref="AB38:AC38"/>
    <mergeCell ref="AB39:AC39"/>
    <mergeCell ref="AB11:AC11"/>
    <mergeCell ref="AB45:AC45"/>
    <mergeCell ref="AB46:AC46"/>
    <mergeCell ref="AB47:AC47"/>
    <mergeCell ref="AB27:AC27"/>
    <mergeCell ref="AB28:AC28"/>
    <mergeCell ref="AB29:AC29"/>
    <mergeCell ref="AB30:AC30"/>
    <mergeCell ref="AB31:AC31"/>
    <mergeCell ref="AB32:AC32"/>
    <mergeCell ref="Z11:AA11"/>
    <mergeCell ref="J57:K57"/>
    <mergeCell ref="J58:K58"/>
    <mergeCell ref="J59:K59"/>
    <mergeCell ref="Z20:AA20"/>
    <mergeCell ref="Z21:AA21"/>
    <mergeCell ref="Z22:AA22"/>
    <mergeCell ref="Z23:AA23"/>
    <mergeCell ref="Z24:AA24"/>
    <mergeCell ref="Z25:AA25"/>
    <mergeCell ref="J60:K60"/>
    <mergeCell ref="J61:K6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36:AA36"/>
    <mergeCell ref="Z37:AA37"/>
    <mergeCell ref="Z26:AA26"/>
    <mergeCell ref="Z27:AA27"/>
    <mergeCell ref="Z28:AA28"/>
    <mergeCell ref="Z29:AA29"/>
    <mergeCell ref="Z30:AA30"/>
    <mergeCell ref="Z31:AA31"/>
    <mergeCell ref="Z44:AA44"/>
    <mergeCell ref="Z45:AA45"/>
    <mergeCell ref="Z38:AA38"/>
    <mergeCell ref="Z39:AA39"/>
    <mergeCell ref="Z40:AA40"/>
    <mergeCell ref="Z41:AA41"/>
    <mergeCell ref="T11:Y11"/>
    <mergeCell ref="T12:Y12"/>
    <mergeCell ref="T13:Y13"/>
    <mergeCell ref="T14:Y14"/>
    <mergeCell ref="Z42:AA42"/>
    <mergeCell ref="Z43:AA43"/>
    <mergeCell ref="T15:Y15"/>
    <mergeCell ref="T16:Y16"/>
    <mergeCell ref="T17:Y17"/>
    <mergeCell ref="T18:Y18"/>
    <mergeCell ref="Z32:AA32"/>
    <mergeCell ref="Z33:AA33"/>
    <mergeCell ref="Z34:AA34"/>
    <mergeCell ref="Z35:AA35"/>
    <mergeCell ref="Z50:AA50"/>
    <mergeCell ref="Z51:AA51"/>
    <mergeCell ref="Z46:AA46"/>
    <mergeCell ref="Z47:AA47"/>
    <mergeCell ref="Z48:AA48"/>
    <mergeCell ref="Z49:AA49"/>
    <mergeCell ref="T37:Y37"/>
    <mergeCell ref="T36:Y36"/>
    <mergeCell ref="T21:Y21"/>
    <mergeCell ref="T22:Y22"/>
    <mergeCell ref="P11:S11"/>
    <mergeCell ref="T27:Y27"/>
    <mergeCell ref="T28:Y28"/>
    <mergeCell ref="T29:Y29"/>
    <mergeCell ref="T23:Y23"/>
    <mergeCell ref="T24:Y24"/>
    <mergeCell ref="T25:Y25"/>
    <mergeCell ref="T26:Y26"/>
    <mergeCell ref="T19:Y19"/>
    <mergeCell ref="T20:Y20"/>
    <mergeCell ref="T49:Y49"/>
    <mergeCell ref="T40:Y40"/>
    <mergeCell ref="T41:Y41"/>
    <mergeCell ref="T46:Y46"/>
    <mergeCell ref="T47:Y47"/>
    <mergeCell ref="T48:Y48"/>
    <mergeCell ref="T42:Y42"/>
    <mergeCell ref="T43:Y43"/>
    <mergeCell ref="J21:K21"/>
    <mergeCell ref="J22:K22"/>
    <mergeCell ref="T30:Y30"/>
    <mergeCell ref="T31:Y31"/>
    <mergeCell ref="L26:M26"/>
    <mergeCell ref="L22:M22"/>
    <mergeCell ref="L23:M23"/>
    <mergeCell ref="L27:M27"/>
    <mergeCell ref="L28:M28"/>
    <mergeCell ref="L29:M29"/>
    <mergeCell ref="J24:K24"/>
    <mergeCell ref="J25:K25"/>
    <mergeCell ref="T44:Y44"/>
    <mergeCell ref="T45:Y45"/>
    <mergeCell ref="T38:Y38"/>
    <mergeCell ref="T39:Y39"/>
    <mergeCell ref="T32:Y32"/>
    <mergeCell ref="T33:Y33"/>
    <mergeCell ref="T34:Y34"/>
    <mergeCell ref="T35:Y35"/>
    <mergeCell ref="J12:K12"/>
    <mergeCell ref="J13:K13"/>
    <mergeCell ref="J14:K14"/>
    <mergeCell ref="J23:K23"/>
    <mergeCell ref="J15:K15"/>
    <mergeCell ref="J16:K16"/>
    <mergeCell ref="J17:K17"/>
    <mergeCell ref="J18:K18"/>
    <mergeCell ref="J19:K19"/>
    <mergeCell ref="J20:K20"/>
    <mergeCell ref="J36:K36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0:K40"/>
    <mergeCell ref="J41:K41"/>
    <mergeCell ref="J42:K42"/>
    <mergeCell ref="J43:K43"/>
    <mergeCell ref="J54:K54"/>
    <mergeCell ref="J55:K55"/>
    <mergeCell ref="J44:K44"/>
    <mergeCell ref="J45:K45"/>
    <mergeCell ref="J46:K46"/>
    <mergeCell ref="J47:K47"/>
    <mergeCell ref="J48:K48"/>
    <mergeCell ref="J49:K49"/>
    <mergeCell ref="J56:K56"/>
    <mergeCell ref="E11:I11"/>
    <mergeCell ref="E12:I12"/>
    <mergeCell ref="E13:I13"/>
    <mergeCell ref="E14:I14"/>
    <mergeCell ref="E15:I15"/>
    <mergeCell ref="E16:I16"/>
    <mergeCell ref="E17:I17"/>
    <mergeCell ref="E18:I18"/>
    <mergeCell ref="E25:I25"/>
    <mergeCell ref="A11:D11"/>
    <mergeCell ref="E53:I53"/>
    <mergeCell ref="E54:I54"/>
    <mergeCell ref="E55:I55"/>
    <mergeCell ref="E40:I40"/>
    <mergeCell ref="E26:I26"/>
    <mergeCell ref="E27:I27"/>
    <mergeCell ref="E19:I19"/>
    <mergeCell ref="E20:I20"/>
    <mergeCell ref="E21:I21"/>
    <mergeCell ref="A57:D59"/>
    <mergeCell ref="P16:S18"/>
    <mergeCell ref="P19:S29"/>
    <mergeCell ref="E57:I57"/>
    <mergeCell ref="E58:I58"/>
    <mergeCell ref="E59:I59"/>
    <mergeCell ref="E56:I56"/>
    <mergeCell ref="E49:I49"/>
    <mergeCell ref="E50:I50"/>
    <mergeCell ref="E51:I51"/>
    <mergeCell ref="A54:D56"/>
    <mergeCell ref="A21:D21"/>
    <mergeCell ref="E52:I52"/>
    <mergeCell ref="E22:I22"/>
    <mergeCell ref="E23:I23"/>
    <mergeCell ref="E24:I24"/>
    <mergeCell ref="E28:I28"/>
    <mergeCell ref="E29:I29"/>
    <mergeCell ref="E30:I30"/>
    <mergeCell ref="E31:I31"/>
    <mergeCell ref="P41:S48"/>
    <mergeCell ref="P30:S40"/>
    <mergeCell ref="A43:D49"/>
    <mergeCell ref="A50:D53"/>
    <mergeCell ref="J50:K50"/>
    <mergeCell ref="J51:K51"/>
    <mergeCell ref="J52:K52"/>
    <mergeCell ref="J53:K53"/>
    <mergeCell ref="J38:K38"/>
    <mergeCell ref="J39:K39"/>
    <mergeCell ref="A12:D20"/>
    <mergeCell ref="A22:D27"/>
    <mergeCell ref="A28:D34"/>
    <mergeCell ref="A35:D42"/>
    <mergeCell ref="AZ2:BE2"/>
    <mergeCell ref="AV2:AY2"/>
    <mergeCell ref="AF10:AI17"/>
    <mergeCell ref="AZ41:BE41"/>
    <mergeCell ref="AJ2:AO2"/>
    <mergeCell ref="AJ23:AO23"/>
    <mergeCell ref="AJ24:AO24"/>
    <mergeCell ref="AJ25:AO25"/>
    <mergeCell ref="AJ26:AO26"/>
    <mergeCell ref="AF3:AI8"/>
    <mergeCell ref="BJ42:BK42"/>
    <mergeCell ref="AF9:AI9"/>
    <mergeCell ref="AF61:AI63"/>
    <mergeCell ref="P60:Y61"/>
    <mergeCell ref="AF31:AI35"/>
    <mergeCell ref="AF27:AI30"/>
    <mergeCell ref="AF23:AI26"/>
    <mergeCell ref="AF22:AI22"/>
    <mergeCell ref="AF18:AI21"/>
    <mergeCell ref="AF49:AI53"/>
  </mergeCells>
  <printOptions/>
  <pageMargins left="0.5905511811023623" right="0.5905511811023623" top="0.7874015748031497" bottom="0.7874015748031497" header="0.3937007874015748" footer="0.2362204724409449"/>
  <pageSetup orientation="portrait" pageOrder="overThenDown" paperSize="9" r:id="rId1"/>
  <headerFooter alignWithMargins="0">
    <oddHeader>&amp;R選挙　81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投票区別選挙人名簿</dc:title>
  <dc:subject/>
  <dc:creator>伊勢市役所</dc:creator>
  <cp:keywords/>
  <dc:description/>
  <cp:lastModifiedBy>C2SISK06</cp:lastModifiedBy>
  <cp:lastPrinted>2009-10-23T05:57:17Z</cp:lastPrinted>
  <dcterms:created xsi:type="dcterms:W3CDTF">1999-01-18T00:32:07Z</dcterms:created>
  <dcterms:modified xsi:type="dcterms:W3CDTF">2009-10-26T01:46:03Z</dcterms:modified>
  <cp:category/>
  <cp:version/>
  <cp:contentType/>
  <cp:contentStatus/>
</cp:coreProperties>
</file>