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16384" windowHeight="8192" firstSheet="1" activeTab="3"/>
  </bookViews>
  <sheets>
    <sheet name="【記載例】認知症対応型通所" sheetId="1" r:id="rId1"/>
    <sheet name="【記載例】シフト記号表（勤務時間帯）" sheetId="2" r:id="rId2"/>
    <sheet name="認知症対応型通所（1枚版）" sheetId="3" r:id="rId3"/>
    <sheet name="認知症対応型通所（100名）" sheetId="4" r:id="rId4"/>
    <sheet name="シフト記号表（勤務時間帯）" sheetId="5" r:id="rId5"/>
    <sheet name="記入方法" sheetId="6" r:id="rId6"/>
    <sheet name="プルダウン・リスト" sheetId="7" r:id="rId7"/>
  </sheets>
  <definedNames>
    <definedName name="【記載例】シフト記号">'【記載例】シフト記号表（勤務時間帯）'!$C$6:$C$35</definedName>
    <definedName name="【記載例】シフト記号" localSheetId="4">'シフト記号表（勤務時間帯）'!$C$6:$C$35</definedName>
    <definedName name="職種">'プルダウン・リスト'!$C$12:$G$12</definedName>
    <definedName name="管理者">'プルダウン・リスト'!$C$13:$C$14</definedName>
    <definedName name="シフト記号表">'シフト記号表（勤務時間帯）'!$C$6:$C$35</definedName>
    <definedName name="サービス種別">'プルダウン・リスト'!$C$4:$C$6</definedName>
    <definedName name="機能訓練指導員">'プルダウン・リスト'!$G$13:$G$21</definedName>
    <definedName name="介護職員">'プルダウン・リスト'!$F$13:$F$14</definedName>
    <definedName name="生活相談員">'プルダウン・リスト'!$D$13:$D$18</definedName>
    <definedName name="看護職員">'プルダウン・リスト'!$E$13:$E$14</definedName>
    <definedName name="_xlnm.Print_Area" localSheetId="0">#REF!</definedName>
    <definedName name="_xlnm.Print_Area" localSheetId="2">'認知症対応型通所（1枚版）'!$A$1:$BF$71</definedName>
    <definedName name="_xlnm.Print_Titles" localSheetId="2">'認知症対応型通所（1枚版）'!$1:$21</definedName>
    <definedName name="_xlnm.Print_Area" localSheetId="3">'認知症対応型通所（100名）'!$A$1:$BF$332</definedName>
    <definedName name="_xlnm.Print_Titles" localSheetId="3">'認知症対応型通所（100名）'!$1:$21</definedName>
    <definedName name="_xlnm.Print_Area" localSheetId="5">記入方法!$B$1:$P$81</definedName>
  </definedNames>
  <calcPr calcId="191029" iterateDelta="1.e-004"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<sst xmlns="http://schemas.openxmlformats.org/spreadsheetml/2006/main" xmlns:r="http://schemas.openxmlformats.org/officeDocument/2006/relationships" count="201" uniqueCount="201">
  <si>
    <r>
      <rPr>
        <sz val="16"/>
        <color auto="1"/>
        <rFont val="HGSｺﾞｼｯｸM"/>
      </rPr>
      <t>3</t>
    </r>
    <r>
      <rPr>
        <sz val="16"/>
        <color auto="1"/>
        <rFont val="DejaVu Sans"/>
      </rPr>
      <t>週目</t>
    </r>
  </si>
  <si>
    <r>
      <rPr>
        <sz val="16"/>
        <color auto="1"/>
        <rFont val="DejaVu Sans"/>
      </rPr>
      <t>（参考様式</t>
    </r>
    <r>
      <rPr>
        <sz val="16"/>
        <color auto="1"/>
        <rFont val="HGSｺﾞｼｯｸM"/>
      </rPr>
      <t>1</t>
    </r>
    <r>
      <rPr>
        <sz val="16"/>
        <color auto="1"/>
        <rFont val="DejaVu Sans"/>
      </rPr>
      <t>）</t>
    </r>
  </si>
  <si>
    <t>准看護師</t>
  </si>
  <si>
    <t>年</t>
  </si>
  <si>
    <t>o</t>
  </si>
  <si>
    <t>：</t>
  </si>
  <si>
    <t>)</t>
  </si>
  <si>
    <t>従業者の勤務の体制及び勤務形態一覧表　</t>
  </si>
  <si>
    <t>理学療法士</t>
  </si>
  <si>
    <t>機能訓練指導員、介護職員</t>
  </si>
  <si>
    <t>作業療法士</t>
  </si>
  <si>
    <t>サービス種別（</t>
  </si>
  <si>
    <t>管理者</t>
  </si>
  <si>
    <t>看護職員</t>
  </si>
  <si>
    <t>(</t>
  </si>
  <si>
    <t>m</t>
  </si>
  <si>
    <t>認知症対応型サービス事業管理者研修修了</t>
  </si>
  <si>
    <t>）</t>
  </si>
  <si>
    <t>認知症対応型通所介護</t>
  </si>
  <si>
    <t>D</t>
  </si>
  <si>
    <t>令和</t>
  </si>
  <si>
    <r>
      <rPr>
        <sz val="10"/>
        <color auto="1"/>
        <rFont val="HGSｺﾞｼｯｸM"/>
      </rPr>
      <t xml:space="preserve">(12)
</t>
    </r>
    <r>
      <rPr>
        <sz val="10"/>
        <color auto="1"/>
        <rFont val="DejaVu Sans"/>
      </rPr>
      <t>週平均
勤務時間
数</t>
    </r>
  </si>
  <si>
    <r>
      <rPr>
        <sz val="16"/>
        <color auto="1"/>
        <rFont val="HGSｺﾞｼｯｸM"/>
      </rPr>
      <t xml:space="preserve">(9) </t>
    </r>
    <r>
      <rPr>
        <sz val="16"/>
        <color auto="1"/>
        <rFont val="DejaVu Sans"/>
      </rPr>
      <t>氏　名</t>
    </r>
  </si>
  <si>
    <r>
      <rPr>
        <sz val="16"/>
        <color auto="1"/>
        <rFont val="HGSｺﾞｼｯｸM"/>
      </rPr>
      <t xml:space="preserve">(4) </t>
    </r>
    <r>
      <rPr>
        <sz val="16"/>
        <color auto="1"/>
        <rFont val="DejaVu Sans"/>
      </rPr>
      <t>事業所全体のサービス提供単位数</t>
    </r>
  </si>
  <si>
    <t>月</t>
  </si>
  <si>
    <t>事業所名（</t>
  </si>
  <si>
    <r>
      <rPr>
        <sz val="16"/>
        <color auto="1"/>
        <rFont val="HGSｺﾞｼｯｸM"/>
      </rPr>
      <t>5</t>
    </r>
    <r>
      <rPr>
        <sz val="16"/>
        <color auto="1"/>
        <rFont val="DejaVu Sans"/>
      </rPr>
      <t>週目</t>
    </r>
  </si>
  <si>
    <t>○○デイサービス</t>
  </si>
  <si>
    <t>(1)</t>
  </si>
  <si>
    <t>４週</t>
  </si>
  <si>
    <r>
      <rPr>
        <sz val="16"/>
        <color auto="1"/>
        <rFont val="HGSｺﾞｼｯｸM"/>
      </rPr>
      <t>1</t>
    </r>
    <r>
      <rPr>
        <sz val="16"/>
        <color auto="1"/>
        <rFont val="DejaVu Sans"/>
      </rPr>
      <t>週目</t>
    </r>
  </si>
  <si>
    <t>f</t>
  </si>
  <si>
    <t>(2)</t>
  </si>
  <si>
    <t>　　　 その他、特記事項欄としてもご活用ください。</t>
  </si>
  <si>
    <t>単位目</t>
  </si>
  <si>
    <t>予定</t>
  </si>
  <si>
    <r>
      <rPr>
        <sz val="16"/>
        <color auto="1"/>
        <rFont val="HGSｺﾞｼｯｸM"/>
      </rPr>
      <t>(3)</t>
    </r>
    <r>
      <rPr>
        <sz val="16"/>
        <color auto="1"/>
        <rFont val="DejaVu Sans"/>
      </rPr>
      <t>事業所における常勤の従業者が勤務すべき時間数</t>
    </r>
  </si>
  <si>
    <t>社会福祉士</t>
  </si>
  <si>
    <r>
      <rPr>
        <sz val="14"/>
        <color auto="1"/>
        <rFont val="DejaVu Sans"/>
      </rPr>
      <t>時間</t>
    </r>
    <r>
      <rPr>
        <sz val="14"/>
        <color auto="1"/>
        <rFont val="HGSｺﾞｼｯｸM"/>
      </rPr>
      <t>/</t>
    </r>
    <r>
      <rPr>
        <sz val="14"/>
        <color auto="1"/>
        <rFont val="DejaVu Sans"/>
      </rPr>
      <t>月</t>
    </r>
  </si>
  <si>
    <t>A</t>
  </si>
  <si>
    <t>勤務時間数</t>
  </si>
  <si>
    <t>介護支援専門員</t>
    <rPh sb="0" eb="2">
      <t>かいご</t>
    </rPh>
    <rPh sb="2" eb="4">
      <t>しえん</t>
    </rPh>
    <rPh sb="4" eb="7">
      <t>せんもんいん</t>
    </rPh>
    <phoneticPr fontId="2" type="Hiragana"/>
  </si>
  <si>
    <r>
      <rPr>
        <sz val="14"/>
        <color auto="1"/>
        <rFont val="DejaVu Sans"/>
      </rPr>
      <t>時間</t>
    </r>
    <r>
      <rPr>
        <sz val="14"/>
        <color auto="1"/>
        <rFont val="HGSｺﾞｼｯｸM"/>
      </rPr>
      <t>/</t>
    </r>
    <r>
      <rPr>
        <sz val="14"/>
        <color auto="1"/>
        <rFont val="DejaVu Sans"/>
      </rPr>
      <t>週</t>
    </r>
  </si>
  <si>
    <t>当月の日数</t>
  </si>
  <si>
    <t>サービス提供時間内
の勤務時間数</t>
  </si>
  <si>
    <t>日</t>
  </si>
  <si>
    <r>
      <rPr>
        <sz val="16"/>
        <color auto="1"/>
        <rFont val="DejaVu Sans"/>
      </rPr>
      <t>○○　</t>
    </r>
    <r>
      <rPr>
        <sz val="16"/>
        <color auto="1"/>
        <rFont val="HGSｺﾞｼｯｸM"/>
      </rPr>
      <t>D</t>
    </r>
    <r>
      <rPr>
        <sz val="16"/>
        <color auto="1"/>
        <rFont val="DejaVu Sans"/>
      </rPr>
      <t>美</t>
    </r>
  </si>
  <si>
    <t>単位</t>
  </si>
  <si>
    <r>
      <rPr>
        <sz val="16"/>
        <color auto="1"/>
        <rFont val="DejaVu Sans"/>
      </rPr>
      <t>○○　</t>
    </r>
    <r>
      <rPr>
        <sz val="16"/>
        <color auto="1"/>
        <rFont val="HGSｺﾞｼｯｸM"/>
      </rPr>
      <t>E</t>
    </r>
    <r>
      <rPr>
        <sz val="16"/>
        <color auto="1"/>
        <rFont val="DejaVu Sans"/>
      </rPr>
      <t>次</t>
    </r>
  </si>
  <si>
    <t>シフト記号</t>
  </si>
  <si>
    <t>q</t>
  </si>
  <si>
    <r>
      <rPr>
        <sz val="12"/>
        <color auto="1"/>
        <rFont val="HGSｺﾞｼｯｸM"/>
      </rPr>
      <t xml:space="preserve">(7)
</t>
    </r>
    <r>
      <rPr>
        <sz val="12"/>
        <color auto="1"/>
        <rFont val="DejaVu Sans"/>
      </rPr>
      <t>勤務
形態</t>
    </r>
  </si>
  <si>
    <r>
      <rPr>
        <sz val="16"/>
        <color auto="1"/>
        <rFont val="HGSｺﾞｼｯｸM"/>
      </rPr>
      <t xml:space="preserve">(5) </t>
    </r>
    <r>
      <rPr>
        <sz val="16"/>
        <color auto="1"/>
        <rFont val="DejaVu Sans"/>
      </rPr>
      <t xml:space="preserve">当該サービス提供単位のサービス提供時間 </t>
    </r>
  </si>
  <si>
    <t>～</t>
  </si>
  <si>
    <t>看護師</t>
  </si>
  <si>
    <t>z</t>
  </si>
  <si>
    <t>（計</t>
  </si>
  <si>
    <r>
      <rPr>
        <sz val="16"/>
        <color rgb="FF000000"/>
        <rFont val="DejaVu Sans"/>
      </rPr>
      <t>　</t>
    </r>
    <r>
      <rPr>
        <sz val="16"/>
        <color rgb="FF000000"/>
        <rFont val="游ゴシック"/>
      </rPr>
      <t>C12</t>
    </r>
    <r>
      <rPr>
        <sz val="16"/>
        <color rgb="FF000000"/>
        <rFont val="DejaVu Sans"/>
      </rPr>
      <t>～</t>
    </r>
    <r>
      <rPr>
        <sz val="16"/>
        <color rgb="FF000000"/>
        <rFont val="游ゴシック"/>
      </rPr>
      <t>L12</t>
    </r>
    <r>
      <rPr>
        <sz val="16"/>
        <color rgb="FF000000"/>
        <rFont val="DejaVu Sans"/>
      </rPr>
      <t>・・・「職種」</t>
    </r>
  </si>
  <si>
    <t>時間）</t>
  </si>
  <si>
    <t>認知症対応型通所介護・介護予防認知症対応型通所介護</t>
  </si>
  <si>
    <t>（注）常勤・非常勤の区分について</t>
  </si>
  <si>
    <t>No</t>
  </si>
  <si>
    <r>
      <rPr>
        <sz val="16"/>
        <color auto="1"/>
        <rFont val="HGSｺﾞｼｯｸM"/>
      </rPr>
      <t xml:space="preserve">(6) 
</t>
    </r>
    <r>
      <rPr>
        <sz val="16"/>
        <color auto="1"/>
        <rFont val="DejaVu Sans"/>
      </rPr>
      <t>職種</t>
    </r>
  </si>
  <si>
    <r>
      <rPr>
        <sz val="16"/>
        <color auto="1"/>
        <rFont val="HGSｺﾞｼｯｸM"/>
      </rPr>
      <t xml:space="preserve">(8)
</t>
    </r>
    <r>
      <rPr>
        <sz val="16"/>
        <color auto="1"/>
        <rFont val="DejaVu Sans"/>
      </rPr>
      <t>資格</t>
    </r>
  </si>
  <si>
    <t>看護職員、介護職員</t>
  </si>
  <si>
    <r>
      <rPr>
        <sz val="16"/>
        <color auto="1"/>
        <rFont val="DejaVu Sans"/>
      </rPr>
      <t>○○　</t>
    </r>
    <r>
      <rPr>
        <sz val="16"/>
        <color auto="1"/>
        <rFont val="HGSｺﾞｼｯｸM"/>
      </rPr>
      <t>B</t>
    </r>
    <r>
      <rPr>
        <sz val="16"/>
        <color auto="1"/>
        <rFont val="DejaVu Sans"/>
      </rPr>
      <t>子</t>
    </r>
  </si>
  <si>
    <t>生活相談員</t>
  </si>
  <si>
    <r>
      <rPr>
        <sz val="16"/>
        <color rgb="FF000000"/>
        <rFont val="DejaVu Sans"/>
      </rPr>
      <t>　</t>
    </r>
    <r>
      <rPr>
        <sz val="16"/>
        <color rgb="FF000000"/>
        <rFont val="游ゴシック"/>
      </rPr>
      <t>G</t>
    </r>
    <r>
      <rPr>
        <sz val="16"/>
        <color rgb="FF000000"/>
        <rFont val="DejaVu Sans"/>
      </rPr>
      <t>列・・・「機能訓練指導員」</t>
    </r>
  </si>
  <si>
    <t>(10)</t>
  </si>
  <si>
    <r>
      <rPr>
        <sz val="14"/>
        <color auto="1"/>
        <rFont val="HGSｺﾞｼｯｸM"/>
      </rPr>
      <t xml:space="preserve">(13) </t>
    </r>
    <r>
      <rPr>
        <sz val="14"/>
        <color auto="1"/>
        <rFont val="DejaVu Sans"/>
      </rPr>
      <t>兼務状況
（兼務先及び兼務する
職務の内容）等</t>
    </r>
  </si>
  <si>
    <r>
      <rPr>
        <sz val="16"/>
        <color auto="1"/>
        <rFont val="HGSｺﾞｼｯｸM"/>
      </rPr>
      <t>2</t>
    </r>
    <r>
      <rPr>
        <sz val="16"/>
        <color auto="1"/>
        <rFont val="DejaVu Sans"/>
      </rPr>
      <t>週目</t>
    </r>
  </si>
  <si>
    <r>
      <rPr>
        <sz val="16"/>
        <color auto="1"/>
        <rFont val="HGSｺﾞｼｯｸM"/>
      </rPr>
      <t>4</t>
    </r>
    <r>
      <rPr>
        <sz val="16"/>
        <color auto="1"/>
        <rFont val="DejaVu Sans"/>
      </rPr>
      <t>週目</t>
    </r>
  </si>
  <si>
    <t>　なお、「従業者の勤務の体制及び勤務形態一覧表」に「シフト記号表（勤務時間帯）」も必ず添付して提出してください。</t>
  </si>
  <si>
    <t>厚労　太郎</t>
  </si>
  <si>
    <t>介護職員</t>
  </si>
  <si>
    <t>a</t>
  </si>
  <si>
    <r>
      <rPr>
        <sz val="16"/>
        <color auto="1"/>
        <rFont val="DejaVu Sans"/>
      </rPr>
      <t>○○　</t>
    </r>
    <r>
      <rPr>
        <sz val="16"/>
        <color auto="1"/>
        <rFont val="HGSｺﾞｼｯｸM"/>
      </rPr>
      <t>A</t>
    </r>
    <r>
      <rPr>
        <sz val="16"/>
        <color auto="1"/>
        <rFont val="DejaVu Sans"/>
      </rPr>
      <t>太</t>
    </r>
  </si>
  <si>
    <t>B</t>
  </si>
  <si>
    <t>社会福祉主事任用資格</t>
  </si>
  <si>
    <t>機能訓練指導員</t>
  </si>
  <si>
    <r>
      <rPr>
        <sz val="16"/>
        <color auto="1"/>
        <rFont val="DejaVu Sans"/>
      </rPr>
      <t>○○　</t>
    </r>
    <r>
      <rPr>
        <sz val="16"/>
        <color auto="1"/>
        <rFont val="HGSｺﾞｼｯｸM"/>
      </rPr>
      <t>C</t>
    </r>
    <r>
      <rPr>
        <sz val="16"/>
        <color auto="1"/>
        <rFont val="DejaVu Sans"/>
      </rPr>
      <t>男</t>
    </r>
  </si>
  <si>
    <t>x</t>
  </si>
  <si>
    <t>　・「数式」タブ　⇒　「名前の定義」を選択</t>
  </si>
  <si>
    <t>ー</t>
  </si>
  <si>
    <r>
      <rPr>
        <sz val="16"/>
        <color rgb="FF000000"/>
        <rFont val="DejaVu Sans"/>
      </rPr>
      <t>・職種ごとの勤務時間を「○：○○～○：○○」と表記することが困難な場合は、</t>
    </r>
    <r>
      <rPr>
        <sz val="16"/>
        <color rgb="FF000000"/>
        <rFont val="游ゴシック"/>
      </rPr>
      <t>No21</t>
    </r>
    <r>
      <rPr>
        <sz val="16"/>
        <color rgb="FF000000"/>
        <rFont val="DejaVu Sans"/>
      </rPr>
      <t>～</t>
    </r>
    <r>
      <rPr>
        <sz val="16"/>
        <color rgb="FF000000"/>
        <rFont val="游ゴシック"/>
      </rPr>
      <t>30</t>
    </r>
    <r>
      <rPr>
        <sz val="16"/>
        <color rgb="FF000000"/>
        <rFont val="DejaVu Sans"/>
      </rPr>
      <t>を活用し、勤務時間数のみを入力してください。</t>
    </r>
  </si>
  <si>
    <t>看護職員、機能訓練指導員</t>
  </si>
  <si>
    <t>介護福祉士</t>
  </si>
  <si>
    <t>　編集したい場合は、「数式」タブ　⇒　「名前の管理」で編集してください。</t>
  </si>
  <si>
    <r>
      <rPr>
        <sz val="16"/>
        <color auto="1"/>
        <rFont val="DejaVu Sans"/>
      </rPr>
      <t>○○　</t>
    </r>
    <r>
      <rPr>
        <sz val="16"/>
        <color auto="1"/>
        <rFont val="HGSｺﾞｼｯｸM"/>
      </rPr>
      <t>F</t>
    </r>
    <r>
      <rPr>
        <sz val="16"/>
        <color auto="1"/>
        <rFont val="DejaVu Sans"/>
      </rPr>
      <t>子</t>
    </r>
  </si>
  <si>
    <t>y</t>
  </si>
  <si>
    <r>
      <rPr>
        <sz val="14"/>
        <color auto="1"/>
        <rFont val="HGSｺﾞｼｯｸM"/>
      </rPr>
      <t xml:space="preserve">(14) </t>
    </r>
    <r>
      <rPr>
        <sz val="14"/>
        <color auto="1"/>
        <rFont val="DejaVu Sans"/>
      </rPr>
      <t>サービス提供時間内の勤務延時間数</t>
    </r>
  </si>
  <si>
    <r>
      <rPr>
        <sz val="14"/>
        <color auto="1"/>
        <rFont val="HGSｺﾞｼｯｸM"/>
      </rPr>
      <t xml:space="preserve">(15) </t>
    </r>
    <r>
      <rPr>
        <sz val="14"/>
        <color auto="1"/>
        <rFont val="DejaVu Sans"/>
      </rPr>
      <t>利用者数　　　</t>
    </r>
  </si>
  <si>
    <r>
      <rPr>
        <sz val="14"/>
        <color auto="1"/>
        <rFont val="HGSｺﾞｼｯｸM"/>
      </rPr>
      <t xml:space="preserve">(16) </t>
    </r>
    <r>
      <rPr>
        <sz val="14"/>
        <color auto="1"/>
        <rFont val="DejaVu Sans"/>
      </rPr>
      <t>サービス提供時間（平均提供時間）</t>
    </r>
  </si>
  <si>
    <r>
      <rPr>
        <sz val="14"/>
        <color auto="1"/>
        <rFont val="DejaVu Sans"/>
      </rPr>
      <t xml:space="preserve">（参考）
</t>
    </r>
    <r>
      <rPr>
        <sz val="14"/>
        <color auto="1"/>
        <rFont val="HGSｺﾞｼｯｸM"/>
      </rPr>
      <t>(17) 1</t>
    </r>
    <r>
      <rPr>
        <sz val="14"/>
        <color auto="1"/>
        <rFont val="DejaVu Sans"/>
      </rPr>
      <t>日の職種別人員内訳</t>
    </r>
  </si>
  <si>
    <t>≪要 提出≫</t>
  </si>
  <si>
    <t>きゅう師</t>
  </si>
  <si>
    <t>■シフト記号表（勤務時間帯）</t>
  </si>
  <si>
    <r>
      <rPr>
        <sz val="16"/>
        <color rgb="FFFF0000"/>
        <rFont val="游ゴシック"/>
      </rPr>
      <t>※24</t>
    </r>
    <r>
      <rPr>
        <sz val="16"/>
        <color rgb="FFFF0000"/>
        <rFont val="DejaVu Sans"/>
      </rPr>
      <t>時間表記</t>
    </r>
  </si>
  <si>
    <r>
      <rPr>
        <sz val="16"/>
        <color rgb="FFFF0000"/>
        <rFont val="DejaVu Sans"/>
      </rPr>
      <t>休憩時間</t>
    </r>
    <r>
      <rPr>
        <sz val="16"/>
        <color rgb="FFFF0000"/>
        <rFont val="游ゴシック"/>
      </rPr>
      <t>1</t>
    </r>
    <r>
      <rPr>
        <sz val="16"/>
        <color rgb="FFFF0000"/>
        <rFont val="DejaVu Sans"/>
      </rPr>
      <t>時間は「</t>
    </r>
    <r>
      <rPr>
        <sz val="16"/>
        <color rgb="FFFF0000"/>
        <rFont val="游ゴシック"/>
      </rPr>
      <t>1:00</t>
    </r>
    <r>
      <rPr>
        <sz val="16"/>
        <color rgb="FFFF0000"/>
        <rFont val="DejaVu Sans"/>
      </rPr>
      <t>」、休憩時間</t>
    </r>
    <r>
      <rPr>
        <sz val="16"/>
        <color rgb="FFFF0000"/>
        <rFont val="游ゴシック"/>
      </rPr>
      <t>45</t>
    </r>
    <r>
      <rPr>
        <sz val="16"/>
        <color rgb="FFFF0000"/>
        <rFont val="DejaVu Sans"/>
      </rPr>
      <t>分は「</t>
    </r>
    <r>
      <rPr>
        <sz val="16"/>
        <color rgb="FFFF0000"/>
        <rFont val="游ゴシック"/>
      </rPr>
      <t>00:45</t>
    </r>
    <r>
      <rPr>
        <sz val="16"/>
        <color rgb="FFFF0000"/>
        <rFont val="DejaVu Sans"/>
      </rPr>
      <t>」と入力してください。</t>
    </r>
  </si>
  <si>
    <t>g</t>
  </si>
  <si>
    <t>勤務時間</t>
  </si>
  <si>
    <t>サービス提供時間</t>
  </si>
  <si>
    <r>
      <rPr>
        <sz val="12"/>
        <color auto="1"/>
        <rFont val="DejaVu Sans"/>
      </rPr>
      <t>　</t>
    </r>
    <r>
      <rPr>
        <sz val="12"/>
        <color auto="1"/>
        <rFont val="HGSｺﾞｼｯｸM"/>
      </rPr>
      <t xml:space="preserve">(6) </t>
    </r>
    <r>
      <rPr>
        <sz val="12"/>
        <color auto="1"/>
        <rFont val="DejaVu Sans"/>
      </rPr>
      <t>従業者の職種について、下記のうち該当する職種をプルダウンより選択してください。（直接入力も可能です。）</t>
    </r>
  </si>
  <si>
    <t>サービス提供時間内の勤務時間</t>
  </si>
  <si>
    <t>自由記載欄</t>
  </si>
  <si>
    <t>記号</t>
  </si>
  <si>
    <t>始業時刻</t>
  </si>
  <si>
    <t>終業時刻</t>
  </si>
  <si>
    <t>うち、休憩時間</t>
  </si>
  <si>
    <t>開始時刻</t>
  </si>
  <si>
    <t>終了時刻</t>
  </si>
  <si>
    <t>サービス種別</t>
  </si>
  <si>
    <t>（</t>
  </si>
  <si>
    <t>b</t>
  </si>
  <si>
    <t>c</t>
  </si>
  <si>
    <t>d</t>
  </si>
  <si>
    <r>
      <rPr>
        <sz val="16"/>
        <color rgb="FF000000"/>
        <rFont val="DejaVu Sans"/>
      </rPr>
      <t>　</t>
    </r>
    <r>
      <rPr>
        <sz val="16"/>
        <color rgb="FF000000"/>
        <rFont val="游ゴシック"/>
      </rPr>
      <t>C</t>
    </r>
    <r>
      <rPr>
        <sz val="16"/>
        <color rgb="FF000000"/>
        <rFont val="DejaVu Sans"/>
      </rPr>
      <t>列・・・「管理者」</t>
    </r>
  </si>
  <si>
    <t>e</t>
  </si>
  <si>
    <t>h</t>
  </si>
  <si>
    <t>i</t>
  </si>
  <si>
    <t>j</t>
  </si>
  <si>
    <t>k</t>
  </si>
  <si>
    <t>l</t>
  </si>
  <si>
    <t>n</t>
  </si>
  <si>
    <t>p</t>
  </si>
  <si>
    <t>介護予防認知症対応型通所介護</t>
  </si>
  <si>
    <t>r</t>
  </si>
  <si>
    <t>s</t>
  </si>
  <si>
    <t>t</t>
  </si>
  <si>
    <t>u</t>
  </si>
  <si>
    <t>v</t>
  </si>
  <si>
    <t>w</t>
  </si>
  <si>
    <t>休</t>
  </si>
  <si>
    <t>-</t>
  </si>
  <si>
    <t>休日</t>
  </si>
  <si>
    <t>　　  ※ 指定基準の確認に際しては、４週分の入力で差し支えありません。</t>
  </si>
  <si>
    <r>
      <rPr>
        <sz val="16"/>
        <color rgb="FF000000"/>
        <rFont val="DejaVu Sans"/>
      </rPr>
      <t>・</t>
    </r>
    <r>
      <rPr>
        <sz val="16"/>
        <color rgb="FF000000"/>
        <rFont val="游ゴシック"/>
      </rPr>
      <t>No1</t>
    </r>
    <r>
      <rPr>
        <sz val="16"/>
        <color rgb="FF000000"/>
        <rFont val="DejaVu Sans"/>
      </rPr>
      <t>～</t>
    </r>
    <r>
      <rPr>
        <sz val="16"/>
        <color rgb="FF000000"/>
        <rFont val="游ゴシック"/>
      </rPr>
      <t>20</t>
    </r>
    <r>
      <rPr>
        <sz val="16"/>
        <color rgb="FF000000"/>
        <rFont val="DejaVu Sans"/>
      </rPr>
      <t>は始業時刻・終業時刻・休憩時間等を入力すると勤務時間数が計算されますが、入力の補助を目的とするものですので、結果に誤りがないかご確認ください。</t>
    </r>
  </si>
  <si>
    <t>・シフト記号が足りない場合は、適宜、行を追加してください。</t>
  </si>
  <si>
    <t>※自治体の条例により定められた資格等、自治体独自の資格を追加する必要がある場合は、上表の空欄に資格名称を追加してください。</t>
  </si>
  <si>
    <t>・シフト記号は、適宜、使いやすい記号に変更していただいて構いません。</t>
  </si>
  <si>
    <t>・（介護予防）認知症対応型通所介護における「確保すべき従業者の勤務延時間数」には、「最低限確保すべきとされている程度の休憩時間は含めて差し支えない」としており、</t>
  </si>
  <si>
    <r>
      <rPr>
        <sz val="16"/>
        <color rgb="FF000000"/>
        <rFont val="DejaVu Sans"/>
      </rPr>
      <t>　「サービス提供時間内の勤務時間」の計算にあたってその休憩時間を差し引く必要はないのでご留意ください。（上記「</t>
    </r>
    <r>
      <rPr>
        <sz val="16"/>
        <color rgb="FF000000"/>
        <rFont val="游ゴシック"/>
      </rPr>
      <t>U</t>
    </r>
    <r>
      <rPr>
        <sz val="16"/>
        <color rgb="FF000000"/>
        <rFont val="DejaVu Sans"/>
      </rPr>
      <t>」列）</t>
    </r>
  </si>
  <si>
    <t>≪提出不要≫</t>
  </si>
  <si>
    <t>従業者の勤務の体制及び勤務形態一覧表　記入方法　（認知症対応型通所介護）</t>
  </si>
  <si>
    <t>・・・直接入力する必要がある箇所です。</t>
  </si>
  <si>
    <t>下記の記入方法に従って、入力してください。</t>
  </si>
  <si>
    <t>・・・プルダウンから選択して入力する必要がある箇所です。</t>
  </si>
  <si>
    <t>　・最初に「年月欄」「サービス種別」「事業所名」を入力してください。</t>
  </si>
  <si>
    <r>
      <rPr>
        <sz val="12"/>
        <color auto="1"/>
        <rFont val="DejaVu Sans"/>
      </rPr>
      <t>　</t>
    </r>
    <r>
      <rPr>
        <sz val="12"/>
        <color auto="1"/>
        <rFont val="HGSｺﾞｼｯｸM"/>
      </rPr>
      <t xml:space="preserve">(1) </t>
    </r>
    <r>
      <rPr>
        <sz val="12"/>
        <color auto="1"/>
        <rFont val="DejaVu Sans"/>
      </rPr>
      <t>「４週」・「暦月」のいずれかを選択してください。</t>
    </r>
  </si>
  <si>
    <r>
      <rPr>
        <sz val="12"/>
        <color auto="1"/>
        <rFont val="DejaVu Sans"/>
      </rPr>
      <t>　</t>
    </r>
    <r>
      <rPr>
        <sz val="12"/>
        <color auto="1"/>
        <rFont val="HGSｺﾞｼｯｸM"/>
      </rPr>
      <t xml:space="preserve">(2) </t>
    </r>
    <r>
      <rPr>
        <sz val="12"/>
        <color auto="1"/>
        <rFont val="DejaVu Sans"/>
      </rPr>
      <t>「予定」・「実績」・「予定・実績」のいずれかを選択してください。（「予定・実績」は予定と実績が同じだったことを示す場合に選択してください。）</t>
    </r>
  </si>
  <si>
    <r>
      <rPr>
        <sz val="12"/>
        <color auto="1"/>
        <rFont val="DejaVu Sans"/>
      </rPr>
      <t>　</t>
    </r>
    <r>
      <rPr>
        <sz val="12"/>
        <color auto="1"/>
        <rFont val="HGSｺﾞｼｯｸM"/>
      </rPr>
      <t xml:space="preserve">(3) </t>
    </r>
    <r>
      <rPr>
        <sz val="12"/>
        <color auto="1"/>
        <rFont val="DejaVu Sans"/>
      </rPr>
      <t>事業所における常勤の従業者が勤務すべき時間数を入力してください。</t>
    </r>
  </si>
  <si>
    <r>
      <rPr>
        <sz val="12"/>
        <color auto="1"/>
        <rFont val="DejaVu Sans"/>
      </rPr>
      <t>　</t>
    </r>
    <r>
      <rPr>
        <sz val="12"/>
        <color auto="1"/>
        <rFont val="HGSｺﾞｼｯｸM"/>
      </rPr>
      <t xml:space="preserve">(4) </t>
    </r>
    <r>
      <rPr>
        <sz val="12"/>
        <color auto="1"/>
        <rFont val="DejaVu Sans"/>
      </rPr>
      <t>事業所全体のサービス提供単位数及び、本シートに記入する単位目を入力してください。</t>
    </r>
  </si>
  <si>
    <t>常勤で専従</t>
  </si>
  <si>
    <r>
      <rPr>
        <sz val="12"/>
        <color auto="1"/>
        <rFont val="DejaVu Sans"/>
      </rPr>
      <t>　</t>
    </r>
    <r>
      <rPr>
        <sz val="12"/>
        <color auto="1"/>
        <rFont val="HGSｺﾞｼｯｸM"/>
      </rPr>
      <t xml:space="preserve">(5) </t>
    </r>
    <r>
      <rPr>
        <sz val="12"/>
        <color auto="1"/>
        <rFont val="DejaVu Sans"/>
      </rPr>
      <t>当該サービス提供単位のサービス提供時間を入力してください。（送迎時間は含まれません。）</t>
    </r>
  </si>
  <si>
    <t xml:space="preserve"> 　　 記入の順序は、職種ごとにまとめてください。</t>
  </si>
  <si>
    <t>職種名</t>
  </si>
  <si>
    <r>
      <rPr>
        <sz val="12"/>
        <color auto="1"/>
        <rFont val="DejaVu Sans"/>
      </rPr>
      <t>　</t>
    </r>
    <r>
      <rPr>
        <sz val="12"/>
        <color auto="1"/>
        <rFont val="HGSｺﾞｼｯｸM"/>
      </rPr>
      <t xml:space="preserve">(7) </t>
    </r>
    <r>
      <rPr>
        <sz val="12"/>
        <color auto="1"/>
        <rFont val="DejaVu Sans"/>
      </rPr>
      <t>従業者の勤務形態について、下記のうち該当する区分の記号をプルダウンより選択してください。</t>
    </r>
  </si>
  <si>
    <t xml:space="preserve"> 　　 記入の順序は、各職種の中で勤務形態の区分ごとにまとめてください。</t>
  </si>
  <si>
    <t>区分</t>
  </si>
  <si>
    <t>常勤で兼務</t>
  </si>
  <si>
    <t>C</t>
  </si>
  <si>
    <t>非常勤で専従</t>
  </si>
  <si>
    <t>非常勤で兼務</t>
  </si>
  <si>
    <t>　・「名前」に職種名を入力</t>
  </si>
  <si>
    <r>
      <rPr>
        <sz val="12"/>
        <color auto="1"/>
        <rFont val="DejaVu Sans"/>
      </rPr>
      <t>　　　当該事業所における勤務時間が、当該事業所において定められている常勤の従業者が勤務すべき時間数に達していることをいいます。</t>
    </r>
    <r>
      <rPr>
        <u/>
        <sz val="12"/>
        <color auto="1"/>
        <rFont val="DejaVu Sans"/>
      </rPr>
      <t>雇用の形態は考慮しません</t>
    </r>
    <r>
      <rPr>
        <sz val="12"/>
        <color auto="1"/>
        <rFont val="DejaVu Sans"/>
      </rPr>
      <t>。</t>
    </r>
  </si>
  <si>
    <r>
      <rPr>
        <sz val="12"/>
        <color auto="1"/>
        <rFont val="DejaVu Sans"/>
      </rPr>
      <t>　　（例えば、常勤者は週に</t>
    </r>
    <r>
      <rPr>
        <sz val="12"/>
        <color auto="1"/>
        <rFont val="HGSｺﾞｼｯｸM"/>
      </rPr>
      <t>40</t>
    </r>
    <r>
      <rPr>
        <sz val="12"/>
        <color auto="1"/>
        <rFont val="DejaVu Sans"/>
      </rPr>
      <t>時間勤務することとされた事業所であれば、非正規雇用であっても、週</t>
    </r>
    <r>
      <rPr>
        <sz val="12"/>
        <color auto="1"/>
        <rFont val="HGSｺﾞｼｯｸM"/>
      </rPr>
      <t>40</t>
    </r>
    <r>
      <rPr>
        <sz val="12"/>
        <color auto="1"/>
        <rFont val="DejaVu Sans"/>
      </rPr>
      <t>時間勤務する従業者は常勤扱いとなります。）</t>
    </r>
  </si>
  <si>
    <r>
      <rPr>
        <sz val="12"/>
        <color auto="1"/>
        <rFont val="DejaVu Sans"/>
      </rPr>
      <t>　</t>
    </r>
    <r>
      <rPr>
        <sz val="12"/>
        <color auto="1"/>
        <rFont val="HGSｺﾞｼｯｸM"/>
      </rPr>
      <t xml:space="preserve">(8) </t>
    </r>
    <r>
      <rPr>
        <sz val="12"/>
        <color auto="1"/>
        <rFont val="DejaVu Sans"/>
      </rPr>
      <t>従業者の保有する資格について、該当する資格名称をプルダウンより選択してください。（直接入力も可能です。）</t>
    </r>
  </si>
  <si>
    <t xml:space="preserve"> 　　 保有資格を全て記入するのではなく、人員基準上、求められる資格等を入力してください。</t>
  </si>
  <si>
    <r>
      <rPr>
        <b/>
        <sz val="12"/>
        <color auto="1"/>
        <rFont val="DejaVu Sans"/>
      </rPr>
      <t xml:space="preserve">       ※選択した資格及び研修に関して、</t>
    </r>
    <r>
      <rPr>
        <b/>
        <u/>
        <sz val="12"/>
        <color auto="1"/>
        <rFont val="DejaVu Sans"/>
      </rPr>
      <t>必要に応じて、資格証又は研修修了証等の写しを添付資料として提出</t>
    </r>
    <r>
      <rPr>
        <b/>
        <sz val="12"/>
        <color auto="1"/>
        <rFont val="DejaVu Sans"/>
      </rPr>
      <t>してください。</t>
    </r>
  </si>
  <si>
    <r>
      <rPr>
        <sz val="12"/>
        <color auto="1"/>
        <rFont val="DejaVu Sans"/>
      </rPr>
      <t>　</t>
    </r>
    <r>
      <rPr>
        <sz val="12"/>
        <color auto="1"/>
        <rFont val="HGSｺﾞｼｯｸM"/>
      </rPr>
      <t xml:space="preserve">(9) </t>
    </r>
    <r>
      <rPr>
        <sz val="12"/>
        <color auto="1"/>
        <rFont val="DejaVu Sans"/>
      </rPr>
      <t>従業者の氏名を記入してください。</t>
    </r>
  </si>
  <si>
    <r>
      <rPr>
        <sz val="12"/>
        <color auto="1"/>
        <rFont val="DejaVu Sans"/>
      </rPr>
      <t>　</t>
    </r>
    <r>
      <rPr>
        <sz val="12"/>
        <color auto="1"/>
        <rFont val="HGSｺﾞｼｯｸM"/>
      </rPr>
      <t xml:space="preserve">(10) </t>
    </r>
    <r>
      <rPr>
        <sz val="12"/>
        <color auto="1"/>
        <rFont val="DejaVu Sans"/>
      </rPr>
      <t>申請する事業に係る従業者（管理者を含む。）の</t>
    </r>
    <r>
      <rPr>
        <sz val="12"/>
        <color auto="1"/>
        <rFont val="HGSｺﾞｼｯｸM"/>
      </rPr>
      <t>1</t>
    </r>
    <r>
      <rPr>
        <sz val="12"/>
        <color auto="1"/>
        <rFont val="DejaVu Sans"/>
      </rPr>
      <t>ヶ月分の勤務時間を入力してください。（別シートの「シフト記号表」を作成し、シフト記号を選択してください。）</t>
    </r>
  </si>
  <si>
    <r>
      <rPr>
        <sz val="12"/>
        <color auto="1"/>
        <rFont val="DejaVu Sans"/>
      </rPr>
      <t>　</t>
    </r>
    <r>
      <rPr>
        <sz val="12"/>
        <color auto="1"/>
        <rFont val="HGSｺﾞｼｯｸM"/>
      </rPr>
      <t xml:space="preserve">(11) </t>
    </r>
    <r>
      <rPr>
        <sz val="12"/>
        <color auto="1"/>
        <rFont val="DejaVu Sans"/>
      </rPr>
      <t>従業者ごとに、合計勤務時間数が自動計算されますので、誤りがないか確認してください。</t>
    </r>
  </si>
  <si>
    <t xml:space="preserve"> 　　 ※入力することができる勤務時間数は、当該事業所において常勤の従業者が勤務すべき勤務時間数を上限とします。</t>
  </si>
  <si>
    <r>
      <rPr>
        <sz val="12"/>
        <color auto="1"/>
        <rFont val="DejaVu Sans"/>
      </rPr>
      <t>　</t>
    </r>
    <r>
      <rPr>
        <sz val="12"/>
        <color auto="1"/>
        <rFont val="HGSｺﾞｼｯｸM"/>
      </rPr>
      <t xml:space="preserve">(12) </t>
    </r>
    <r>
      <rPr>
        <sz val="12"/>
        <color auto="1"/>
        <rFont val="DejaVu Sans"/>
      </rPr>
      <t>従業者ごとに、週平均の勤務時間数が自動計算されますので、誤りがないか確認してください。</t>
    </r>
  </si>
  <si>
    <r>
      <rPr>
        <sz val="12"/>
        <color auto="1"/>
        <rFont val="DejaVu Sans"/>
      </rPr>
      <t>　</t>
    </r>
    <r>
      <rPr>
        <sz val="12"/>
        <color auto="1"/>
        <rFont val="HGSｺﾞｼｯｸM"/>
      </rPr>
      <t xml:space="preserve">(13) </t>
    </r>
    <r>
      <rPr>
        <sz val="12"/>
        <color auto="1"/>
        <rFont val="DejaVu Sans"/>
      </rPr>
      <t>申請する事業所以外の事業所・施設との兼務がある場合は、兼務先の事業所・施設の名称及び兼務する職務の内容について記入してください。</t>
    </r>
  </si>
  <si>
    <t>　　　 同一事業所内の兼務についても兼務する職務の内容を記入してください。</t>
  </si>
  <si>
    <r>
      <rPr>
        <sz val="12"/>
        <color auto="1"/>
        <rFont val="DejaVu Sans"/>
      </rPr>
      <t>　</t>
    </r>
    <r>
      <rPr>
        <sz val="12"/>
        <color auto="1"/>
        <rFont val="HGSｺﾞｼｯｸM"/>
      </rPr>
      <t>(17) 1</t>
    </r>
    <r>
      <rPr>
        <sz val="12"/>
        <color auto="1"/>
        <rFont val="DejaVu Sans"/>
      </rPr>
      <t>日の職種別人員内訳が自動カウントされますので、誤りがないか確認してください。職種を追加したい場合は、機能訓練指導員の下に１種追加可能です。</t>
    </r>
  </si>
  <si>
    <r>
      <rPr>
        <sz val="12"/>
        <color auto="1"/>
        <rFont val="DejaVu Sans"/>
      </rPr>
      <t>　</t>
    </r>
    <r>
      <rPr>
        <sz val="12"/>
        <color auto="1"/>
        <rFont val="HGSｺﾞｼｯｸM"/>
      </rPr>
      <t xml:space="preserve">(14) </t>
    </r>
    <r>
      <rPr>
        <sz val="12"/>
        <color auto="1"/>
        <rFont val="DejaVu Sans"/>
      </rPr>
      <t>生活相談員・看護職員・介護職員のサービス提供時間内に勤務する時間数の合計（勤務延時間数）が自動計算されますので、誤りがないか確認してください。</t>
    </r>
  </si>
  <si>
    <r>
      <rPr>
        <sz val="12"/>
        <color auto="1"/>
        <rFont val="DejaVu Sans"/>
      </rPr>
      <t>　</t>
    </r>
    <r>
      <rPr>
        <sz val="12"/>
        <color auto="1"/>
        <rFont val="HGSｺﾞｼｯｸM"/>
      </rPr>
      <t xml:space="preserve">(15) </t>
    </r>
    <r>
      <rPr>
        <sz val="12"/>
        <color auto="1"/>
        <rFont val="DejaVu Sans"/>
      </rPr>
      <t>利用者数は、単位ごとの利用者の実人数（予定の場合は定員数）を入力してください。</t>
    </r>
  </si>
  <si>
    <r>
      <rPr>
        <sz val="12"/>
        <color auto="1"/>
        <rFont val="DejaVu Sans"/>
      </rPr>
      <t>　</t>
    </r>
    <r>
      <rPr>
        <sz val="12"/>
        <color auto="1"/>
        <rFont val="HGSｺﾞｼｯｸM"/>
      </rPr>
      <t xml:space="preserve">(16) </t>
    </r>
    <r>
      <rPr>
        <sz val="12"/>
        <color auto="1"/>
        <rFont val="DejaVu Sans"/>
      </rPr>
      <t>サービス提供時間（平均提供時間）を入力してください。（平均提供時間＝利用者ごとの提供時間数の合計を利用者数で除して得た数）</t>
    </r>
  </si>
  <si>
    <t xml:space="preserve"> （参考）</t>
  </si>
  <si>
    <t>１．サービス種別</t>
  </si>
  <si>
    <t>２．職種名・資格名称</t>
  </si>
  <si>
    <t>資格</t>
  </si>
  <si>
    <t>精神保健福祉士</t>
  </si>
  <si>
    <t>言語聴覚士</t>
  </si>
  <si>
    <t>柔道整復師</t>
  </si>
  <si>
    <t>あん摩マッサージ指圧師</t>
  </si>
  <si>
    <t>はり師</t>
  </si>
  <si>
    <t>【自治体の皆様へ】</t>
  </si>
  <si>
    <r>
      <rPr>
        <sz val="16"/>
        <color rgb="FF000000"/>
        <rFont val="游ゴシック"/>
      </rPr>
      <t>※ INDIRECT</t>
    </r>
    <r>
      <rPr>
        <sz val="16"/>
        <color rgb="FF000000"/>
        <rFont val="DejaVu Sans"/>
      </rPr>
      <t>関数使用のため、以下のとおりセルに「名前の定義」をしています。</t>
    </r>
  </si>
  <si>
    <r>
      <rPr>
        <sz val="16"/>
        <color rgb="FF000000"/>
        <rFont val="DejaVu Sans"/>
      </rPr>
      <t>　</t>
    </r>
    <r>
      <rPr>
        <sz val="16"/>
        <color rgb="FF000000"/>
        <rFont val="游ゴシック"/>
      </rPr>
      <t>D</t>
    </r>
    <r>
      <rPr>
        <sz val="16"/>
        <color rgb="FF000000"/>
        <rFont val="DejaVu Sans"/>
      </rPr>
      <t>列・・・「生活相談員」</t>
    </r>
  </si>
  <si>
    <r>
      <rPr>
        <sz val="16"/>
        <color rgb="FF000000"/>
        <rFont val="DejaVu Sans"/>
      </rPr>
      <t>　</t>
    </r>
    <r>
      <rPr>
        <sz val="16"/>
        <color rgb="FF000000"/>
        <rFont val="游ゴシック"/>
      </rPr>
      <t>E</t>
    </r>
    <r>
      <rPr>
        <sz val="16"/>
        <color rgb="FF000000"/>
        <rFont val="DejaVu Sans"/>
      </rPr>
      <t>列・・・「看護職員」</t>
    </r>
  </si>
  <si>
    <r>
      <rPr>
        <sz val="16"/>
        <color rgb="FF000000"/>
        <rFont val="DejaVu Sans"/>
      </rPr>
      <t>　</t>
    </r>
    <r>
      <rPr>
        <sz val="16"/>
        <color rgb="FF000000"/>
        <rFont val="游ゴシック"/>
      </rPr>
      <t>F</t>
    </r>
    <r>
      <rPr>
        <sz val="16"/>
        <color rgb="FF000000"/>
        <rFont val="DejaVu Sans"/>
      </rPr>
      <t>列・・・「介護職員」</t>
    </r>
  </si>
  <si>
    <t>　行が足りない場合は、適宜追加してください。</t>
  </si>
  <si>
    <r>
      <rPr>
        <sz val="16"/>
        <color rgb="FF000000"/>
        <rFont val="DejaVu Sans"/>
      </rPr>
      <t>※職種を追加したい場合は、</t>
    </r>
    <r>
      <rPr>
        <sz val="16"/>
        <color rgb="FF000000"/>
        <rFont val="游ゴシック"/>
      </rPr>
      <t>12</t>
    </r>
    <r>
      <rPr>
        <sz val="16"/>
        <color rgb="FF000000"/>
        <rFont val="DejaVu Sans"/>
      </rPr>
      <t>行目に職種名を追加し、それぞれの列に必要資格を入力してください。</t>
    </r>
  </si>
  <si>
    <t>　その後、以下の手順で必要資格について「名前の定義」をします。</t>
  </si>
  <si>
    <r>
      <rPr>
        <sz val="16"/>
        <color rgb="FF000000"/>
        <rFont val="DejaVu Sans"/>
      </rPr>
      <t>　・「参照範囲」にその職種の必要資格を範囲設定する　⇒　</t>
    </r>
    <r>
      <rPr>
        <sz val="16"/>
        <color rgb="FF000000"/>
        <rFont val="游ゴシック"/>
      </rPr>
      <t>OK</t>
    </r>
    <r>
      <rPr>
        <sz val="16"/>
        <color rgb="FF000000"/>
        <rFont val="DejaVu Sans"/>
      </rPr>
      <t>ボタン</t>
    </r>
  </si>
  <si>
    <t/>
  </si>
  <si>
    <t>介護福祉士</t>
    <rPh sb="0" eb="2">
      <t>かいご</t>
    </rPh>
    <rPh sb="2" eb="4">
      <t>ふくし</t>
    </rPh>
    <rPh sb="4" eb="5">
      <t>し</t>
    </rPh>
    <phoneticPr fontId="2" type="Hiragana"/>
  </si>
  <si>
    <t>1年以上の実務経験</t>
    <rPh sb="1" eb="2">
      <t>ねん</t>
    </rPh>
    <rPh sb="2" eb="4">
      <t>いじょう</t>
    </rPh>
    <rPh sb="5" eb="7">
      <t>じつむ</t>
    </rPh>
    <rPh sb="7" eb="9">
      <t>けいけん</t>
    </rPh>
    <phoneticPr fontId="2" type="Hiragana"/>
  </si>
</sst>
</file>

<file path=xl/styles.xml><?xml version="1.0" encoding="utf-8"?>
<styleSheet xmlns="http://schemas.openxmlformats.org/spreadsheetml/2006/main" xmlns:r="http://schemas.openxmlformats.org/officeDocument/2006/relationships" xmlns:mc="http://schemas.openxmlformats.org/markup-compatibility/2006">
  <numFmts count="4">
    <numFmt numFmtId="176" formatCode="#,##0\ ;[Red]\(#,##0\)"/>
    <numFmt numFmtId="177" formatCode="#,##0.0#"/>
    <numFmt numFmtId="178" formatCode="0.0"/>
    <numFmt numFmtId="179" formatCode="h:mm;@"/>
  </numFmts>
  <fonts count="29">
    <font>
      <sz val="11"/>
      <color rgb="FF000000"/>
      <name val="游ゴシック"/>
      <family val="3"/>
    </font>
    <font>
      <sz val="11"/>
      <color rgb="FF000000"/>
      <name val="游ゴシック"/>
      <family val="3"/>
    </font>
    <font>
      <sz val="6"/>
      <color auto="1"/>
      <name val="ＭＳ 明朝"/>
      <family val="1"/>
    </font>
    <font>
      <sz val="12"/>
      <color auto="1"/>
      <name val="HGSｺﾞｼｯｸM"/>
      <family val="3"/>
    </font>
    <font>
      <sz val="16"/>
      <color auto="1"/>
      <name val="HGSｺﾞｼｯｸM"/>
      <family val="3"/>
    </font>
    <font>
      <b/>
      <sz val="16"/>
      <color auto="1"/>
      <name val="HGSｺﾞｼｯｸM"/>
      <family val="3"/>
    </font>
    <font>
      <sz val="14"/>
      <color auto="1"/>
      <name val="HGSｺﾞｼｯｸM"/>
      <family val="3"/>
    </font>
    <font>
      <sz val="14"/>
      <color auto="1"/>
      <name val="DejaVu Sans"/>
      <family val="2"/>
    </font>
    <font>
      <sz val="16"/>
      <color auto="1"/>
      <name val="DejaVu Sans"/>
      <family val="2"/>
    </font>
    <font>
      <sz val="12"/>
      <color rgb="FFFFFF99"/>
      <name val="HGSｺﾞｼｯｸM"/>
      <family val="3"/>
    </font>
    <font>
      <b/>
      <sz val="16"/>
      <color auto="1"/>
      <name val="DejaVu Sans"/>
      <family val="2"/>
    </font>
    <font>
      <sz val="11"/>
      <color auto="1"/>
      <name val="DejaVu Sans"/>
      <family val="2"/>
    </font>
    <font>
      <sz val="6"/>
      <color auto="1"/>
      <name val="DejaVu Sans"/>
      <family val="2"/>
    </font>
    <font>
      <sz val="6"/>
      <color auto="1"/>
      <name val="HGSｺﾞｼｯｸM"/>
      <family val="3"/>
    </font>
    <font>
      <b/>
      <sz val="14"/>
      <color auto="1"/>
      <name val="HGSｺﾞｼｯｸM"/>
      <family val="3"/>
    </font>
    <font>
      <sz val="10"/>
      <color auto="1"/>
      <name val="HGSｺﾞｼｯｸM"/>
      <family val="3"/>
    </font>
    <font>
      <b/>
      <sz val="12"/>
      <color auto="1"/>
      <name val="HGSｺﾞｼｯｸM"/>
      <family val="3"/>
    </font>
    <font>
      <sz val="16"/>
      <color rgb="FF000000"/>
      <name val="游ゴシック"/>
      <family val="3"/>
    </font>
    <font>
      <b/>
      <sz val="16"/>
      <color rgb="FFFF0000"/>
      <name val="DejaVu Sans"/>
      <family val="2"/>
    </font>
    <font>
      <sz val="16"/>
      <color rgb="FF000000"/>
      <name val="DejaVu Sans"/>
      <family val="2"/>
    </font>
    <font>
      <sz val="16"/>
      <color rgb="FFFF0000"/>
      <name val="游ゴシック"/>
      <family val="3"/>
    </font>
    <font>
      <sz val="16"/>
      <color rgb="FFFF0000"/>
      <name val="DejaVu Sans"/>
      <family val="2"/>
    </font>
    <font>
      <sz val="11"/>
      <color rgb="FF000000"/>
      <name val="DejaVu Sans"/>
      <family val="2"/>
    </font>
    <font>
      <b/>
      <sz val="14"/>
      <color auto="1"/>
      <name val="DejaVu Sans"/>
      <family val="2"/>
    </font>
    <font>
      <b/>
      <sz val="12"/>
      <color rgb="FFFF0000"/>
      <name val="DejaVu Sans"/>
      <family val="2"/>
    </font>
    <font>
      <sz val="12"/>
      <color auto="1"/>
      <name val="DejaVu Sans"/>
      <family val="2"/>
    </font>
    <font>
      <b/>
      <sz val="12"/>
      <color auto="1"/>
      <name val="DejaVu Sans"/>
      <family val="2"/>
    </font>
    <font>
      <sz val="12"/>
      <color auto="1"/>
      <name val="HGSｺﾞｼｯｸE"/>
      <family val="3"/>
    </font>
    <font>
      <sz val="16"/>
      <color auto="1"/>
      <name val="HGSｺﾞｼｯｸE"/>
      <family val="3"/>
    </font>
  </fonts>
  <fills count="5">
    <fill>
      <patternFill patternType="none"/>
    </fill>
    <fill>
      <patternFill patternType="gray125"/>
    </fill>
    <fill>
      <patternFill patternType="solid">
        <fgColor rgb="FFFFFFFF"/>
        <bgColor rgb="FFFFFFCC"/>
      </patternFill>
    </fill>
    <fill>
      <patternFill patternType="solid">
        <fgColor rgb="FFDEEBF7"/>
        <bgColor rgb="FFCCFFFF"/>
      </patternFill>
    </fill>
    <fill>
      <patternFill patternType="solid">
        <fgColor rgb="FFCCFFCC"/>
        <bgColor rgb="FFCCFFFF"/>
      </patternFill>
    </fill>
  </fills>
  <borders count="83">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right/>
      <top style="medium">
        <color auto="1"/>
      </top>
      <bottom style="medium">
        <color auto="1"/>
      </bottom>
      <diagonal/>
    </border>
    <border>
      <left/>
      <right/>
      <top style="medium">
        <color auto="1"/>
      </top>
      <bottom/>
      <diagonal/>
    </border>
    <border>
      <left/>
      <right/>
      <top/>
      <bottom style="thin">
        <color auto="1"/>
      </bottom>
      <diagonal/>
    </border>
    <border>
      <left/>
      <right/>
      <top style="thin">
        <color auto="1"/>
      </top>
      <bottom style="thin">
        <color auto="1"/>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diagonal/>
    </border>
    <border>
      <left/>
      <right style="thin">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medium">
        <color auto="1"/>
      </top>
      <bottom style="dotted">
        <color auto="1"/>
      </bottom>
      <diagonal/>
    </border>
    <border>
      <left style="thin">
        <color auto="1"/>
      </left>
      <right/>
      <top style="dotted">
        <color auto="1"/>
      </top>
      <bottom style="dotted">
        <color auto="1"/>
      </bottom>
      <diagonal/>
    </border>
    <border>
      <left/>
      <right style="medium">
        <color auto="1"/>
      </right>
      <top/>
      <bottom style="thin">
        <color auto="1"/>
      </bottom>
      <diagonal/>
    </border>
    <border>
      <left/>
      <right style="medium">
        <color auto="1"/>
      </right>
      <top style="medium">
        <color auto="1"/>
      </top>
      <bottom style="dotted">
        <color auto="1"/>
      </bottom>
      <diagonal/>
    </border>
    <border>
      <left/>
      <right style="medium">
        <color auto="1"/>
      </right>
      <top style="dotted">
        <color auto="1"/>
      </top>
      <bottom style="dotted">
        <color auto="1"/>
      </bottom>
      <diagonal/>
    </border>
    <border>
      <left style="medium">
        <color auto="1"/>
      </left>
      <right style="medium">
        <color auto="1"/>
      </right>
      <top style="medium">
        <color auto="1"/>
      </top>
      <bottom style="dotted">
        <color auto="1"/>
      </bottom>
      <diagonal/>
    </border>
    <border>
      <left style="medium">
        <color auto="1"/>
      </left>
      <right style="medium">
        <color auto="1"/>
      </right>
      <top style="dotted">
        <color auto="1"/>
      </top>
      <bottom style="dotted">
        <color auto="1"/>
      </bottom>
      <diagonal/>
    </border>
    <border>
      <left style="medium">
        <color auto="1"/>
      </left>
      <right style="medium">
        <color auto="1"/>
      </right>
      <top style="dotted">
        <color auto="1"/>
      </top>
      <bottom style="thin">
        <color auto="1"/>
      </bottom>
      <diagonal/>
    </border>
    <border>
      <left style="medium">
        <color auto="1"/>
      </left>
      <right style="medium">
        <color auto="1"/>
      </right>
      <top style="thin">
        <color auto="1"/>
      </top>
      <bottom style="dotted">
        <color auto="1"/>
      </bottom>
      <diagonal/>
    </border>
    <border>
      <left style="medium">
        <color auto="1"/>
      </left>
      <right style="medium">
        <color auto="1"/>
      </right>
      <top style="dotted">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dotted">
        <color auto="1"/>
      </bottom>
      <diagonal/>
    </border>
    <border>
      <left style="medium">
        <color auto="1"/>
      </left>
      <right style="thin">
        <color auto="1"/>
      </right>
      <top style="dotted">
        <color auto="1"/>
      </top>
      <bottom style="dotted">
        <color auto="1"/>
      </bottom>
      <diagonal/>
    </border>
    <border>
      <left style="medium">
        <color auto="1"/>
      </left>
      <right style="thin">
        <color auto="1"/>
      </right>
      <top style="dotted">
        <color auto="1"/>
      </top>
      <bottom style="thin">
        <color auto="1"/>
      </bottom>
      <diagonal/>
    </border>
    <border>
      <left style="medium">
        <color auto="1"/>
      </left>
      <right style="thin">
        <color auto="1"/>
      </right>
      <top style="hair">
        <color auto="1"/>
      </top>
      <bottom style="hair">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hair">
        <color auto="1"/>
      </top>
      <bottom style="hair">
        <color auto="1"/>
      </bottom>
      <diagonal/>
    </border>
    <border>
      <left style="thin">
        <color auto="1"/>
      </left>
      <right style="medium">
        <color auto="1"/>
      </right>
      <top style="thin">
        <color auto="1"/>
      </top>
      <bottom style="dotted">
        <color auto="1"/>
      </bottom>
      <diagonal/>
    </border>
    <border>
      <left style="thin">
        <color auto="1"/>
      </left>
      <right style="medium">
        <color auto="1"/>
      </right>
      <top style="dotted">
        <color auto="1"/>
      </top>
      <bottom style="dotted">
        <color auto="1"/>
      </bottom>
      <diagonal/>
    </border>
    <border>
      <left style="thin">
        <color auto="1"/>
      </left>
      <right style="medium">
        <color auto="1"/>
      </right>
      <top style="dotted">
        <color auto="1"/>
      </top>
      <bottom style="thin">
        <color auto="1"/>
      </bottom>
      <diagonal/>
    </border>
    <border>
      <left style="thin">
        <color auto="1"/>
      </left>
      <right style="medium">
        <color auto="1"/>
      </right>
      <top style="hair">
        <color auto="1"/>
      </top>
      <bottom style="hair">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diagonalUp="1">
      <left style="medium">
        <color auto="1"/>
      </left>
      <right style="thin">
        <color auto="1"/>
      </right>
      <top style="medium">
        <color auto="1"/>
      </top>
      <bottom style="dotted">
        <color auto="1"/>
      </bottom>
      <diagonal style="hair">
        <color auto="1"/>
      </diagonal>
    </border>
    <border diagonalUp="1">
      <left style="medium">
        <color auto="1"/>
      </left>
      <right style="thin">
        <color auto="1"/>
      </right>
      <top style="thin">
        <color auto="1"/>
      </top>
      <bottom style="dotted">
        <color auto="1"/>
      </bottom>
      <diagonal style="hair">
        <color auto="1"/>
      </diagonal>
    </border>
    <border diagonalUp="1">
      <left style="medium">
        <color auto="1"/>
      </left>
      <right style="medium">
        <color auto="1"/>
      </right>
      <top style="thin">
        <color auto="1"/>
      </top>
      <bottom style="medium">
        <color auto="1"/>
      </bottom>
      <diagonal style="hair">
        <color auto="1"/>
      </diagonal>
    </border>
    <border diagonalUp="1">
      <left style="thin">
        <color auto="1"/>
      </left>
      <right style="medium">
        <color auto="1"/>
      </right>
      <top style="medium">
        <color auto="1"/>
      </top>
      <bottom style="dotted">
        <color auto="1"/>
      </bottom>
      <diagonal style="hair">
        <color auto="1"/>
      </diagonal>
    </border>
    <border diagonalUp="1">
      <left style="thin">
        <color auto="1"/>
      </left>
      <right style="medium">
        <color auto="1"/>
      </right>
      <top style="thin">
        <color auto="1"/>
      </top>
      <bottom style="dotted">
        <color auto="1"/>
      </bottom>
      <diagonal style="hair">
        <color auto="1"/>
      </diagonal>
    </border>
    <border diagonalUp="1">
      <left style="medium">
        <color auto="1"/>
      </left>
      <right style="medium">
        <color auto="1"/>
      </right>
      <top style="medium">
        <color auto="1"/>
      </top>
      <bottom style="medium">
        <color auto="1"/>
      </bottom>
      <diagonal style="hair">
        <color auto="1"/>
      </diagonal>
    </border>
    <border>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style="medium">
        <color auto="1"/>
      </right>
      <top/>
      <bottom style="thin">
        <color auto="1"/>
      </bottom>
      <diagonal/>
    </border>
    <border>
      <left style="medium">
        <color auto="1"/>
      </left>
      <right style="medium">
        <color auto="1"/>
      </right>
      <top/>
      <bottom style="dotted">
        <color auto="1"/>
      </bottom>
      <diagonal/>
    </border>
    <border diagonalUp="1">
      <left style="medium">
        <color auto="1"/>
      </left>
      <right style="thin">
        <color auto="1"/>
      </right>
      <top/>
      <bottom style="dotted">
        <color auto="1"/>
      </bottom>
      <diagonal style="hair">
        <color auto="1"/>
      </diagonal>
    </border>
    <border diagonalUp="1">
      <left style="thin">
        <color auto="1"/>
      </left>
      <right style="medium">
        <color auto="1"/>
      </right>
      <top/>
      <bottom style="dotted">
        <color auto="1"/>
      </bottom>
      <diagonal style="hair">
        <color auto="1"/>
      </diagonal>
    </border>
    <border>
      <left style="thin">
        <color auto="1"/>
      </left>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s>
  <cellStyleXfs count="2">
    <xf numFmtId="0" fontId="0" fillId="0" borderId="0">
      <alignment vertical="center"/>
    </xf>
    <xf numFmtId="176" fontId="1" fillId="0" borderId="0" applyBorder="0" applyProtection="0">
      <alignment vertical="center"/>
    </xf>
  </cellStyleXfs>
  <cellXfs count="370">
    <xf numFmtId="0" fontId="0" fillId="0" borderId="0" xfId="0">
      <alignment vertical="center"/>
    </xf>
    <xf numFmtId="0" fontId="3" fillId="0" borderId="0" xfId="0" applyFont="1" applyProtection="1">
      <alignment vertical="center"/>
    </xf>
    <xf numFmtId="0" fontId="4" fillId="0" borderId="0" xfId="0" applyFont="1" applyProtection="1">
      <alignment vertical="center"/>
    </xf>
    <xf numFmtId="0" fontId="5" fillId="0" borderId="0" xfId="0" applyFont="1" applyProtection="1">
      <alignment vertical="center"/>
    </xf>
    <xf numFmtId="0" fontId="3" fillId="2" borderId="0" xfId="0" applyFont="1" applyFill="1" applyProtection="1">
      <alignment vertical="center"/>
    </xf>
    <xf numFmtId="0" fontId="0" fillId="0" borderId="0" xfId="0">
      <alignment vertical="center"/>
    </xf>
    <xf numFmtId="0" fontId="4" fillId="2" borderId="0" xfId="0" applyFont="1" applyFill="1" applyBorder="1" applyAlignment="1" applyProtection="1">
      <alignment horizontal="center" vertical="center"/>
    </xf>
    <xf numFmtId="0" fontId="4" fillId="2" borderId="0" xfId="0" applyFont="1" applyFill="1" applyBorder="1" applyProtection="1">
      <alignment vertical="center"/>
    </xf>
    <xf numFmtId="0" fontId="3" fillId="2" borderId="0" xfId="0" applyFont="1" applyFill="1" applyBorder="1" applyAlignment="1" applyProtection="1">
      <alignment vertical="center"/>
    </xf>
    <xf numFmtId="0" fontId="4" fillId="0" borderId="1"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3" fillId="2" borderId="5" xfId="0" applyFont="1" applyFill="1" applyBorder="1" applyProtection="1">
      <alignment vertical="center"/>
    </xf>
    <xf numFmtId="0" fontId="6" fillId="0" borderId="6" xfId="0" applyFont="1" applyBorder="1" applyProtection="1">
      <alignment vertical="center"/>
    </xf>
    <xf numFmtId="0" fontId="6" fillId="0" borderId="7" xfId="0" applyFont="1" applyBorder="1" applyProtection="1">
      <alignment vertical="center"/>
    </xf>
    <xf numFmtId="0" fontId="6" fillId="0" borderId="8" xfId="0" applyFont="1" applyBorder="1" applyProtection="1">
      <alignment vertical="center"/>
    </xf>
    <xf numFmtId="0" fontId="6" fillId="0" borderId="9" xfId="0" applyFont="1" applyBorder="1" applyProtection="1">
      <alignment vertical="center"/>
    </xf>
    <xf numFmtId="0" fontId="6" fillId="0" borderId="10" xfId="0" applyFont="1" applyBorder="1" applyProtection="1">
      <alignment vertical="center"/>
    </xf>
    <xf numFmtId="0" fontId="7" fillId="0" borderId="11" xfId="0" applyFont="1" applyBorder="1" applyAlignment="1" applyProtection="1">
      <alignment horizontal="center" vertical="center" wrapText="1"/>
    </xf>
    <xf numFmtId="0" fontId="8" fillId="0" borderId="0" xfId="0" applyFont="1" applyAlignment="1" applyProtection="1">
      <alignment horizontal="left" vertical="center"/>
    </xf>
    <xf numFmtId="0" fontId="4" fillId="0" borderId="0" xfId="0" applyFont="1" applyBorder="1" applyProtection="1">
      <alignment vertical="center"/>
    </xf>
    <xf numFmtId="0" fontId="6" fillId="0" borderId="0" xfId="0" applyFont="1" applyBorder="1" applyAlignment="1" applyProtection="1">
      <alignment horizontal="left" vertical="center"/>
    </xf>
    <xf numFmtId="0" fontId="3" fillId="0" borderId="0" xfId="0" applyFont="1" applyAlignment="1" applyProtection="1">
      <alignment horizontal="left" vertical="center"/>
    </xf>
    <xf numFmtId="0" fontId="4" fillId="0" borderId="12" xfId="0" applyFont="1" applyBorder="1" applyAlignment="1" applyProtection="1">
      <alignment horizontal="center" vertical="center" wrapText="1"/>
    </xf>
    <xf numFmtId="0" fontId="8" fillId="3" borderId="13" xfId="0" applyFont="1" applyFill="1" applyBorder="1" applyAlignment="1" applyProtection="1">
      <alignment horizontal="center" vertical="center"/>
      <protection locked="0"/>
    </xf>
    <xf numFmtId="0" fontId="8" fillId="3" borderId="14" xfId="0" applyFont="1" applyFill="1" applyBorder="1" applyAlignment="1" applyProtection="1">
      <alignment horizontal="center" vertical="center"/>
      <protection locked="0"/>
    </xf>
    <xf numFmtId="0" fontId="8" fillId="3" borderId="14" xfId="0" applyFont="1" applyFill="1" applyBorder="1" applyAlignment="1" applyProtection="1">
      <alignment horizontal="center" vertical="center" shrinkToFit="1"/>
      <protection locked="0"/>
    </xf>
    <xf numFmtId="0" fontId="9" fillId="2" borderId="15" xfId="0" applyFont="1" applyFill="1" applyBorder="1" applyAlignment="1" applyProtection="1">
      <alignment horizontal="center" vertical="center"/>
    </xf>
    <xf numFmtId="0" fontId="6" fillId="0" borderId="16" xfId="0" applyFont="1" applyBorder="1" applyAlignment="1" applyProtection="1">
      <alignment vertical="center" wrapText="1"/>
    </xf>
    <xf numFmtId="0" fontId="6" fillId="0" borderId="0" xfId="0" applyFont="1" applyBorder="1" applyAlignment="1" applyProtection="1">
      <alignment vertical="center" wrapText="1"/>
    </xf>
    <xf numFmtId="0" fontId="6" fillId="0" borderId="17" xfId="0" applyFont="1" applyBorder="1" applyAlignment="1" applyProtection="1">
      <alignment vertical="center" wrapText="1"/>
    </xf>
    <xf numFmtId="0" fontId="6" fillId="0" borderId="18" xfId="0" applyFont="1" applyBorder="1" applyAlignment="1" applyProtection="1">
      <alignment vertical="center" wrapText="1"/>
    </xf>
    <xf numFmtId="0" fontId="6" fillId="0" borderId="19" xfId="0" applyFont="1" applyBorder="1" applyAlignment="1" applyProtection="1">
      <alignment vertical="center" wrapText="1"/>
    </xf>
    <xf numFmtId="0" fontId="5" fillId="2" borderId="0" xfId="0" applyFont="1" applyFill="1" applyBorder="1" applyProtection="1">
      <alignment vertical="center"/>
    </xf>
    <xf numFmtId="0" fontId="4" fillId="0" borderId="20" xfId="0" applyFont="1" applyBorder="1" applyAlignment="1" applyProtection="1">
      <alignment horizontal="center" vertical="center" wrapText="1"/>
    </xf>
    <xf numFmtId="0" fontId="4" fillId="0" borderId="21" xfId="0" applyFont="1" applyBorder="1" applyAlignment="1" applyProtection="1">
      <alignment horizontal="center" vertical="center" wrapText="1"/>
    </xf>
    <xf numFmtId="0" fontId="4" fillId="0" borderId="22" xfId="0" applyFont="1" applyBorder="1" applyAlignment="1" applyProtection="1">
      <alignment horizontal="center" vertical="center" wrapText="1"/>
    </xf>
    <xf numFmtId="0" fontId="4" fillId="3" borderId="20" xfId="0" applyFont="1" applyFill="1" applyBorder="1" applyAlignment="1" applyProtection="1">
      <alignment horizontal="center" vertical="center" wrapText="1"/>
      <protection locked="0"/>
    </xf>
    <xf numFmtId="0" fontId="4" fillId="3" borderId="21" xfId="0" applyFont="1" applyFill="1" applyBorder="1" applyAlignment="1" applyProtection="1">
      <alignment horizontal="center" vertical="center" wrapText="1"/>
      <protection locked="0"/>
    </xf>
    <xf numFmtId="0" fontId="4" fillId="3" borderId="23" xfId="0" applyFont="1" applyFill="1" applyBorder="1" applyAlignment="1" applyProtection="1">
      <alignment horizontal="center" vertical="center" wrapText="1"/>
      <protection locked="0"/>
    </xf>
    <xf numFmtId="0" fontId="4" fillId="3" borderId="24" xfId="0" applyFont="1" applyFill="1" applyBorder="1" applyAlignment="1" applyProtection="1">
      <alignment horizontal="center" vertical="center" wrapText="1"/>
      <protection locked="0"/>
    </xf>
    <xf numFmtId="0" fontId="4" fillId="3" borderId="22" xfId="0" applyFont="1" applyFill="1" applyBorder="1" applyAlignment="1" applyProtection="1">
      <alignment horizontal="center" vertical="center" wrapText="1"/>
      <protection locked="0"/>
    </xf>
    <xf numFmtId="0" fontId="3" fillId="2" borderId="15" xfId="0" applyFont="1" applyFill="1" applyBorder="1" applyAlignment="1" applyProtection="1">
      <alignment horizontal="center" vertical="center" wrapText="1"/>
    </xf>
    <xf numFmtId="0" fontId="6" fillId="0" borderId="25" xfId="0" applyFont="1" applyBorder="1" applyAlignment="1" applyProtection="1">
      <alignment vertical="center" wrapText="1"/>
    </xf>
    <xf numFmtId="0" fontId="10" fillId="0" borderId="0" xfId="0" applyFont="1" applyAlignment="1" applyProtection="1">
      <alignment horizontal="left" vertical="center"/>
    </xf>
    <xf numFmtId="0" fontId="4" fillId="0" borderId="0" xfId="0" applyFont="1" applyBorder="1" applyAlignment="1" applyProtection="1">
      <alignment horizontal="left" vertical="center"/>
    </xf>
    <xf numFmtId="20" fontId="4" fillId="2" borderId="0" xfId="0" applyNumberFormat="1" applyFont="1" applyFill="1" applyBorder="1" applyAlignment="1" applyProtection="1">
      <alignment vertical="center"/>
    </xf>
    <xf numFmtId="0" fontId="3" fillId="0" borderId="26" xfId="0" applyFont="1" applyBorder="1" applyAlignment="1" applyProtection="1">
      <alignment horizontal="center" vertical="center" wrapText="1"/>
    </xf>
    <xf numFmtId="0" fontId="4" fillId="3" borderId="27" xfId="0" applyFont="1" applyFill="1" applyBorder="1" applyAlignment="1" applyProtection="1">
      <alignment horizontal="center" vertical="center" wrapText="1"/>
      <protection locked="0"/>
    </xf>
    <xf numFmtId="0" fontId="4" fillId="3" borderId="28" xfId="0" applyFont="1" applyFill="1" applyBorder="1" applyAlignment="1" applyProtection="1">
      <alignment horizontal="center" vertical="center" wrapText="1"/>
      <protection locked="0"/>
    </xf>
    <xf numFmtId="0" fontId="4" fillId="3" borderId="29" xfId="0" applyFont="1" applyFill="1" applyBorder="1" applyAlignment="1" applyProtection="1">
      <alignment horizontal="center" vertical="center" wrapText="1"/>
      <protection locked="0"/>
    </xf>
    <xf numFmtId="0" fontId="6" fillId="0" borderId="30" xfId="0" applyFont="1" applyBorder="1" applyAlignment="1" applyProtection="1">
      <alignment horizontal="center" vertical="center" wrapText="1"/>
    </xf>
    <xf numFmtId="0" fontId="6" fillId="0" borderId="31" xfId="0" applyFont="1" applyBorder="1" applyAlignment="1" applyProtection="1">
      <alignment horizontal="left" vertical="center" wrapText="1"/>
    </xf>
    <xf numFmtId="0" fontId="6" fillId="0" borderId="32" xfId="0" applyFont="1" applyBorder="1" applyAlignment="1" applyProtection="1">
      <alignment horizontal="left" vertical="center" wrapText="1"/>
    </xf>
    <xf numFmtId="0" fontId="4" fillId="0" borderId="26" xfId="0" applyFont="1" applyBorder="1" applyAlignment="1" applyProtection="1">
      <alignment horizontal="center" vertical="center" wrapText="1"/>
    </xf>
    <xf numFmtId="0" fontId="8" fillId="3" borderId="33" xfId="0" applyFont="1" applyFill="1" applyBorder="1" applyAlignment="1" applyProtection="1">
      <alignment horizontal="center" vertical="center" wrapText="1"/>
      <protection locked="0"/>
    </xf>
    <xf numFmtId="0" fontId="8" fillId="3" borderId="28" xfId="0" applyFont="1" applyFill="1" applyBorder="1" applyAlignment="1" applyProtection="1">
      <alignment horizontal="center" vertical="center" wrapText="1"/>
      <protection locked="0"/>
    </xf>
    <xf numFmtId="0" fontId="3" fillId="2" borderId="15" xfId="0" applyFont="1" applyFill="1" applyBorder="1" applyAlignment="1" applyProtection="1">
      <alignment horizontal="center" vertical="center" shrinkToFit="1"/>
    </xf>
    <xf numFmtId="0" fontId="4" fillId="2" borderId="0" xfId="0" applyFont="1" applyFill="1" applyBorder="1" applyAlignment="1" applyProtection="1">
      <alignment vertical="center"/>
    </xf>
    <xf numFmtId="0" fontId="4" fillId="0" borderId="0" xfId="0" applyFont="1" applyBorder="1" applyAlignment="1" applyProtection="1">
      <alignment horizontal="right" vertical="center"/>
    </xf>
    <xf numFmtId="0" fontId="4" fillId="0" borderId="0" xfId="0" applyFont="1" applyBorder="1" applyAlignment="1" applyProtection="1">
      <alignment horizontal="center" vertical="center"/>
    </xf>
    <xf numFmtId="20" fontId="4" fillId="0" borderId="0" xfId="0" applyNumberFormat="1" applyFont="1" applyBorder="1" applyAlignment="1" applyProtection="1">
      <alignment vertical="center"/>
    </xf>
    <xf numFmtId="0" fontId="5" fillId="0" borderId="0" xfId="0" applyFont="1" applyAlignment="1" applyProtection="1">
      <alignment horizontal="right" vertical="center"/>
    </xf>
    <xf numFmtId="0" fontId="4" fillId="0" borderId="0" xfId="0" applyFont="1" applyBorder="1" applyAlignment="1" applyProtection="1">
      <alignment vertical="center"/>
    </xf>
    <xf numFmtId="0" fontId="4" fillId="0" borderId="34" xfId="0" applyFont="1" applyBorder="1" applyAlignment="1" applyProtection="1">
      <alignment horizontal="center" vertical="center" wrapText="1"/>
    </xf>
    <xf numFmtId="0" fontId="8" fillId="4" borderId="35" xfId="0" applyFont="1" applyFill="1" applyBorder="1" applyAlignment="1" applyProtection="1">
      <alignment horizontal="center" vertical="center" wrapText="1"/>
      <protection locked="0"/>
    </xf>
    <xf numFmtId="0" fontId="8" fillId="4" borderId="36" xfId="0" applyFont="1" applyFill="1" applyBorder="1" applyAlignment="1" applyProtection="1">
      <alignment horizontal="center" vertical="center" wrapText="1"/>
      <protection locked="0"/>
    </xf>
    <xf numFmtId="0" fontId="4" fillId="4" borderId="37" xfId="0" applyFont="1" applyFill="1" applyBorder="1" applyAlignment="1" applyProtection="1">
      <alignment horizontal="center" vertical="center" wrapText="1"/>
      <protection locked="0"/>
    </xf>
    <xf numFmtId="0" fontId="6" fillId="0" borderId="38" xfId="0" applyFont="1" applyBorder="1" applyAlignment="1">
      <alignment vertical="center" wrapText="1"/>
    </xf>
    <xf numFmtId="0" fontId="6" fillId="0" borderId="39" xfId="0" applyFont="1" applyBorder="1" applyAlignment="1">
      <alignment vertical="center" wrapText="1"/>
    </xf>
    <xf numFmtId="0" fontId="7" fillId="0" borderId="40" xfId="0" applyFont="1" applyBorder="1" applyAlignment="1" applyProtection="1">
      <alignment horizontal="center" vertical="center"/>
    </xf>
    <xf numFmtId="0" fontId="7" fillId="0" borderId="31" xfId="0" applyFont="1" applyBorder="1" applyAlignment="1" applyProtection="1">
      <alignment horizontal="center" vertical="center"/>
    </xf>
    <xf numFmtId="0" fontId="6" fillId="4" borderId="32" xfId="0" applyFont="1" applyFill="1" applyBorder="1" applyAlignment="1" applyProtection="1">
      <alignment horizontal="center" vertical="center"/>
      <protection locked="0"/>
    </xf>
    <xf numFmtId="177" fontId="7" fillId="0" borderId="41" xfId="0" applyNumberFormat="1" applyFont="1" applyBorder="1" applyAlignment="1">
      <alignment horizontal="left" vertical="center" shrinkToFit="1"/>
    </xf>
    <xf numFmtId="177" fontId="7" fillId="0" borderId="42" xfId="0" applyNumberFormat="1" applyFont="1" applyBorder="1" applyAlignment="1">
      <alignment horizontal="left" vertical="center" shrinkToFit="1"/>
    </xf>
    <xf numFmtId="0" fontId="3" fillId="0" borderId="1" xfId="0" applyFont="1" applyBorder="1" applyAlignment="1" applyProtection="1">
      <alignment horizontal="center" vertical="center" wrapText="1"/>
    </xf>
    <xf numFmtId="0" fontId="11" fillId="0" borderId="43" xfId="0" applyFont="1" applyBorder="1" applyAlignment="1" applyProtection="1">
      <alignment horizontal="center" vertical="center" wrapText="1"/>
    </xf>
    <xf numFmtId="0" fontId="11" fillId="0" borderId="44" xfId="0" applyFont="1" applyBorder="1" applyAlignment="1" applyProtection="1">
      <alignment horizontal="center" vertical="center" wrapText="1"/>
    </xf>
    <xf numFmtId="0" fontId="12" fillId="0" borderId="45" xfId="0" applyFont="1" applyBorder="1" applyAlignment="1" applyProtection="1">
      <alignment horizontal="center" vertical="center" wrapText="1"/>
    </xf>
    <xf numFmtId="0" fontId="11" fillId="0" borderId="46" xfId="0" applyFont="1" applyBorder="1" applyAlignment="1" applyProtection="1">
      <alignment horizontal="center" vertical="center" wrapText="1"/>
    </xf>
    <xf numFmtId="0" fontId="12" fillId="0" borderId="47" xfId="0" applyFont="1" applyBorder="1" applyAlignment="1" applyProtection="1">
      <alignment horizontal="center" vertical="center" wrapText="1"/>
    </xf>
    <xf numFmtId="0" fontId="13" fillId="2" borderId="15" xfId="0" applyFont="1" applyFill="1" applyBorder="1" applyAlignment="1" applyProtection="1">
      <alignment horizontal="center" vertical="center" wrapText="1"/>
    </xf>
    <xf numFmtId="0" fontId="4" fillId="2" borderId="0" xfId="0" applyFont="1" applyFill="1" applyBorder="1" applyAlignment="1" applyProtection="1">
      <alignment horizontal="right" vertical="center"/>
    </xf>
    <xf numFmtId="0" fontId="4" fillId="0" borderId="48" xfId="0" applyFont="1" applyBorder="1" applyAlignment="1" applyProtection="1">
      <alignment horizontal="center" vertical="center"/>
    </xf>
    <xf numFmtId="0" fontId="6" fillId="0" borderId="14" xfId="0" applyFont="1" applyBorder="1" applyAlignment="1" applyProtection="1">
      <alignment horizontal="center" vertical="center"/>
    </xf>
    <xf numFmtId="0" fontId="6" fillId="0" borderId="49" xfId="0" applyFont="1" applyBorder="1" applyAlignment="1" applyProtection="1">
      <alignment horizontal="center" vertical="center" wrapText="1"/>
    </xf>
    <xf numFmtId="0" fontId="4" fillId="3" borderId="50" xfId="0" applyFont="1" applyFill="1" applyBorder="1" applyAlignment="1" applyProtection="1">
      <alignment horizontal="center" vertical="center" shrinkToFit="1"/>
      <protection locked="0"/>
    </xf>
    <xf numFmtId="177" fontId="4" fillId="0" borderId="51" xfId="0" applyNumberFormat="1" applyFont="1" applyBorder="1" applyAlignment="1" applyProtection="1">
      <alignment horizontal="center" vertical="center" shrinkToFit="1"/>
    </xf>
    <xf numFmtId="177" fontId="4" fillId="0" borderId="52" xfId="0" applyNumberFormat="1" applyFont="1" applyBorder="1" applyAlignment="1" applyProtection="1">
      <alignment horizontal="center" vertical="center" shrinkToFit="1"/>
    </xf>
    <xf numFmtId="177" fontId="6" fillId="2" borderId="53" xfId="0" applyNumberFormat="1" applyFont="1" applyFill="1" applyBorder="1" applyAlignment="1" applyProtection="1">
      <alignment horizontal="center" vertical="center" shrinkToFit="1"/>
    </xf>
    <xf numFmtId="177" fontId="6" fillId="4" borderId="14" xfId="0" applyNumberFormat="1" applyFont="1" applyFill="1" applyBorder="1" applyAlignment="1" applyProtection="1">
      <alignment horizontal="center" vertical="center" shrinkToFit="1"/>
      <protection locked="0"/>
    </xf>
    <xf numFmtId="177" fontId="6" fillId="2" borderId="13" xfId="0" applyNumberFormat="1" applyFont="1" applyFill="1" applyBorder="1" applyAlignment="1" applyProtection="1">
      <alignment horizontal="center" vertical="center" shrinkToFit="1"/>
    </xf>
    <xf numFmtId="177" fontId="6" fillId="2" borderId="14" xfId="0" applyNumberFormat="1" applyFont="1" applyFill="1" applyBorder="1" applyAlignment="1" applyProtection="1">
      <alignment horizontal="center" vertical="center" shrinkToFit="1"/>
    </xf>
    <xf numFmtId="177" fontId="6" fillId="2" borderId="49" xfId="0" applyNumberFormat="1" applyFont="1" applyFill="1" applyBorder="1" applyAlignment="1" applyProtection="1">
      <alignment horizontal="center" vertical="center" shrinkToFit="1"/>
    </xf>
    <xf numFmtId="178" fontId="4" fillId="2" borderId="0" xfId="0" applyNumberFormat="1" applyFont="1" applyFill="1" applyBorder="1" applyAlignment="1" applyProtection="1">
      <alignment vertical="center"/>
    </xf>
    <xf numFmtId="0" fontId="6" fillId="0" borderId="28" xfId="0" applyFont="1" applyBorder="1" applyAlignment="1" applyProtection="1">
      <alignment horizontal="center" vertical="center"/>
    </xf>
    <xf numFmtId="0" fontId="6" fillId="0" borderId="29" xfId="0" applyFont="1" applyBorder="1" applyAlignment="1" applyProtection="1">
      <alignment horizontal="center" vertical="center" wrapText="1"/>
    </xf>
    <xf numFmtId="0" fontId="4" fillId="3" borderId="54" xfId="0" applyFont="1" applyFill="1" applyBorder="1" applyAlignment="1" applyProtection="1">
      <alignment horizontal="center" vertical="center" shrinkToFit="1"/>
      <protection locked="0"/>
    </xf>
    <xf numFmtId="177" fontId="4" fillId="0" borderId="55" xfId="0" applyNumberFormat="1" applyFont="1" applyBorder="1" applyAlignment="1" applyProtection="1">
      <alignment horizontal="center" vertical="center" shrinkToFit="1"/>
    </xf>
    <xf numFmtId="177" fontId="4" fillId="0" borderId="56" xfId="0" applyNumberFormat="1" applyFont="1" applyBorder="1" applyAlignment="1" applyProtection="1">
      <alignment horizontal="center" vertical="center" shrinkToFit="1"/>
    </xf>
    <xf numFmtId="177" fontId="6" fillId="2" borderId="57" xfId="0" applyNumberFormat="1" applyFont="1" applyFill="1" applyBorder="1" applyAlignment="1" applyProtection="1">
      <alignment horizontal="center" vertical="center" shrinkToFit="1"/>
    </xf>
    <xf numFmtId="177" fontId="6" fillId="4" borderId="28" xfId="0" applyNumberFormat="1" applyFont="1" applyFill="1" applyBorder="1" applyAlignment="1" applyProtection="1">
      <alignment horizontal="center" vertical="center" shrinkToFit="1"/>
      <protection locked="0"/>
    </xf>
    <xf numFmtId="177" fontId="6" fillId="2" borderId="33" xfId="0" applyNumberFormat="1" applyFont="1" applyFill="1" applyBorder="1" applyAlignment="1" applyProtection="1">
      <alignment horizontal="center" vertical="center" shrinkToFit="1"/>
    </xf>
    <xf numFmtId="177" fontId="6" fillId="2" borderId="28" xfId="0" applyNumberFormat="1" applyFont="1" applyFill="1" applyBorder="1" applyAlignment="1" applyProtection="1">
      <alignment horizontal="center" vertical="center" shrinkToFit="1"/>
    </xf>
    <xf numFmtId="177" fontId="6" fillId="2" borderId="29" xfId="0" applyNumberFormat="1" applyFont="1" applyFill="1" applyBorder="1" applyAlignment="1" applyProtection="1">
      <alignment horizontal="center" vertical="center" shrinkToFit="1"/>
    </xf>
    <xf numFmtId="0" fontId="4" fillId="2" borderId="0" xfId="0" applyFont="1" applyFill="1" applyBorder="1" applyAlignment="1" applyProtection="1">
      <alignment horizontal="left" vertical="center"/>
    </xf>
    <xf numFmtId="0" fontId="10" fillId="0" borderId="0" xfId="0" applyFont="1" applyAlignment="1" applyProtection="1">
      <alignment horizontal="right" vertical="center"/>
    </xf>
    <xf numFmtId="0" fontId="6" fillId="0" borderId="36" xfId="0" applyFont="1" applyBorder="1" applyAlignment="1" applyProtection="1">
      <alignment horizontal="center" vertical="center"/>
    </xf>
    <xf numFmtId="0" fontId="6" fillId="0" borderId="37" xfId="0" applyFont="1" applyBorder="1" applyAlignment="1" applyProtection="1">
      <alignment horizontal="center" vertical="center" wrapText="1"/>
    </xf>
    <xf numFmtId="0" fontId="4" fillId="3" borderId="58" xfId="0" applyFont="1" applyFill="1" applyBorder="1" applyAlignment="1" applyProtection="1">
      <alignment horizontal="center" vertical="center" shrinkToFit="1"/>
      <protection locked="0"/>
    </xf>
    <xf numFmtId="177" fontId="4" fillId="0" borderId="59" xfId="0" applyNumberFormat="1" applyFont="1" applyBorder="1" applyAlignment="1" applyProtection="1">
      <alignment horizontal="center" vertical="center" shrinkToFit="1"/>
    </xf>
    <xf numFmtId="177" fontId="4" fillId="0" borderId="60" xfId="0" applyNumberFormat="1" applyFont="1" applyBorder="1" applyAlignment="1" applyProtection="1">
      <alignment horizontal="center" vertical="center" shrinkToFit="1"/>
    </xf>
    <xf numFmtId="177" fontId="6" fillId="2" borderId="61" xfId="0" applyNumberFormat="1" applyFont="1" applyFill="1" applyBorder="1" applyAlignment="1" applyProtection="1">
      <alignment horizontal="center" vertical="center" shrinkToFit="1"/>
    </xf>
    <xf numFmtId="177" fontId="6" fillId="4" borderId="36" xfId="0" applyNumberFormat="1" applyFont="1" applyFill="1" applyBorder="1" applyAlignment="1" applyProtection="1">
      <alignment horizontal="center" vertical="center" shrinkToFit="1"/>
      <protection locked="0"/>
    </xf>
    <xf numFmtId="177" fontId="6" fillId="2" borderId="62" xfId="0" applyNumberFormat="1" applyFont="1" applyFill="1" applyBorder="1" applyAlignment="1" applyProtection="1">
      <alignment horizontal="center" vertical="center" shrinkToFit="1"/>
    </xf>
    <xf numFmtId="177" fontId="6" fillId="2" borderId="36" xfId="0" applyNumberFormat="1" applyFont="1" applyFill="1" applyBorder="1" applyAlignment="1" applyProtection="1">
      <alignment horizontal="center" vertical="center" shrinkToFit="1"/>
    </xf>
    <xf numFmtId="177" fontId="6" fillId="2" borderId="37" xfId="0" applyNumberFormat="1" applyFont="1" applyFill="1" applyBorder="1" applyAlignment="1" applyProtection="1">
      <alignment horizontal="center" vertical="center" shrinkToFit="1"/>
    </xf>
    <xf numFmtId="0" fontId="5" fillId="4" borderId="0"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5" fillId="0" borderId="0" xfId="0" applyFont="1" applyAlignment="1" applyProtection="1">
      <alignment horizontal="center" vertical="center"/>
    </xf>
    <xf numFmtId="177" fontId="6" fillId="2" borderId="30" xfId="0" applyNumberFormat="1" applyFont="1" applyFill="1" applyBorder="1" applyAlignment="1" applyProtection="1">
      <alignment horizontal="center" vertical="center" shrinkToFit="1"/>
    </xf>
    <xf numFmtId="177" fontId="6" fillId="2" borderId="63" xfId="0" applyNumberFormat="1" applyFont="1" applyFill="1" applyBorder="1" applyAlignment="1" applyProtection="1">
      <alignment horizontal="center" vertical="center" shrinkToFit="1"/>
    </xf>
    <xf numFmtId="177" fontId="6" fillId="2" borderId="64" xfId="0" applyNumberFormat="1" applyFont="1" applyFill="1" applyBorder="1" applyAlignment="1" applyProtection="1">
      <alignment horizontal="center" vertical="center" shrinkToFit="1"/>
    </xf>
    <xf numFmtId="178" fontId="4" fillId="0" borderId="0" xfId="0" applyNumberFormat="1" applyFont="1" applyBorder="1" applyAlignment="1" applyProtection="1">
      <alignment vertical="center"/>
    </xf>
    <xf numFmtId="0" fontId="3" fillId="0" borderId="0" xfId="0" applyFont="1" applyBorder="1" applyAlignment="1" applyProtection="1">
      <alignment vertical="center"/>
    </xf>
    <xf numFmtId="0" fontId="3" fillId="0" borderId="0" xfId="0" applyFont="1" applyBorder="1" applyAlignment="1" applyProtection="1">
      <alignment horizontal="left" vertical="center"/>
    </xf>
    <xf numFmtId="0" fontId="5" fillId="2" borderId="0" xfId="0" applyFont="1" applyFill="1" applyProtection="1">
      <alignment vertical="center"/>
    </xf>
    <xf numFmtId="0" fontId="5" fillId="0" borderId="0" xfId="0" applyFont="1" applyBorder="1" applyAlignment="1" applyProtection="1">
      <alignment horizontal="center" vertical="center"/>
    </xf>
    <xf numFmtId="0" fontId="5" fillId="2" borderId="0" xfId="0" applyFont="1" applyFill="1" applyAlignment="1" applyProtection="1">
      <alignment horizontal="center" vertical="center"/>
    </xf>
    <xf numFmtId="0" fontId="5" fillId="0" borderId="0" xfId="0" applyFont="1" applyAlignment="1" applyProtection="1">
      <alignment vertical="center"/>
    </xf>
    <xf numFmtId="0" fontId="10" fillId="0" borderId="0" xfId="0" applyFont="1" applyAlignment="1" applyProtection="1">
      <alignment vertical="center"/>
    </xf>
    <xf numFmtId="0" fontId="5" fillId="0" borderId="0" xfId="0" applyFont="1" applyBorder="1" applyAlignment="1" applyProtection="1">
      <alignment vertical="center"/>
    </xf>
    <xf numFmtId="0" fontId="6" fillId="0" borderId="63" xfId="0" applyFont="1" applyBorder="1" applyAlignment="1" applyProtection="1">
      <alignment horizontal="center" vertical="center"/>
    </xf>
    <xf numFmtId="20" fontId="5" fillId="0" borderId="0" xfId="0" applyNumberFormat="1" applyFont="1" applyBorder="1" applyAlignment="1" applyProtection="1">
      <alignment vertical="center"/>
    </xf>
    <xf numFmtId="0" fontId="14" fillId="0" borderId="0" xfId="0" applyFont="1" applyAlignment="1" applyProtection="1">
      <alignment horizontal="left" vertical="center"/>
    </xf>
    <xf numFmtId="1" fontId="4" fillId="2" borderId="0" xfId="0" applyNumberFormat="1" applyFont="1" applyFill="1" applyBorder="1" applyAlignment="1" applyProtection="1">
      <alignment vertical="center"/>
    </xf>
    <xf numFmtId="176" fontId="4" fillId="2" borderId="0" xfId="1" applyFont="1" applyFill="1" applyBorder="1" applyAlignment="1" applyProtection="1">
      <alignment horizontal="center" vertical="center"/>
    </xf>
    <xf numFmtId="0" fontId="5" fillId="0" borderId="0" xfId="0" applyFont="1" applyBorder="1" applyProtection="1">
      <alignment vertical="center"/>
    </xf>
    <xf numFmtId="0" fontId="10" fillId="3" borderId="0" xfId="0" applyFont="1" applyFill="1" applyBorder="1" applyAlignment="1" applyProtection="1">
      <alignment horizontal="center" vertical="center"/>
      <protection locked="0"/>
    </xf>
    <xf numFmtId="0" fontId="10" fillId="4" borderId="0" xfId="0" applyFont="1" applyFill="1" applyBorder="1" applyAlignment="1" applyProtection="1">
      <alignment horizontal="center" vertical="center"/>
      <protection locked="0"/>
    </xf>
    <xf numFmtId="0" fontId="4" fillId="0" borderId="0" xfId="0" applyFont="1" applyAlignment="1" applyProtection="1">
      <alignment horizontal="center" vertical="center"/>
    </xf>
    <xf numFmtId="0" fontId="6" fillId="0" borderId="0" xfId="0" applyFont="1" applyProtection="1">
      <alignment vertical="center"/>
    </xf>
    <xf numFmtId="0" fontId="6" fillId="0" borderId="0" xfId="0" applyFont="1" applyAlignment="1" applyProtection="1">
      <alignment horizontal="center" vertical="center"/>
    </xf>
    <xf numFmtId="0" fontId="4" fillId="0" borderId="0" xfId="0" applyFont="1" applyAlignment="1" applyProtection="1">
      <alignment horizontal="right" vertical="center"/>
    </xf>
    <xf numFmtId="20" fontId="4" fillId="4" borderId="28" xfId="0" applyNumberFormat="1"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xf>
    <xf numFmtId="0" fontId="4" fillId="4" borderId="28" xfId="0" applyFont="1" applyFill="1" applyBorder="1" applyAlignment="1" applyProtection="1">
      <alignment horizontal="center" vertical="center"/>
      <protection locked="0"/>
    </xf>
    <xf numFmtId="0" fontId="6" fillId="0" borderId="0" xfId="0" applyFont="1" applyAlignment="1" applyProtection="1">
      <alignment horizontal="right" vertical="center"/>
    </xf>
    <xf numFmtId="0" fontId="8" fillId="0" borderId="0" xfId="0" applyFont="1" applyBorder="1" applyAlignment="1" applyProtection="1">
      <alignment horizontal="center" vertical="center"/>
    </xf>
    <xf numFmtId="0" fontId="14" fillId="0" borderId="0" xfId="0" applyFont="1" applyAlignment="1" applyProtection="1">
      <alignment horizontal="right" vertical="center"/>
    </xf>
    <xf numFmtId="0" fontId="15" fillId="2" borderId="12" xfId="0" applyFont="1" applyFill="1" applyBorder="1" applyAlignment="1" applyProtection="1">
      <alignment horizontal="center" vertical="center" wrapText="1"/>
    </xf>
    <xf numFmtId="1" fontId="4" fillId="2" borderId="65" xfId="0" applyNumberFormat="1" applyFont="1" applyFill="1" applyBorder="1" applyAlignment="1" applyProtection="1">
      <alignment horizontal="center" vertical="center" wrapText="1"/>
    </xf>
    <xf numFmtId="177" fontId="4" fillId="2" borderId="51" xfId="0" applyNumberFormat="1" applyFont="1" applyFill="1" applyBorder="1" applyAlignment="1" applyProtection="1">
      <alignment horizontal="center" vertical="center" wrapText="1"/>
    </xf>
    <xf numFmtId="177" fontId="4" fillId="2" borderId="52" xfId="0" applyNumberFormat="1" applyFont="1" applyFill="1" applyBorder="1" applyAlignment="1" applyProtection="1">
      <alignment horizontal="center" vertical="center" wrapText="1"/>
    </xf>
    <xf numFmtId="1" fontId="4" fillId="2" borderId="66" xfId="0" applyNumberFormat="1" applyFont="1" applyFill="1" applyBorder="1" applyAlignment="1" applyProtection="1">
      <alignment horizontal="center" vertical="center" wrapText="1"/>
    </xf>
    <xf numFmtId="1" fontId="3" fillId="2" borderId="15" xfId="0" applyNumberFormat="1" applyFont="1" applyFill="1" applyBorder="1" applyAlignment="1" applyProtection="1">
      <alignment horizontal="center" vertical="center" wrapText="1"/>
    </xf>
    <xf numFmtId="177" fontId="6" fillId="2" borderId="53" xfId="0" applyNumberFormat="1" applyFont="1" applyFill="1" applyBorder="1" applyAlignment="1" applyProtection="1">
      <alignment horizontal="center" vertical="center" wrapText="1"/>
    </xf>
    <xf numFmtId="177" fontId="6" fillId="2" borderId="67" xfId="0" applyNumberFormat="1" applyFont="1" applyFill="1" applyBorder="1" applyAlignment="1" applyProtection="1">
      <alignment horizontal="center" vertical="center" wrapText="1"/>
    </xf>
    <xf numFmtId="0" fontId="8" fillId="0" borderId="0" xfId="0" applyFont="1" applyProtection="1">
      <alignment vertical="center"/>
    </xf>
    <xf numFmtId="0" fontId="7" fillId="0" borderId="0" xfId="0" applyFont="1" applyProtection="1">
      <alignment vertical="center"/>
    </xf>
    <xf numFmtId="0" fontId="15" fillId="2" borderId="34" xfId="0" applyFont="1" applyFill="1" applyBorder="1" applyAlignment="1" applyProtection="1">
      <alignment horizontal="center" vertical="center" wrapText="1"/>
    </xf>
    <xf numFmtId="1" fontId="4" fillId="2" borderId="68" xfId="0" applyNumberFormat="1" applyFont="1" applyFill="1" applyBorder="1" applyAlignment="1" applyProtection="1">
      <alignment horizontal="center" vertical="center" wrapText="1"/>
    </xf>
    <xf numFmtId="177" fontId="4" fillId="2" borderId="59" xfId="0" applyNumberFormat="1" applyFont="1" applyFill="1" applyBorder="1" applyAlignment="1" applyProtection="1">
      <alignment horizontal="center" vertical="center" wrapText="1"/>
    </xf>
    <xf numFmtId="177" fontId="4" fillId="2" borderId="60" xfId="0" applyNumberFormat="1" applyFont="1" applyFill="1" applyBorder="1" applyAlignment="1" applyProtection="1">
      <alignment horizontal="center" vertical="center" wrapText="1"/>
    </xf>
    <xf numFmtId="1" fontId="4" fillId="2" borderId="69" xfId="0" applyNumberFormat="1" applyFont="1" applyFill="1" applyBorder="1" applyAlignment="1" applyProtection="1">
      <alignment horizontal="center" vertical="center" wrapText="1"/>
    </xf>
    <xf numFmtId="177" fontId="6" fillId="2" borderId="61" xfId="0" applyNumberFormat="1" applyFont="1" applyFill="1" applyBorder="1" applyAlignment="1" applyProtection="1">
      <alignment horizontal="center" vertical="center" wrapText="1"/>
    </xf>
    <xf numFmtId="0" fontId="8" fillId="3" borderId="28" xfId="0" applyFont="1" applyFill="1" applyBorder="1" applyAlignment="1" applyProtection="1">
      <alignment horizontal="center" vertical="center"/>
      <protection locked="0"/>
    </xf>
    <xf numFmtId="0" fontId="4" fillId="2" borderId="28" xfId="0" applyFont="1" applyFill="1" applyBorder="1" applyAlignment="1" applyProtection="1">
      <alignment horizontal="center" vertical="center"/>
    </xf>
    <xf numFmtId="0" fontId="8" fillId="0" borderId="0" xfId="0" applyFont="1" applyBorder="1" applyAlignment="1" applyProtection="1">
      <alignment horizontal="right" vertical="center"/>
    </xf>
    <xf numFmtId="0" fontId="6" fillId="0" borderId="1" xfId="0" applyFont="1" applyBorder="1" applyAlignment="1" applyProtection="1">
      <alignment horizontal="center" vertical="center" wrapText="1"/>
    </xf>
    <xf numFmtId="0" fontId="4" fillId="4" borderId="2" xfId="0" applyFont="1" applyFill="1" applyBorder="1" applyAlignment="1" applyProtection="1">
      <alignment horizontal="left" vertical="center" wrapText="1"/>
      <protection locked="0"/>
    </xf>
    <xf numFmtId="0" fontId="4" fillId="4" borderId="3" xfId="0" applyFont="1" applyFill="1" applyBorder="1" applyAlignment="1" applyProtection="1">
      <alignment horizontal="left" vertical="center" wrapText="1"/>
      <protection locked="0"/>
    </xf>
    <xf numFmtId="0" fontId="8" fillId="4" borderId="3" xfId="0" applyFont="1" applyFill="1" applyBorder="1" applyAlignment="1" applyProtection="1">
      <alignment horizontal="left" vertical="center" wrapText="1"/>
      <protection locked="0"/>
    </xf>
    <xf numFmtId="0" fontId="4" fillId="4" borderId="3" xfId="0"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protection locked="0"/>
    </xf>
    <xf numFmtId="0" fontId="6" fillId="0" borderId="70" xfId="0" applyFont="1" applyBorder="1" applyAlignment="1" applyProtection="1">
      <alignment horizontal="center" vertical="center" wrapText="1"/>
    </xf>
    <xf numFmtId="4" fontId="4" fillId="0" borderId="28" xfId="0" applyNumberFormat="1" applyFont="1" applyBorder="1" applyAlignment="1" applyProtection="1">
      <alignment horizontal="center" vertical="center"/>
    </xf>
    <xf numFmtId="0" fontId="7" fillId="0" borderId="0" xfId="0" applyFont="1" applyAlignment="1" applyProtection="1"/>
    <xf numFmtId="0" fontId="7" fillId="0" borderId="0" xfId="0" applyFont="1" applyAlignment="1" applyProtection="1">
      <alignment horizontal="left"/>
    </xf>
    <xf numFmtId="0" fontId="8" fillId="0" borderId="0" xfId="0" applyFont="1" applyBorder="1" applyAlignment="1" applyProtection="1">
      <alignment horizontal="left" vertical="center"/>
    </xf>
    <xf numFmtId="0" fontId="16" fillId="0" borderId="0" xfId="0" applyFont="1" applyAlignment="1" applyProtection="1"/>
    <xf numFmtId="0" fontId="3" fillId="0" borderId="0" xfId="0" applyFont="1" applyAlignment="1" applyProtection="1">
      <alignment horizontal="right" vertical="center"/>
    </xf>
    <xf numFmtId="0" fontId="3" fillId="2" borderId="71" xfId="0" applyFont="1" applyFill="1" applyBorder="1" applyAlignment="1" applyProtection="1">
      <alignment horizontal="center" vertical="center" wrapText="1"/>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left" vertical="center"/>
    </xf>
    <xf numFmtId="0" fontId="20"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7" fillId="4" borderId="28" xfId="0" applyFont="1" applyFill="1" applyBorder="1" applyAlignment="1" applyProtection="1">
      <alignment horizontal="center" vertical="center"/>
      <protection locked="0"/>
    </xf>
    <xf numFmtId="0" fontId="19" fillId="4" borderId="28" xfId="0" applyFont="1" applyFill="1" applyBorder="1" applyAlignment="1" applyProtection="1">
      <alignment horizontal="center" vertical="center"/>
      <protection locked="0"/>
    </xf>
    <xf numFmtId="0" fontId="19" fillId="2" borderId="0" xfId="0" applyFont="1" applyFill="1" applyAlignment="1" applyProtection="1">
      <alignment vertical="center"/>
    </xf>
    <xf numFmtId="0" fontId="20" fillId="2" borderId="0" xfId="0" applyFont="1" applyFill="1" applyProtection="1">
      <alignment vertical="center"/>
    </xf>
    <xf numFmtId="0" fontId="21" fillId="2" borderId="0" xfId="0" applyFont="1" applyFill="1" applyProtection="1">
      <alignment vertical="center"/>
    </xf>
    <xf numFmtId="0" fontId="19" fillId="2" borderId="28" xfId="0" applyFont="1" applyFill="1" applyBorder="1" applyAlignment="1" applyProtection="1">
      <alignment horizontal="center" vertical="center"/>
    </xf>
    <xf numFmtId="20" fontId="17" fillId="4" borderId="28" xfId="0" applyNumberFormat="1" applyFont="1" applyFill="1" applyBorder="1" applyAlignment="1" applyProtection="1">
      <alignment horizontal="center" vertical="center"/>
      <protection locked="0"/>
    </xf>
    <xf numFmtId="20" fontId="17" fillId="2" borderId="28" xfId="0" applyNumberFormat="1" applyFont="1" applyFill="1" applyBorder="1" applyAlignment="1" applyProtection="1">
      <alignment horizontal="center" vertical="center"/>
    </xf>
    <xf numFmtId="0" fontId="19" fillId="2" borderId="0" xfId="0" applyFont="1" applyFill="1" applyProtection="1">
      <alignment vertical="center"/>
    </xf>
    <xf numFmtId="0" fontId="17" fillId="2" borderId="28" xfId="0" applyFont="1" applyFill="1" applyBorder="1" applyAlignment="1" applyProtection="1">
      <alignment horizontal="center" vertical="center"/>
    </xf>
    <xf numFmtId="179" fontId="17" fillId="2" borderId="28" xfId="0" applyNumberFormat="1" applyFont="1" applyFill="1" applyBorder="1" applyAlignment="1" applyProtection="1">
      <alignment horizontal="center" vertical="center"/>
    </xf>
    <xf numFmtId="0" fontId="17" fillId="4" borderId="28" xfId="0" applyFont="1" applyFill="1" applyBorder="1" applyAlignment="1" applyProtection="1">
      <alignment horizontal="left" vertical="center"/>
      <protection locked="0"/>
    </xf>
    <xf numFmtId="0" fontId="19" fillId="4" borderId="28" xfId="0" applyFont="1" applyFill="1" applyBorder="1" applyAlignment="1" applyProtection="1">
      <alignment horizontal="left" vertical="center"/>
      <protection locked="0"/>
    </xf>
    <xf numFmtId="0" fontId="3" fillId="0" borderId="0" xfId="0" applyFont="1">
      <alignment vertical="center"/>
    </xf>
    <xf numFmtId="0" fontId="4" fillId="0" borderId="0" xfId="0" applyFont="1">
      <alignment vertical="center"/>
    </xf>
    <xf numFmtId="0" fontId="5" fillId="0" borderId="0" xfId="0" applyFont="1">
      <alignment vertical="center"/>
    </xf>
    <xf numFmtId="0" fontId="3" fillId="2" borderId="0" xfId="0" applyFont="1" applyFill="1">
      <alignment vertical="center"/>
    </xf>
    <xf numFmtId="0" fontId="4" fillId="0" borderId="1" xfId="0" applyFont="1" applyBorder="1" applyAlignment="1">
      <alignment horizontal="center" vertical="center"/>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4" fillId="0" borderId="4" xfId="0" applyFont="1" applyBorder="1" applyAlignment="1">
      <alignment horizontal="center" vertical="center" shrinkToFit="1"/>
    </xf>
    <xf numFmtId="0" fontId="3" fillId="2" borderId="5" xfId="0" applyFont="1" applyFill="1" applyBorder="1">
      <alignment vertical="center"/>
    </xf>
    <xf numFmtId="0" fontId="3" fillId="0" borderId="9" xfId="0" applyFont="1" applyBorder="1">
      <alignment vertical="center"/>
    </xf>
    <xf numFmtId="0" fontId="3" fillId="0" borderId="10" xfId="0" applyFont="1" applyBorder="1">
      <alignment vertical="center"/>
    </xf>
    <xf numFmtId="0" fontId="7" fillId="0" borderId="11" xfId="0" applyFont="1" applyBorder="1" applyAlignment="1">
      <alignment horizontal="center" vertical="center" wrapText="1"/>
    </xf>
    <xf numFmtId="0" fontId="8" fillId="0" borderId="0" xfId="0" applyFont="1" applyAlignment="1">
      <alignment horizontal="left" vertical="center"/>
    </xf>
    <xf numFmtId="0" fontId="4" fillId="0" borderId="12" xfId="0" applyFont="1" applyBorder="1" applyAlignment="1">
      <alignment horizontal="center" vertical="center" wrapText="1"/>
    </xf>
    <xf numFmtId="0" fontId="4" fillId="3" borderId="13" xfId="0" applyFont="1" applyFill="1" applyBorder="1" applyAlignment="1" applyProtection="1">
      <alignment horizontal="center" vertical="center"/>
      <protection locked="0"/>
    </xf>
    <xf numFmtId="0" fontId="4" fillId="3" borderId="14" xfId="0" applyFont="1" applyFill="1" applyBorder="1" applyAlignment="1" applyProtection="1">
      <alignment horizontal="center" vertical="center"/>
      <protection locked="0"/>
    </xf>
    <xf numFmtId="0" fontId="4" fillId="3" borderId="14" xfId="0" applyFont="1" applyFill="1" applyBorder="1" applyAlignment="1" applyProtection="1">
      <alignment horizontal="center" vertical="center" shrinkToFit="1"/>
      <protection locked="0"/>
    </xf>
    <xf numFmtId="0" fontId="9" fillId="2" borderId="15" xfId="0" applyFont="1" applyFill="1" applyBorder="1" applyAlignment="1">
      <alignment horizontal="center" vertical="center"/>
    </xf>
    <xf numFmtId="0" fontId="3" fillId="0" borderId="18" xfId="0" applyFont="1" applyBorder="1" applyAlignment="1">
      <alignment vertical="center" wrapText="1"/>
    </xf>
    <xf numFmtId="0" fontId="3" fillId="0" borderId="19" xfId="0" applyFont="1" applyBorder="1" applyAlignment="1">
      <alignment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3" fillId="2" borderId="15" xfId="0" applyFont="1" applyFill="1" applyBorder="1" applyAlignment="1">
      <alignment horizontal="center" vertical="center" wrapText="1"/>
    </xf>
    <xf numFmtId="0" fontId="3" fillId="0" borderId="26" xfId="0" applyFont="1" applyBorder="1" applyAlignment="1">
      <alignment horizontal="center" vertical="center" wrapText="1"/>
    </xf>
    <xf numFmtId="0" fontId="6" fillId="0" borderId="31" xfId="0" applyFont="1" applyBorder="1" applyAlignment="1">
      <alignment horizontal="left" vertical="center" wrapText="1"/>
    </xf>
    <xf numFmtId="0" fontId="6" fillId="0" borderId="32" xfId="0" applyFont="1" applyBorder="1" applyAlignment="1">
      <alignment horizontal="left" vertical="center" wrapText="1"/>
    </xf>
    <xf numFmtId="0" fontId="10" fillId="0" borderId="0" xfId="0" applyFont="1" applyAlignment="1">
      <alignment horizontal="left" vertical="center"/>
    </xf>
    <xf numFmtId="0" fontId="4" fillId="0" borderId="26" xfId="0" applyFont="1" applyBorder="1" applyAlignment="1">
      <alignment horizontal="center" vertical="center" wrapText="1"/>
    </xf>
    <xf numFmtId="0" fontId="4" fillId="3" borderId="33" xfId="0" applyFont="1" applyFill="1" applyBorder="1" applyAlignment="1" applyProtection="1">
      <alignment horizontal="center" vertical="center" wrapText="1"/>
      <protection locked="0"/>
    </xf>
    <xf numFmtId="0" fontId="3" fillId="2" borderId="15" xfId="0" applyFont="1" applyFill="1" applyBorder="1" applyAlignment="1">
      <alignment horizontal="center" vertical="center" shrinkToFit="1"/>
    </xf>
    <xf numFmtId="0" fontId="4" fillId="0" borderId="34" xfId="0" applyFont="1" applyBorder="1" applyAlignment="1">
      <alignment horizontal="center" vertical="center" wrapText="1"/>
    </xf>
    <xf numFmtId="0" fontId="7" fillId="0" borderId="40" xfId="0" applyFont="1" applyBorder="1" applyAlignment="1">
      <alignment horizontal="center" vertical="center"/>
    </xf>
    <xf numFmtId="0" fontId="7" fillId="0" borderId="31" xfId="0" applyFont="1" applyBorder="1" applyAlignment="1">
      <alignment horizontal="center" vertical="center"/>
    </xf>
    <xf numFmtId="0" fontId="3" fillId="0" borderId="1" xfId="0" applyFont="1" applyBorder="1" applyAlignment="1">
      <alignment horizontal="center" vertical="center" wrapText="1"/>
    </xf>
    <xf numFmtId="0" fontId="11" fillId="0" borderId="43" xfId="0" applyFont="1" applyBorder="1" applyAlignment="1">
      <alignment horizontal="center" vertical="center" wrapText="1"/>
    </xf>
    <xf numFmtId="0" fontId="11" fillId="0" borderId="44" xfId="0" applyFont="1" applyBorder="1" applyAlignment="1">
      <alignment horizontal="center" vertical="center" wrapText="1"/>
    </xf>
    <xf numFmtId="0" fontId="12" fillId="0" borderId="45" xfId="0" applyFont="1" applyBorder="1" applyAlignment="1">
      <alignment horizontal="center" vertical="center" wrapText="1"/>
    </xf>
    <xf numFmtId="0" fontId="11" fillId="0" borderId="46" xfId="0" applyFont="1" applyBorder="1" applyAlignment="1">
      <alignment horizontal="center" vertical="center" wrapText="1"/>
    </xf>
    <xf numFmtId="0" fontId="12" fillId="0" borderId="47" xfId="0" applyFont="1" applyBorder="1" applyAlignment="1">
      <alignment horizontal="center" vertical="center" wrapText="1"/>
    </xf>
    <xf numFmtId="0" fontId="13"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6" fillId="0" borderId="14" xfId="0" applyFont="1" applyBorder="1" applyAlignment="1">
      <alignment horizontal="center" vertical="center"/>
    </xf>
    <xf numFmtId="0" fontId="6" fillId="0" borderId="49" xfId="0" applyFont="1" applyBorder="1" applyAlignment="1">
      <alignment horizontal="center" vertical="center" wrapText="1"/>
    </xf>
    <xf numFmtId="177" fontId="4" fillId="0" borderId="51" xfId="0" applyNumberFormat="1" applyFont="1" applyBorder="1" applyAlignment="1">
      <alignment horizontal="center" vertical="center" shrinkToFit="1"/>
    </xf>
    <xf numFmtId="177" fontId="4" fillId="0" borderId="52" xfId="0" applyNumberFormat="1" applyFont="1" applyBorder="1" applyAlignment="1">
      <alignment horizontal="center" vertical="center" shrinkToFit="1"/>
    </xf>
    <xf numFmtId="0" fontId="6" fillId="0" borderId="28" xfId="0" applyFont="1" applyBorder="1" applyAlignment="1">
      <alignment horizontal="center" vertical="center"/>
    </xf>
    <xf numFmtId="0" fontId="6" fillId="0" borderId="29" xfId="0" applyFont="1" applyBorder="1" applyAlignment="1">
      <alignment horizontal="center" vertical="center" wrapText="1"/>
    </xf>
    <xf numFmtId="177" fontId="4" fillId="0" borderId="55" xfId="0" applyNumberFormat="1" applyFont="1" applyBorder="1" applyAlignment="1">
      <alignment horizontal="center" vertical="center" shrinkToFit="1"/>
    </xf>
    <xf numFmtId="177" fontId="4" fillId="0" borderId="56" xfId="0" applyNumberFormat="1" applyFont="1" applyBorder="1" applyAlignment="1">
      <alignment horizontal="center" vertical="center" shrinkToFit="1"/>
    </xf>
    <xf numFmtId="0" fontId="10" fillId="0" borderId="0" xfId="0" applyFont="1" applyAlignment="1">
      <alignment horizontal="right" vertical="center"/>
    </xf>
    <xf numFmtId="0" fontId="6" fillId="0" borderId="36" xfId="0" applyFont="1" applyBorder="1" applyAlignment="1">
      <alignment horizontal="center" vertical="center"/>
    </xf>
    <xf numFmtId="0" fontId="6" fillId="0" borderId="37" xfId="0" applyFont="1" applyBorder="1" applyAlignment="1">
      <alignment horizontal="center" vertical="center" wrapText="1"/>
    </xf>
    <xf numFmtId="177" fontId="4" fillId="0" borderId="59" xfId="0" applyNumberFormat="1" applyFont="1" applyBorder="1" applyAlignment="1">
      <alignment horizontal="center" vertical="center" shrinkToFit="1"/>
    </xf>
    <xf numFmtId="177" fontId="4" fillId="0" borderId="60" xfId="0" applyNumberFormat="1" applyFont="1" applyBorder="1" applyAlignment="1">
      <alignment horizontal="center" vertical="center" shrinkToFit="1"/>
    </xf>
    <xf numFmtId="0" fontId="5" fillId="0" borderId="0" xfId="0" applyFont="1" applyAlignment="1">
      <alignment horizontal="right" vertical="center"/>
    </xf>
    <xf numFmtId="0" fontId="5" fillId="0" borderId="0" xfId="0" applyFont="1" applyBorder="1" applyAlignment="1">
      <alignment horizontal="center" vertical="center"/>
    </xf>
    <xf numFmtId="0" fontId="5" fillId="0" borderId="0" xfId="0" applyFont="1" applyAlignment="1">
      <alignment vertical="center"/>
    </xf>
    <xf numFmtId="0" fontId="10" fillId="0" borderId="0" xfId="0" applyFont="1" applyAlignment="1">
      <alignment vertical="center"/>
    </xf>
    <xf numFmtId="0" fontId="6" fillId="0" borderId="63" xfId="0" applyFont="1" applyBorder="1" applyAlignment="1">
      <alignment horizontal="center" vertical="center"/>
    </xf>
    <xf numFmtId="0" fontId="14" fillId="0" borderId="0" xfId="0" applyFont="1" applyAlignment="1">
      <alignment horizontal="left" vertical="center"/>
    </xf>
    <xf numFmtId="0" fontId="4" fillId="2" borderId="0" xfId="0" applyFont="1" applyFill="1" applyBorder="1" applyAlignment="1" applyProtection="1">
      <alignment vertical="center"/>
      <protection locked="0"/>
    </xf>
    <xf numFmtId="0" fontId="4" fillId="0" borderId="0" xfId="0" applyFont="1" applyAlignment="1">
      <alignment horizontal="center" vertical="center"/>
    </xf>
    <xf numFmtId="0" fontId="5" fillId="0" borderId="0" xfId="0" applyFont="1" applyAlignment="1">
      <alignment horizontal="center" vertical="center"/>
    </xf>
    <xf numFmtId="0" fontId="4" fillId="2" borderId="3" xfId="0" applyFont="1" applyFill="1" applyBorder="1" applyAlignment="1">
      <alignment horizontal="center" vertical="center"/>
    </xf>
    <xf numFmtId="0" fontId="4" fillId="0" borderId="0" xfId="0" applyFont="1" applyBorder="1" applyAlignment="1">
      <alignment vertical="center"/>
    </xf>
    <xf numFmtId="0" fontId="5" fillId="0" borderId="0" xfId="0" applyFont="1" applyBorder="1" applyAlignment="1">
      <alignment vertical="center"/>
    </xf>
    <xf numFmtId="0" fontId="4" fillId="2" borderId="0" xfId="0" applyFont="1" applyFill="1" applyBorder="1" applyAlignment="1">
      <alignment horizontal="center" vertical="center"/>
    </xf>
    <xf numFmtId="0" fontId="6" fillId="0" borderId="0" xfId="0" applyFont="1" applyAlignment="1">
      <alignment horizontal="right" vertical="center"/>
    </xf>
    <xf numFmtId="0" fontId="8" fillId="0" borderId="0" xfId="0" applyFont="1" applyBorder="1" applyAlignment="1">
      <alignment horizontal="center" vertical="center"/>
    </xf>
    <xf numFmtId="0" fontId="14" fillId="0" borderId="0" xfId="0" applyFont="1" applyAlignment="1">
      <alignment horizontal="right" vertical="center"/>
    </xf>
    <xf numFmtId="0" fontId="15" fillId="2" borderId="12" xfId="0" applyFont="1" applyFill="1" applyBorder="1" applyAlignment="1">
      <alignment horizontal="center" vertical="center" wrapText="1"/>
    </xf>
    <xf numFmtId="1" fontId="4" fillId="2" borderId="65" xfId="0" applyNumberFormat="1" applyFont="1" applyFill="1" applyBorder="1" applyAlignment="1">
      <alignment horizontal="center" vertical="center" wrapText="1"/>
    </xf>
    <xf numFmtId="177" fontId="4" fillId="2" borderId="51" xfId="0" applyNumberFormat="1" applyFont="1" applyFill="1" applyBorder="1" applyAlignment="1">
      <alignment horizontal="center" vertical="center" wrapText="1"/>
    </xf>
    <xf numFmtId="177" fontId="4" fillId="2" borderId="52" xfId="0" applyNumberFormat="1" applyFont="1" applyFill="1" applyBorder="1" applyAlignment="1">
      <alignment horizontal="center" vertical="center" wrapText="1"/>
    </xf>
    <xf numFmtId="1" fontId="4" fillId="2" borderId="66" xfId="0" applyNumberFormat="1" applyFont="1" applyFill="1" applyBorder="1" applyAlignment="1">
      <alignment horizontal="center" vertical="center" wrapText="1"/>
    </xf>
    <xf numFmtId="1" fontId="3" fillId="2" borderId="15" xfId="0" applyNumberFormat="1" applyFont="1" applyFill="1" applyBorder="1" applyAlignment="1">
      <alignment horizontal="center" vertical="center" wrapText="1"/>
    </xf>
    <xf numFmtId="177" fontId="3" fillId="2" borderId="67" xfId="0" applyNumberFormat="1" applyFont="1" applyFill="1" applyBorder="1" applyAlignment="1">
      <alignment horizontal="center" vertical="center" wrapText="1"/>
    </xf>
    <xf numFmtId="0" fontId="8" fillId="0" borderId="0" xfId="0" applyFont="1">
      <alignment vertical="center"/>
    </xf>
    <xf numFmtId="0" fontId="4" fillId="0" borderId="0" xfId="0" applyFont="1" applyAlignment="1">
      <alignment horizontal="right" vertical="center"/>
    </xf>
    <xf numFmtId="0" fontId="15" fillId="2" borderId="34" xfId="0" applyFont="1" applyFill="1" applyBorder="1" applyAlignment="1">
      <alignment horizontal="center" vertical="center" wrapText="1"/>
    </xf>
    <xf numFmtId="1" fontId="4" fillId="2" borderId="68" xfId="0" applyNumberFormat="1" applyFont="1" applyFill="1" applyBorder="1" applyAlignment="1">
      <alignment horizontal="center" vertical="center" wrapText="1"/>
    </xf>
    <xf numFmtId="177" fontId="4" fillId="2" borderId="59" xfId="0" applyNumberFormat="1" applyFont="1" applyFill="1" applyBorder="1" applyAlignment="1">
      <alignment horizontal="center" vertical="center" wrapText="1"/>
    </xf>
    <xf numFmtId="177" fontId="4" fillId="2" borderId="60" xfId="0" applyNumberFormat="1" applyFont="1" applyFill="1" applyBorder="1" applyAlignment="1">
      <alignment horizontal="center" vertical="center" wrapText="1"/>
    </xf>
    <xf numFmtId="1" fontId="4" fillId="2" borderId="69" xfId="0" applyNumberFormat="1" applyFont="1" applyFill="1" applyBorder="1" applyAlignment="1">
      <alignment horizontal="center" vertical="center" wrapText="1"/>
    </xf>
    <xf numFmtId="0" fontId="4" fillId="2" borderId="0" xfId="0" applyFont="1" applyFill="1" applyBorder="1" applyAlignment="1">
      <alignment vertical="center"/>
    </xf>
    <xf numFmtId="0" fontId="4" fillId="2" borderId="28" xfId="0" applyFont="1" applyFill="1" applyBorder="1" applyAlignment="1">
      <alignment horizontal="center" vertical="center"/>
    </xf>
    <xf numFmtId="0" fontId="4" fillId="0" borderId="0" xfId="0" applyFont="1" applyBorder="1" applyAlignment="1">
      <alignment horizontal="center" vertical="center"/>
    </xf>
    <xf numFmtId="0" fontId="8" fillId="0" borderId="0" xfId="0" applyFont="1" applyBorder="1" applyAlignment="1">
      <alignment horizontal="right" vertical="center"/>
    </xf>
    <xf numFmtId="0" fontId="6" fillId="0" borderId="1" xfId="0" applyFont="1" applyBorder="1" applyAlignment="1">
      <alignment horizontal="center" vertical="center" wrapText="1"/>
    </xf>
    <xf numFmtId="0" fontId="3" fillId="0" borderId="70" xfId="0" applyFont="1" applyBorder="1" applyAlignment="1">
      <alignment horizontal="center" vertical="center" wrapText="1"/>
    </xf>
    <xf numFmtId="4" fontId="4" fillId="0" borderId="28" xfId="0" applyNumberFormat="1" applyFont="1" applyBorder="1" applyAlignment="1">
      <alignment horizontal="center" vertical="center"/>
    </xf>
    <xf numFmtId="0" fontId="7" fillId="0" borderId="0" xfId="0" applyFont="1" applyAlignment="1"/>
    <xf numFmtId="0" fontId="7" fillId="0" borderId="0" xfId="0" applyFont="1" applyAlignment="1">
      <alignment horizontal="left"/>
    </xf>
    <xf numFmtId="0" fontId="8" fillId="0" borderId="0" xfId="0" applyFont="1" applyBorder="1" applyAlignment="1">
      <alignment horizontal="left" vertical="center"/>
    </xf>
    <xf numFmtId="0" fontId="16" fillId="0" borderId="0" xfId="0" applyFont="1" applyAlignment="1"/>
    <xf numFmtId="0" fontId="3" fillId="0" borderId="0" xfId="0" applyFont="1" applyAlignment="1">
      <alignment horizontal="right" vertical="center"/>
    </xf>
    <xf numFmtId="0" fontId="3" fillId="2" borderId="71" xfId="0" applyFont="1" applyFill="1" applyBorder="1" applyAlignment="1">
      <alignment horizontal="center" vertical="center" wrapText="1"/>
    </xf>
    <xf numFmtId="0" fontId="4" fillId="0" borderId="72" xfId="0" applyFont="1" applyBorder="1" applyAlignment="1">
      <alignment horizontal="center" vertical="center" shrinkToFit="1"/>
    </xf>
    <xf numFmtId="0" fontId="4" fillId="3" borderId="73" xfId="0" applyFont="1" applyFill="1" applyBorder="1" applyAlignment="1" applyProtection="1">
      <alignment horizontal="center" vertical="center" shrinkToFit="1"/>
      <protection locked="0"/>
    </xf>
    <xf numFmtId="0" fontId="4" fillId="3" borderId="74" xfId="0" applyFont="1" applyFill="1" applyBorder="1" applyAlignment="1" applyProtection="1">
      <alignment horizontal="center" vertical="center" wrapText="1"/>
      <protection locked="0"/>
    </xf>
    <xf numFmtId="0" fontId="4" fillId="3" borderId="75" xfId="0" applyFont="1" applyFill="1" applyBorder="1" applyAlignment="1" applyProtection="1">
      <alignment horizontal="center" vertical="center" wrapText="1"/>
      <protection locked="0"/>
    </xf>
    <xf numFmtId="0" fontId="4" fillId="4" borderId="76" xfId="0" applyFont="1" applyFill="1" applyBorder="1" applyAlignment="1" applyProtection="1">
      <alignment horizontal="center" vertical="center" wrapText="1"/>
      <protection locked="0"/>
    </xf>
    <xf numFmtId="0" fontId="11" fillId="0" borderId="77" xfId="0" applyFont="1" applyBorder="1" applyAlignment="1">
      <alignment horizontal="center" vertical="center" wrapText="1"/>
    </xf>
    <xf numFmtId="177" fontId="4" fillId="3" borderId="50" xfId="0" applyNumberFormat="1" applyFont="1" applyFill="1" applyBorder="1" applyAlignment="1" applyProtection="1">
      <alignment horizontal="center" vertical="center" shrinkToFit="1"/>
      <protection locked="0"/>
    </xf>
    <xf numFmtId="177" fontId="3" fillId="2" borderId="15" xfId="0" applyNumberFormat="1" applyFont="1" applyFill="1" applyBorder="1" applyAlignment="1">
      <alignment horizontal="center" vertical="center" shrinkToFit="1"/>
    </xf>
    <xf numFmtId="177" fontId="4" fillId="3" borderId="54" xfId="0" applyNumberFormat="1" applyFont="1" applyFill="1" applyBorder="1" applyAlignment="1" applyProtection="1">
      <alignment horizontal="center" vertical="center" shrinkToFit="1"/>
      <protection locked="0"/>
    </xf>
    <xf numFmtId="177" fontId="4" fillId="3" borderId="58" xfId="0" applyNumberFormat="1" applyFont="1" applyFill="1" applyBorder="1" applyAlignment="1" applyProtection="1">
      <alignment horizontal="center" vertical="center" shrinkToFit="1"/>
      <protection locked="0"/>
    </xf>
    <xf numFmtId="177" fontId="4" fillId="2" borderId="65" xfId="0" applyNumberFormat="1" applyFont="1" applyFill="1" applyBorder="1" applyAlignment="1">
      <alignment horizontal="center" vertical="center" wrapText="1"/>
    </xf>
    <xf numFmtId="177" fontId="4" fillId="2" borderId="66" xfId="0" applyNumberFormat="1" applyFont="1" applyFill="1" applyBorder="1" applyAlignment="1">
      <alignment horizontal="center" vertical="center" wrapText="1"/>
    </xf>
    <xf numFmtId="177" fontId="4" fillId="2" borderId="78" xfId="0" applyNumberFormat="1" applyFont="1" applyFill="1" applyBorder="1" applyAlignment="1">
      <alignment horizontal="center" vertical="center" wrapText="1"/>
    </xf>
    <xf numFmtId="177" fontId="3" fillId="2" borderId="15" xfId="0" applyNumberFormat="1" applyFont="1" applyFill="1" applyBorder="1" applyAlignment="1">
      <alignment horizontal="center" vertical="center" wrapText="1"/>
    </xf>
    <xf numFmtId="177" fontId="4" fillId="2" borderId="68" xfId="0" applyNumberFormat="1" applyFont="1" applyFill="1" applyBorder="1" applyAlignment="1">
      <alignment horizontal="center" vertical="center" wrapText="1"/>
    </xf>
    <xf numFmtId="177" fontId="4" fillId="2" borderId="69" xfId="0" applyNumberFormat="1" applyFont="1" applyFill="1" applyBorder="1" applyAlignment="1">
      <alignment horizontal="center" vertical="center" wrapText="1"/>
    </xf>
    <xf numFmtId="177" fontId="4" fillId="2" borderId="79" xfId="0" applyNumberFormat="1" applyFont="1" applyFill="1" applyBorder="1" applyAlignment="1">
      <alignment horizontal="center" vertical="center" wrapText="1"/>
    </xf>
    <xf numFmtId="0" fontId="4" fillId="4" borderId="72" xfId="0" applyFont="1" applyFill="1" applyBorder="1" applyAlignment="1" applyProtection="1">
      <alignment horizontal="center" vertical="center" wrapText="1"/>
      <protection locked="0"/>
    </xf>
    <xf numFmtId="0" fontId="0" fillId="2" borderId="0" xfId="0" applyFill="1">
      <alignment vertical="center"/>
    </xf>
    <xf numFmtId="0" fontId="3" fillId="2" borderId="0" xfId="0" applyFont="1" applyFill="1" applyAlignment="1">
      <alignment vertical="center"/>
    </xf>
    <xf numFmtId="0" fontId="22" fillId="2" borderId="0" xfId="0" applyFont="1" applyFill="1">
      <alignment vertical="center"/>
    </xf>
    <xf numFmtId="0" fontId="23" fillId="2" borderId="0" xfId="0" applyFont="1" applyFill="1" applyAlignment="1">
      <alignment horizontal="left" vertical="center"/>
    </xf>
    <xf numFmtId="0" fontId="3" fillId="4" borderId="28" xfId="0" applyFont="1" applyFill="1" applyBorder="1" applyAlignment="1">
      <alignment horizontal="left" vertical="center"/>
    </xf>
    <xf numFmtId="0" fontId="3" fillId="3" borderId="28" xfId="0" applyFont="1" applyFill="1" applyBorder="1" applyAlignment="1">
      <alignment horizontal="left" vertical="center"/>
    </xf>
    <xf numFmtId="0" fontId="24" fillId="2" borderId="0" xfId="0" applyFont="1" applyFill="1" applyAlignment="1">
      <alignment horizontal="left" vertical="center"/>
    </xf>
    <xf numFmtId="0" fontId="25" fillId="2" borderId="0" xfId="0" applyFont="1" applyFill="1" applyAlignment="1">
      <alignment horizontal="left" vertical="center"/>
    </xf>
    <xf numFmtId="0" fontId="3" fillId="2" borderId="0" xfId="0" applyFont="1" applyFill="1" applyAlignment="1">
      <alignment horizontal="left" vertical="center"/>
    </xf>
    <xf numFmtId="0" fontId="26" fillId="2" borderId="0" xfId="0" applyFont="1" applyFill="1" applyAlignment="1">
      <alignment vertical="center"/>
    </xf>
    <xf numFmtId="0" fontId="25" fillId="2" borderId="0" xfId="0" applyFont="1" applyFill="1" applyAlignment="1">
      <alignment vertical="center"/>
    </xf>
    <xf numFmtId="0" fontId="25" fillId="2" borderId="0" xfId="0" applyFont="1" applyFill="1">
      <alignment vertical="center"/>
    </xf>
    <xf numFmtId="0" fontId="3" fillId="2" borderId="28" xfId="0" applyFont="1" applyFill="1" applyBorder="1" applyAlignment="1">
      <alignment horizontal="center" vertical="center"/>
    </xf>
    <xf numFmtId="0" fontId="3" fillId="2" borderId="0" xfId="0" applyFont="1" applyFill="1" applyBorder="1" applyAlignment="1">
      <alignment horizontal="center" vertical="center"/>
    </xf>
    <xf numFmtId="0" fontId="25" fillId="2" borderId="28" xfId="0" applyFont="1" applyFill="1" applyBorder="1" applyAlignment="1">
      <alignment horizontal="center" vertical="center"/>
    </xf>
    <xf numFmtId="0" fontId="25" fillId="2" borderId="28" xfId="0" applyFont="1" applyFill="1" applyBorder="1" applyAlignment="1">
      <alignment horizontal="left" vertical="center"/>
    </xf>
    <xf numFmtId="0" fontId="3" fillId="2" borderId="0" xfId="0" applyFont="1" applyFill="1" applyBorder="1" applyAlignment="1">
      <alignment horizontal="left" vertical="center"/>
    </xf>
    <xf numFmtId="0" fontId="27" fillId="2" borderId="0" xfId="0" applyFont="1" applyFill="1" applyBorder="1">
      <alignment vertical="center"/>
    </xf>
    <xf numFmtId="0" fontId="3" fillId="2" borderId="0" xfId="0" applyFont="1" applyFill="1" applyAlignment="1">
      <alignment vertical="center" wrapText="1"/>
    </xf>
    <xf numFmtId="0" fontId="25" fillId="2" borderId="0" xfId="0" applyFont="1" applyFill="1" applyBorder="1" applyAlignment="1">
      <alignment horizontal="left" vertical="center" indent="2"/>
    </xf>
    <xf numFmtId="0" fontId="27" fillId="2" borderId="0" xfId="0" applyFont="1" applyFill="1">
      <alignment vertical="center"/>
    </xf>
    <xf numFmtId="0" fontId="27" fillId="2" borderId="0" xfId="0" applyFont="1" applyFill="1" applyBorder="1" applyAlignment="1">
      <alignment vertical="center"/>
    </xf>
    <xf numFmtId="0" fontId="27" fillId="2" borderId="0" xfId="0" applyFont="1" applyFill="1" applyBorder="1" applyAlignment="1">
      <alignment vertical="center" shrinkToFit="1"/>
    </xf>
    <xf numFmtId="0" fontId="6" fillId="2" borderId="0" xfId="0" applyFont="1" applyFill="1" applyAlignment="1"/>
    <xf numFmtId="0" fontId="6" fillId="2" borderId="0" xfId="0" applyFont="1" applyFill="1">
      <alignment vertical="center"/>
    </xf>
    <xf numFmtId="0" fontId="6" fillId="2" borderId="0" xfId="0" applyFont="1" applyFill="1" applyAlignment="1">
      <alignment vertical="center" wrapText="1"/>
    </xf>
    <xf numFmtId="0" fontId="6" fillId="2" borderId="0" xfId="0" applyFont="1" applyFill="1" applyAlignment="1">
      <alignment horizontal="justify" vertical="center" wrapText="1"/>
    </xf>
    <xf numFmtId="0" fontId="17" fillId="2" borderId="0" xfId="0" applyFont="1" applyFill="1">
      <alignment vertical="center"/>
    </xf>
    <xf numFmtId="0" fontId="28" fillId="2" borderId="0" xfId="0" applyFont="1" applyFill="1" applyBorder="1">
      <alignment vertical="center"/>
    </xf>
    <xf numFmtId="0" fontId="8" fillId="2" borderId="0" xfId="0" applyFont="1" applyFill="1" applyBorder="1">
      <alignment vertical="center"/>
    </xf>
    <xf numFmtId="0" fontId="4" fillId="2" borderId="28" xfId="0" applyFont="1" applyFill="1" applyBorder="1">
      <alignment vertical="center"/>
    </xf>
    <xf numFmtId="0" fontId="19" fillId="2" borderId="1" xfId="0" applyFont="1" applyFill="1" applyBorder="1" applyAlignment="1">
      <alignment horizontal="center" vertical="center"/>
    </xf>
    <xf numFmtId="0" fontId="8" fillId="2" borderId="28" xfId="0" applyFont="1" applyFill="1" applyBorder="1" applyAlignment="1">
      <alignment horizontal="center" vertical="center"/>
    </xf>
    <xf numFmtId="0" fontId="8" fillId="2" borderId="28" xfId="0" applyFont="1" applyFill="1" applyBorder="1" applyAlignment="1">
      <alignment vertical="center" shrinkToFit="1"/>
    </xf>
    <xf numFmtId="0" fontId="19" fillId="2" borderId="12" xfId="0" applyFont="1" applyFill="1" applyBorder="1" applyAlignment="1">
      <alignment horizontal="center" vertical="center"/>
    </xf>
    <xf numFmtId="0" fontId="19" fillId="2" borderId="13" xfId="0" applyFont="1" applyFill="1" applyBorder="1" applyAlignment="1">
      <alignment vertical="center" shrinkToFit="1"/>
    </xf>
    <xf numFmtId="0" fontId="19" fillId="2" borderId="14" xfId="0" applyFont="1" applyFill="1" applyBorder="1">
      <alignment vertical="center"/>
    </xf>
    <xf numFmtId="0" fontId="19" fillId="2" borderId="49" xfId="0" applyFont="1" applyFill="1" applyBorder="1">
      <alignment vertical="center"/>
    </xf>
    <xf numFmtId="0" fontId="19" fillId="2" borderId="0" xfId="0" applyFont="1" applyFill="1">
      <alignment vertical="center"/>
    </xf>
    <xf numFmtId="0" fontId="19" fillId="2" borderId="26" xfId="0" applyFont="1" applyFill="1" applyBorder="1" applyAlignment="1">
      <alignment horizontal="center" vertical="center"/>
    </xf>
    <xf numFmtId="0" fontId="19" fillId="2" borderId="33" xfId="0" applyFont="1" applyFill="1" applyBorder="1">
      <alignment vertical="center"/>
    </xf>
    <xf numFmtId="0" fontId="19" fillId="2" borderId="28" xfId="0" applyFont="1" applyFill="1" applyBorder="1">
      <alignment vertical="center"/>
    </xf>
    <xf numFmtId="0" fontId="17" fillId="2" borderId="28" xfId="0" applyFont="1" applyFill="1" applyBorder="1">
      <alignment vertical="center"/>
    </xf>
    <xf numFmtId="0" fontId="19" fillId="2" borderId="29" xfId="0" applyFont="1" applyFill="1" applyBorder="1">
      <alignment vertical="center"/>
    </xf>
    <xf numFmtId="0" fontId="19" fillId="2" borderId="80" xfId="0" applyFont="1" applyFill="1" applyBorder="1" applyAlignment="1">
      <alignment horizontal="center" vertical="center"/>
    </xf>
    <xf numFmtId="0" fontId="19" fillId="2" borderId="81" xfId="0" applyFont="1" applyFill="1" applyBorder="1">
      <alignment vertical="center"/>
    </xf>
    <xf numFmtId="0" fontId="19" fillId="2" borderId="82" xfId="0" applyFont="1" applyFill="1" applyBorder="1">
      <alignment vertical="center"/>
    </xf>
    <xf numFmtId="0" fontId="19" fillId="2" borderId="34" xfId="0" applyFont="1" applyFill="1" applyBorder="1" applyAlignment="1">
      <alignment horizontal="center" vertical="center"/>
    </xf>
    <xf numFmtId="0" fontId="19" fillId="2" borderId="62" xfId="0" applyFont="1" applyFill="1" applyBorder="1">
      <alignment vertical="center"/>
    </xf>
    <xf numFmtId="0" fontId="19" fillId="2" borderId="36" xfId="0" applyFont="1" applyFill="1" applyBorder="1">
      <alignment vertical="center"/>
    </xf>
    <xf numFmtId="0" fontId="19" fillId="2" borderId="37" xfId="0" applyFont="1" applyFill="1" applyBorder="1">
      <alignment vertical="center"/>
    </xf>
  </cellXfs>
  <cellStyles count="2">
    <cellStyle name="Excel Built-in Comma [0]" xfId="1" builtinId="53" customBuiltin="1"/>
    <cellStyle name="標準" xfId="0" builtinId="0"/>
  </cellStyles>
  <dxfs count="2649">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DEEBF7"/>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1</xdr:row>
      <xdr:rowOff>231775</xdr:rowOff>
    </xdr:from>
    <xdr:to xmlns:xdr="http://schemas.openxmlformats.org/drawingml/2006/spreadsheetDrawing">
      <xdr:col>3</xdr:col>
      <xdr:colOff>250825</xdr:colOff>
      <xdr:row>3</xdr:row>
      <xdr:rowOff>77470</xdr:rowOff>
    </xdr:to>
    <xdr:sp macro="" textlink="">
      <xdr:nvSpPr>
        <xdr:cNvPr id="1025" name="CustomShape 1"/>
        <xdr:cNvSpPr/>
      </xdr:nvSpPr>
      <xdr:spPr>
        <a:xfrm>
          <a:off x="0" y="488950"/>
          <a:ext cx="1254125" cy="360045"/>
        </a:xfrm>
        <a:prstGeom prst="rect">
          <a:avLst/>
        </a:prstGeom>
        <a:noFill/>
        <a:ln w="12600">
          <a:noFill/>
        </a:ln>
      </xdr:spPr>
      <xdr:style>
        <a:lnRef idx="0">
          <a:srgbClr val="000000"/>
        </a:lnRef>
        <a:fillRef idx="0">
          <a:srgbClr val="000000"/>
        </a:fillRef>
        <a:effectRef idx="0">
          <a:srgbClr val="000000"/>
        </a:effectRef>
        <a:fontRef idx="minor"/>
      </xdr:style>
      <xdr:txBody>
        <a:bodyPr vertOverflow="overflow" horzOverflow="overflow" lIns="90000" tIns="45000" rIns="90000" bIns="45000" anchor="ctr"/>
        <a:lstStyle/>
        <a:p>
          <a:pPr>
            <a:lnSpc>
              <a:spcPct val="100000"/>
            </a:lnSpc>
          </a:pPr>
          <a:r>
            <a:rPr lang="en-US" sz="1600" b="0" strike="noStrike" spc="-1">
              <a:solidFill>
                <a:srgbClr val="FF0000"/>
              </a:solidFill>
              <a:uFill>
                <a:solidFill>
                  <a:srgbClr val="FFFFFF"/>
                </a:solidFill>
              </a:uFill>
              <a:latin typeface="ＭＳ ゴシック"/>
              <a:ea typeface="ＭＳ ゴシック"/>
            </a:rPr>
            <a:t>【記載例】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mlns:xdr="http://schemas.openxmlformats.org/drawingml/2006/spreadsheetDrawing">
      <xdr:col>1</xdr:col>
      <xdr:colOff>419735</xdr:colOff>
      <xdr:row>42</xdr:row>
      <xdr:rowOff>267970</xdr:rowOff>
    </xdr:from>
    <xdr:to xmlns:xdr="http://schemas.openxmlformats.org/drawingml/2006/spreadsheetDrawing">
      <xdr:col>22</xdr:col>
      <xdr:colOff>3467100</xdr:colOff>
      <xdr:row>56</xdr:row>
      <xdr:rowOff>267970</xdr:rowOff>
    </xdr:to>
    <xdr:sp macro="" textlink="">
      <xdr:nvSpPr>
        <xdr:cNvPr id="1" name="CustomShape 1"/>
        <xdr:cNvSpPr/>
      </xdr:nvSpPr>
      <xdr:spPr>
        <a:xfrm>
          <a:off x="541655" y="13869670"/>
          <a:ext cx="17612360" cy="4533900"/>
        </a:xfrm>
        <a:prstGeom prst="rect">
          <a:avLst/>
        </a:prstGeom>
        <a:solidFill>
          <a:srgbClr val="FFFFFF"/>
        </a:solidFill>
        <a:ln w="12600">
          <a:solidFill>
            <a:srgbClr val="325490"/>
          </a:solidFill>
          <a:miter/>
        </a:ln>
      </xdr:spPr>
      <xdr:style>
        <a:lnRef idx="0">
          <a:srgbClr val="000000"/>
        </a:lnRef>
        <a:fillRef idx="0">
          <a:srgbClr val="000000"/>
        </a:fillRef>
        <a:effectRef idx="0">
          <a:srgbClr val="000000"/>
        </a:effectRef>
        <a:fontRef idx="minor"/>
      </xdr:style>
      <xdr:txBody>
        <a:bodyPr vertOverflow="overflow" horzOverflow="overflow" lIns="90000" tIns="45000" rIns="90000" bIns="45000"/>
        <a:lstStyle/>
        <a:p>
          <a:pPr>
            <a:lnSpc>
              <a:spcPct val="100000"/>
            </a:lnSpc>
          </a:pPr>
          <a:r>
            <a:rPr lang="en-US" sz="1600" b="0" strike="noStrike" spc="-1">
              <a:solidFill>
                <a:srgbClr val="000000"/>
              </a:solidFill>
              <a:uFill>
                <a:solidFill>
                  <a:srgbClr val="FFFFFF"/>
                </a:solidFill>
              </a:uFill>
              <a:latin typeface="Times New Roman"/>
            </a:rPr>
            <a:t>平成</a:t>
          </a:r>
          <a:r>
            <a:rPr lang="en-US" sz="1600" b="0" strike="noStrike" spc="-1">
              <a:solidFill>
                <a:srgbClr val="000000"/>
              </a:solidFill>
              <a:uFill>
                <a:solidFill>
                  <a:srgbClr val="FFFFFF"/>
                </a:solidFill>
              </a:uFill>
              <a:latin typeface="Times New Roman"/>
            </a:rPr>
            <a:t>24</a:t>
          </a:r>
          <a:r>
            <a:rPr lang="en-US" sz="1600" b="0" strike="noStrike" spc="-1">
              <a:solidFill>
                <a:srgbClr val="000000"/>
              </a:solidFill>
              <a:uFill>
                <a:solidFill>
                  <a:srgbClr val="FFFFFF"/>
                </a:solidFill>
              </a:uFill>
              <a:latin typeface="Times New Roman"/>
            </a:rPr>
            <a:t>年度介護報酬改定に関する</a:t>
          </a:r>
          <a:r>
            <a:rPr lang="en-US" sz="1600" b="0" strike="noStrike" spc="-1">
              <a:solidFill>
                <a:srgbClr val="000000"/>
              </a:solidFill>
              <a:uFill>
                <a:solidFill>
                  <a:srgbClr val="FFFFFF"/>
                </a:solidFill>
              </a:uFill>
              <a:latin typeface="Times New Roman"/>
            </a:rPr>
            <a:t>Q&amp;A</a:t>
          </a:r>
          <a:r>
            <a:rPr lang="en-US" sz="1600" b="0" strike="noStrike" spc="-1">
              <a:solidFill>
                <a:srgbClr val="000000"/>
              </a:solidFill>
              <a:uFill>
                <a:solidFill>
                  <a:srgbClr val="FFFFFF"/>
                </a:solidFill>
              </a:uFill>
              <a:latin typeface="Times New Roman"/>
            </a:rPr>
            <a:t>（</a:t>
          </a:r>
          <a:r>
            <a:rPr lang="en-US" sz="1600" b="0" strike="noStrike" spc="-1">
              <a:solidFill>
                <a:srgbClr val="000000"/>
              </a:solidFill>
              <a:uFill>
                <a:solidFill>
                  <a:srgbClr val="FFFFFF"/>
                </a:solidFill>
              </a:uFill>
              <a:latin typeface="Times New Roman"/>
            </a:rPr>
            <a:t>Vol.1</a:t>
          </a:r>
          <a:r>
            <a:rPr lang="en-US" sz="1600" b="0" strike="noStrike" spc="-1">
              <a:solidFill>
                <a:srgbClr val="000000"/>
              </a:solidFill>
              <a:uFill>
                <a:solidFill>
                  <a:srgbClr val="FFFFFF"/>
                </a:solidFill>
              </a:uFill>
              <a:latin typeface="Times New Roman"/>
            </a:rPr>
            <a:t>）（平成</a:t>
          </a:r>
          <a:r>
            <a:rPr lang="en-US" sz="1600" b="0" strike="noStrike" spc="-1">
              <a:solidFill>
                <a:srgbClr val="000000"/>
              </a:solidFill>
              <a:uFill>
                <a:solidFill>
                  <a:srgbClr val="FFFFFF"/>
                </a:solidFill>
              </a:uFill>
              <a:latin typeface="Times New Roman"/>
            </a:rPr>
            <a:t>24</a:t>
          </a:r>
          <a:r>
            <a:rPr lang="en-US" sz="1600" b="0" strike="noStrike" spc="-1">
              <a:solidFill>
                <a:srgbClr val="000000"/>
              </a:solidFill>
              <a:uFill>
                <a:solidFill>
                  <a:srgbClr val="FFFFFF"/>
                </a:solidFill>
              </a:uFill>
              <a:latin typeface="Times New Roman"/>
            </a:rPr>
            <a:t>年</a:t>
          </a:r>
          <a:r>
            <a:rPr lang="en-US" sz="1600" b="0" strike="noStrike" spc="-1">
              <a:solidFill>
                <a:srgbClr val="000000"/>
              </a:solidFill>
              <a:uFill>
                <a:solidFill>
                  <a:srgbClr val="FFFFFF"/>
                </a:solidFill>
              </a:uFill>
              <a:latin typeface="Times New Roman"/>
            </a:rPr>
            <a:t>3</a:t>
          </a:r>
          <a:r>
            <a:rPr lang="en-US" sz="1600" b="0" strike="noStrike" spc="-1">
              <a:solidFill>
                <a:srgbClr val="000000"/>
              </a:solidFill>
              <a:uFill>
                <a:solidFill>
                  <a:srgbClr val="FFFFFF"/>
                </a:solidFill>
              </a:uFill>
              <a:latin typeface="Times New Roman"/>
            </a:rPr>
            <a:t>月</a:t>
          </a:r>
          <a:r>
            <a:rPr lang="en-US" sz="1600" b="0" strike="noStrike" spc="-1">
              <a:solidFill>
                <a:srgbClr val="000000"/>
              </a:solidFill>
              <a:uFill>
                <a:solidFill>
                  <a:srgbClr val="FFFFFF"/>
                </a:solidFill>
              </a:uFill>
              <a:latin typeface="Times New Roman"/>
            </a:rPr>
            <a:t>16</a:t>
          </a:r>
          <a:r>
            <a:rPr lang="en-US" sz="1600" b="0" strike="noStrike" spc="-1">
              <a:solidFill>
                <a:srgbClr val="000000"/>
              </a:solidFill>
              <a:uFill>
                <a:solidFill>
                  <a:srgbClr val="FFFFFF"/>
                </a:solidFill>
              </a:uFill>
              <a:latin typeface="Times New Roman"/>
            </a:rPr>
            <a:t>日）</a:t>
          </a:r>
          <a:endParaRPr lang="en-US" sz="1200" b="0" strike="noStrike" spc="-1">
            <a:solidFill>
              <a:srgbClr val="000000"/>
            </a:solidFill>
            <a:uFill>
              <a:solidFill>
                <a:srgbClr val="FFFFFF"/>
              </a:solidFill>
            </a:uFill>
            <a:latin typeface="Times New Roman"/>
          </a:endParaRPr>
        </a:p>
        <a:p>
          <a:pPr>
            <a:lnSpc>
              <a:spcPct val="100000"/>
            </a:lnSpc>
          </a:pPr>
          <a:r>
            <a:rPr lang="en-US" sz="1600" b="0" strike="noStrike" spc="-1">
              <a:solidFill>
                <a:srgbClr val="000000"/>
              </a:solidFill>
              <a:uFill>
                <a:solidFill>
                  <a:srgbClr val="FFFFFF"/>
                </a:solidFill>
              </a:uFill>
              <a:latin typeface="Times New Roman"/>
            </a:rPr>
            <a:t>問</a:t>
          </a:r>
          <a:r>
            <a:rPr lang="en-US" sz="1600" b="0" strike="noStrike" spc="-1">
              <a:solidFill>
                <a:srgbClr val="000000"/>
              </a:solidFill>
              <a:uFill>
                <a:solidFill>
                  <a:srgbClr val="FFFFFF"/>
                </a:solidFill>
              </a:uFill>
              <a:latin typeface="Times New Roman"/>
            </a:rPr>
            <a:t>63</a:t>
          </a:r>
          <a:r>
            <a:rPr lang="en-US" sz="1600" b="0" strike="noStrike" spc="-1">
              <a:solidFill>
                <a:srgbClr val="000000"/>
              </a:solidFill>
              <a:uFill>
                <a:solidFill>
                  <a:srgbClr val="FFFFFF"/>
                </a:solidFill>
              </a:uFill>
              <a:latin typeface="Times New Roman"/>
            </a:rPr>
            <a:t>　通所介護において、確保すべき従業者の勤務延時間数は、実労働時間しか算入できないのか。休憩時間はどのように取扱うのか。</a:t>
          </a:r>
          <a:endParaRPr lang="en-US" sz="1200" b="0" strike="noStrike" spc="-1">
            <a:solidFill>
              <a:srgbClr val="000000"/>
            </a:solidFill>
            <a:uFill>
              <a:solidFill>
                <a:srgbClr val="FFFFFF"/>
              </a:solidFill>
            </a:uFill>
            <a:latin typeface="Times New Roman"/>
          </a:endParaRPr>
        </a:p>
        <a:p>
          <a:pPr>
            <a:lnSpc>
              <a:spcPct val="100000"/>
            </a:lnSpc>
          </a:pPr>
          <a:r>
            <a:rPr lang="en-US" sz="1600" b="0" strike="noStrike" spc="-1">
              <a:solidFill>
                <a:srgbClr val="000000"/>
              </a:solidFill>
              <a:uFill>
                <a:solidFill>
                  <a:srgbClr val="FFFFFF"/>
                </a:solidFill>
              </a:uFill>
              <a:latin typeface="Times New Roman"/>
            </a:rPr>
            <a:t>（答）労働基準法第</a:t>
          </a:r>
          <a:r>
            <a:rPr lang="en-US" sz="1600" b="0" strike="noStrike" spc="-1">
              <a:solidFill>
                <a:srgbClr val="000000"/>
              </a:solidFill>
              <a:uFill>
                <a:solidFill>
                  <a:srgbClr val="FFFFFF"/>
                </a:solidFill>
              </a:uFill>
              <a:latin typeface="Times New Roman"/>
            </a:rPr>
            <a:t>34 </a:t>
          </a:r>
          <a:r>
            <a:rPr lang="en-US" sz="1600" b="0" strike="noStrike" spc="-1">
              <a:solidFill>
                <a:srgbClr val="000000"/>
              </a:solidFill>
              <a:uFill>
                <a:solidFill>
                  <a:srgbClr val="FFFFFF"/>
                </a:solidFill>
              </a:uFill>
              <a:latin typeface="Times New Roman"/>
            </a:rPr>
            <a:t>条において最低限確保すべきとされている程度の休憩時間については、確保すべき勤務延時間数に含めて差し支えない。ただし、その場合においても、居宅基準第</a:t>
          </a:r>
          <a:r>
            <a:rPr lang="en-US" sz="1600" b="0" strike="noStrike" spc="-1">
              <a:solidFill>
                <a:srgbClr val="000000"/>
              </a:solidFill>
              <a:uFill>
                <a:solidFill>
                  <a:srgbClr val="FFFFFF"/>
                </a:solidFill>
              </a:uFill>
              <a:latin typeface="Times New Roman"/>
            </a:rPr>
            <a:t>93 </a:t>
          </a:r>
          <a:r>
            <a:rPr lang="en-US" sz="1600" b="0" strike="noStrike" spc="-1">
              <a:solidFill>
                <a:srgbClr val="000000"/>
              </a:solidFill>
              <a:uFill>
                <a:solidFill>
                  <a:srgbClr val="FFFFFF"/>
                </a:solidFill>
              </a:uFill>
              <a:latin typeface="Times New Roman"/>
            </a:rPr>
            <a:t>条第</a:t>
          </a:r>
          <a:r>
            <a:rPr lang="en-US" sz="1600" b="0" strike="noStrike" spc="-1">
              <a:solidFill>
                <a:srgbClr val="000000"/>
              </a:solidFill>
              <a:uFill>
                <a:solidFill>
                  <a:srgbClr val="FFFFFF"/>
                </a:solidFill>
              </a:uFill>
              <a:latin typeface="Times New Roman"/>
            </a:rPr>
            <a:t>3 </a:t>
          </a:r>
          <a:r>
            <a:rPr lang="en-US" sz="1600" b="0" strike="noStrike" spc="-1">
              <a:solidFill>
                <a:srgbClr val="000000"/>
              </a:solidFill>
              <a:uFill>
                <a:solidFill>
                  <a:srgbClr val="FFFFFF"/>
                </a:solidFill>
              </a:uFill>
              <a:latin typeface="Times New Roman"/>
            </a:rPr>
            <a:t>項を満たす必要があることから、介護職員全員が同一時間帯に一斉に休憩を取ることがないようにすること。また、介護職員が常時１名しか配置されていない事業所については、当該職員が休憩を取る時間帯に、介護職員以外で利用者に対して直接ケアを行う職員（居宅基準第</a:t>
          </a:r>
          <a:r>
            <a:rPr lang="en-US" sz="1600" b="0" strike="noStrike" spc="-1">
              <a:solidFill>
                <a:srgbClr val="000000"/>
              </a:solidFill>
              <a:uFill>
                <a:solidFill>
                  <a:srgbClr val="FFFFFF"/>
                </a:solidFill>
              </a:uFill>
              <a:latin typeface="Times New Roman"/>
            </a:rPr>
            <a:t>93 </a:t>
          </a:r>
          <a:r>
            <a:rPr lang="en-US" sz="1600" b="0" strike="noStrike" spc="-1">
              <a:solidFill>
                <a:srgbClr val="000000"/>
              </a:solidFill>
              <a:uFill>
                <a:solidFill>
                  <a:srgbClr val="FFFFFF"/>
                </a:solidFill>
              </a:uFill>
              <a:latin typeface="Times New Roman"/>
            </a:rPr>
            <a:t>条第</a:t>
          </a:r>
          <a:r>
            <a:rPr lang="en-US" sz="1600" b="0" strike="noStrike" spc="-1">
              <a:solidFill>
                <a:srgbClr val="000000"/>
              </a:solidFill>
              <a:uFill>
                <a:solidFill>
                  <a:srgbClr val="FFFFFF"/>
                </a:solidFill>
              </a:uFill>
              <a:latin typeface="Times New Roman"/>
            </a:rPr>
            <a:t>1 </a:t>
          </a:r>
          <a:r>
            <a:rPr lang="en-US" sz="1600" b="0" strike="noStrike" spc="-1">
              <a:solidFill>
                <a:srgbClr val="000000"/>
              </a:solidFill>
              <a:uFill>
                <a:solidFill>
                  <a:srgbClr val="FFFFFF"/>
                </a:solidFill>
              </a:uFill>
              <a:latin typeface="Times New Roman"/>
            </a:rPr>
            <a:t>項第</a:t>
          </a:r>
          <a:r>
            <a:rPr lang="en-US" sz="1600" b="0" strike="noStrike" spc="-1">
              <a:solidFill>
                <a:srgbClr val="000000"/>
              </a:solidFill>
              <a:uFill>
                <a:solidFill>
                  <a:srgbClr val="FFFFFF"/>
                </a:solidFill>
              </a:uFill>
              <a:latin typeface="Times New Roman"/>
            </a:rPr>
            <a:t>1 </a:t>
          </a:r>
          <a:r>
            <a:rPr lang="en-US" sz="1600" b="0" strike="noStrike" spc="-1">
              <a:solidFill>
                <a:srgbClr val="000000"/>
              </a:solidFill>
              <a:uFill>
                <a:solidFill>
                  <a:srgbClr val="FFFFFF"/>
                </a:solidFill>
              </a:uFill>
              <a:latin typeface="Times New Roman"/>
            </a:rPr>
            <a:t>号の生活相談員又は同項第</a:t>
          </a:r>
          <a:r>
            <a:rPr lang="en-US" sz="1600" b="0" strike="noStrike" spc="-1">
              <a:solidFill>
                <a:srgbClr val="000000"/>
              </a:solidFill>
              <a:uFill>
                <a:solidFill>
                  <a:srgbClr val="FFFFFF"/>
                </a:solidFill>
              </a:uFill>
              <a:latin typeface="Times New Roman"/>
            </a:rPr>
            <a:t>2 </a:t>
          </a:r>
          <a:r>
            <a:rPr lang="en-US" sz="1600" b="0" strike="noStrike" spc="-1">
              <a:solidFill>
                <a:srgbClr val="000000"/>
              </a:solidFill>
              <a:uFill>
                <a:solidFill>
                  <a:srgbClr val="FFFFFF"/>
                </a:solidFill>
              </a:uFill>
              <a:latin typeface="Times New Roman"/>
            </a:rPr>
            <a:t>号の看護職員）が配置されていれば、居宅基準第</a:t>
          </a:r>
          <a:r>
            <a:rPr lang="en-US" sz="1600" b="0" strike="noStrike" spc="-1">
              <a:solidFill>
                <a:srgbClr val="000000"/>
              </a:solidFill>
              <a:uFill>
                <a:solidFill>
                  <a:srgbClr val="FFFFFF"/>
                </a:solidFill>
              </a:uFill>
              <a:latin typeface="Times New Roman"/>
            </a:rPr>
            <a:t>93 </a:t>
          </a:r>
          <a:r>
            <a:rPr lang="en-US" sz="1600" b="0" strike="noStrike" spc="-1">
              <a:solidFill>
                <a:srgbClr val="000000"/>
              </a:solidFill>
              <a:uFill>
                <a:solidFill>
                  <a:srgbClr val="FFFFFF"/>
                </a:solidFill>
              </a:uFill>
              <a:latin typeface="Times New Roman"/>
            </a:rPr>
            <a:t>条第</a:t>
          </a:r>
          <a:r>
            <a:rPr lang="en-US" sz="1600" b="0" strike="noStrike" spc="-1">
              <a:solidFill>
                <a:srgbClr val="000000"/>
              </a:solidFill>
              <a:uFill>
                <a:solidFill>
                  <a:srgbClr val="FFFFFF"/>
                </a:solidFill>
              </a:uFill>
              <a:latin typeface="Times New Roman"/>
            </a:rPr>
            <a:t>3 </a:t>
          </a:r>
          <a:r>
            <a:rPr lang="en-US" sz="1600" b="0" strike="noStrike" spc="-1">
              <a:solidFill>
                <a:srgbClr val="000000"/>
              </a:solidFill>
              <a:uFill>
                <a:solidFill>
                  <a:srgbClr val="FFFFFF"/>
                </a:solidFill>
              </a:uFill>
              <a:latin typeface="Times New Roman"/>
            </a:rPr>
            <a:t>項の規定を満たすものとして取り扱って差し支えない。</a:t>
          </a:r>
          <a:endParaRPr lang="en-US" sz="1200" b="0" strike="noStrike" spc="-1">
            <a:solidFill>
              <a:srgbClr val="000000"/>
            </a:solidFill>
            <a:uFill>
              <a:solidFill>
                <a:srgbClr val="FFFFFF"/>
              </a:solidFill>
            </a:uFill>
            <a:latin typeface="Times New Roman"/>
          </a:endParaRPr>
        </a:p>
        <a:p>
          <a:pPr>
            <a:lnSpc>
              <a:spcPct val="100000"/>
            </a:lnSpc>
          </a:pPr>
          <a:r>
            <a:rPr lang="en-US" sz="1600" b="0" strike="noStrike" spc="-1">
              <a:solidFill>
                <a:srgbClr val="000000"/>
              </a:solidFill>
              <a:uFill>
                <a:solidFill>
                  <a:srgbClr val="FFFFFF"/>
                </a:solidFill>
              </a:uFill>
              <a:latin typeface="Times New Roman"/>
            </a:rPr>
            <a:t>　このような取扱いは、通常の常勤換算方法とは異なりサービス提供時間内において必要な労働力を確保しつつピークタイムに手厚く配置することを可能とするなど、交代で休憩を取得したとしても必ずしもサービスの質の低下には繋がらないと考えられる通所介護（療養通所介護は除く）に限って認められるものである。</a:t>
          </a:r>
          <a:endParaRPr lang="en-US" sz="1200" b="0" strike="noStrike" spc="-1">
            <a:solidFill>
              <a:srgbClr val="000000"/>
            </a:solidFill>
            <a:uFill>
              <a:solidFill>
                <a:srgbClr val="FFFFFF"/>
              </a:solidFill>
            </a:uFill>
            <a:latin typeface="Times New Roman"/>
          </a:endParaRPr>
        </a:p>
        <a:p>
          <a:pPr>
            <a:lnSpc>
              <a:spcPct val="100000"/>
            </a:lnSpc>
          </a:pPr>
          <a:r>
            <a:rPr lang="en-US" sz="1600" b="0" strike="noStrike" spc="-1">
              <a:solidFill>
                <a:srgbClr val="000000"/>
              </a:solidFill>
              <a:uFill>
                <a:solidFill>
                  <a:srgbClr val="FFFFFF"/>
                </a:solidFill>
              </a:uFill>
              <a:latin typeface="Times New Roman"/>
            </a:rPr>
            <a:t>　なお、管理者は従業者の雇用管理を一元的に行うものとされていることから、休憩時間の取得等について労働関係法規を遵守すること。</a:t>
          </a:r>
          <a:endParaRPr lang="en-US" sz="1200" b="0" strike="noStrike" spc="-1">
            <a:solidFill>
              <a:srgbClr val="000000"/>
            </a:solidFill>
            <a:uFill>
              <a:solidFill>
                <a:srgbClr val="FFFFFF"/>
              </a:solidFill>
            </a:uFill>
            <a:latin typeface="Times New Roman"/>
          </a:endParaRPr>
        </a:p>
        <a:p>
          <a:pPr>
            <a:lnSpc>
              <a:spcPct val="100000"/>
            </a:lnSpc>
          </a:pPr>
          <a:r>
            <a:rPr lang="en-US" sz="1600" b="0" strike="noStrike" spc="-1">
              <a:solidFill>
                <a:srgbClr val="000000"/>
              </a:solidFill>
              <a:uFill>
                <a:solidFill>
                  <a:srgbClr val="FFFFFF"/>
                </a:solidFill>
              </a:uFill>
              <a:latin typeface="Times New Roman"/>
            </a:rPr>
            <a:t>　認知症対応型通所介護についても同様の考え方とする。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mlns:xdr="http://schemas.openxmlformats.org/drawingml/2006/spreadsheetDrawing">
      <xdr:col>1</xdr:col>
      <xdr:colOff>419735</xdr:colOff>
      <xdr:row>42</xdr:row>
      <xdr:rowOff>267970</xdr:rowOff>
    </xdr:from>
    <xdr:to xmlns:xdr="http://schemas.openxmlformats.org/drawingml/2006/spreadsheetDrawing">
      <xdr:col>22</xdr:col>
      <xdr:colOff>3467100</xdr:colOff>
      <xdr:row>56</xdr:row>
      <xdr:rowOff>267970</xdr:rowOff>
    </xdr:to>
    <xdr:sp macro="" textlink="">
      <xdr:nvSpPr>
        <xdr:cNvPr id="2" name="CustomShape 1"/>
        <xdr:cNvSpPr/>
      </xdr:nvSpPr>
      <xdr:spPr>
        <a:xfrm>
          <a:off x="541655" y="13869670"/>
          <a:ext cx="17612360" cy="4533900"/>
        </a:xfrm>
        <a:prstGeom prst="rect">
          <a:avLst/>
        </a:prstGeom>
        <a:solidFill>
          <a:srgbClr val="FFFFFF"/>
        </a:solidFill>
        <a:ln w="12600">
          <a:solidFill>
            <a:srgbClr val="325490"/>
          </a:solidFill>
          <a:miter/>
        </a:ln>
      </xdr:spPr>
      <xdr:style>
        <a:lnRef idx="0">
          <a:srgbClr val="000000"/>
        </a:lnRef>
        <a:fillRef idx="0">
          <a:srgbClr val="000000"/>
        </a:fillRef>
        <a:effectRef idx="0">
          <a:srgbClr val="000000"/>
        </a:effectRef>
        <a:fontRef idx="minor"/>
      </xdr:style>
      <xdr:txBody>
        <a:bodyPr vertOverflow="overflow" horzOverflow="overflow" lIns="90000" tIns="45000" rIns="90000" bIns="45000"/>
        <a:lstStyle/>
        <a:p>
          <a:pPr>
            <a:lnSpc>
              <a:spcPct val="100000"/>
            </a:lnSpc>
          </a:pPr>
          <a:r>
            <a:rPr lang="en-US" sz="1600" b="0" strike="noStrike" spc="-1">
              <a:solidFill>
                <a:srgbClr val="000000"/>
              </a:solidFill>
              <a:uFill>
                <a:solidFill>
                  <a:srgbClr val="FFFFFF"/>
                </a:solidFill>
              </a:uFill>
              <a:latin typeface="Times New Roman"/>
            </a:rPr>
            <a:t>平成</a:t>
          </a:r>
          <a:r>
            <a:rPr lang="en-US" sz="1600" b="0" strike="noStrike" spc="-1">
              <a:solidFill>
                <a:srgbClr val="000000"/>
              </a:solidFill>
              <a:uFill>
                <a:solidFill>
                  <a:srgbClr val="FFFFFF"/>
                </a:solidFill>
              </a:uFill>
              <a:latin typeface="Times New Roman"/>
            </a:rPr>
            <a:t>24</a:t>
          </a:r>
          <a:r>
            <a:rPr lang="en-US" sz="1600" b="0" strike="noStrike" spc="-1">
              <a:solidFill>
                <a:srgbClr val="000000"/>
              </a:solidFill>
              <a:uFill>
                <a:solidFill>
                  <a:srgbClr val="FFFFFF"/>
                </a:solidFill>
              </a:uFill>
              <a:latin typeface="Times New Roman"/>
            </a:rPr>
            <a:t>年度介護報酬改定に関する</a:t>
          </a:r>
          <a:r>
            <a:rPr lang="en-US" sz="1600" b="0" strike="noStrike" spc="-1">
              <a:solidFill>
                <a:srgbClr val="000000"/>
              </a:solidFill>
              <a:uFill>
                <a:solidFill>
                  <a:srgbClr val="FFFFFF"/>
                </a:solidFill>
              </a:uFill>
              <a:latin typeface="Times New Roman"/>
            </a:rPr>
            <a:t>Q&amp;A</a:t>
          </a:r>
          <a:r>
            <a:rPr lang="en-US" sz="1600" b="0" strike="noStrike" spc="-1">
              <a:solidFill>
                <a:srgbClr val="000000"/>
              </a:solidFill>
              <a:uFill>
                <a:solidFill>
                  <a:srgbClr val="FFFFFF"/>
                </a:solidFill>
              </a:uFill>
              <a:latin typeface="Times New Roman"/>
            </a:rPr>
            <a:t>（</a:t>
          </a:r>
          <a:r>
            <a:rPr lang="en-US" sz="1600" b="0" strike="noStrike" spc="-1">
              <a:solidFill>
                <a:srgbClr val="000000"/>
              </a:solidFill>
              <a:uFill>
                <a:solidFill>
                  <a:srgbClr val="FFFFFF"/>
                </a:solidFill>
              </a:uFill>
              <a:latin typeface="Times New Roman"/>
            </a:rPr>
            <a:t>Vol.1</a:t>
          </a:r>
          <a:r>
            <a:rPr lang="en-US" sz="1600" b="0" strike="noStrike" spc="-1">
              <a:solidFill>
                <a:srgbClr val="000000"/>
              </a:solidFill>
              <a:uFill>
                <a:solidFill>
                  <a:srgbClr val="FFFFFF"/>
                </a:solidFill>
              </a:uFill>
              <a:latin typeface="Times New Roman"/>
            </a:rPr>
            <a:t>）（平成</a:t>
          </a:r>
          <a:r>
            <a:rPr lang="en-US" sz="1600" b="0" strike="noStrike" spc="-1">
              <a:solidFill>
                <a:srgbClr val="000000"/>
              </a:solidFill>
              <a:uFill>
                <a:solidFill>
                  <a:srgbClr val="FFFFFF"/>
                </a:solidFill>
              </a:uFill>
              <a:latin typeface="Times New Roman"/>
            </a:rPr>
            <a:t>24</a:t>
          </a:r>
          <a:r>
            <a:rPr lang="en-US" sz="1600" b="0" strike="noStrike" spc="-1">
              <a:solidFill>
                <a:srgbClr val="000000"/>
              </a:solidFill>
              <a:uFill>
                <a:solidFill>
                  <a:srgbClr val="FFFFFF"/>
                </a:solidFill>
              </a:uFill>
              <a:latin typeface="Times New Roman"/>
            </a:rPr>
            <a:t>年</a:t>
          </a:r>
          <a:r>
            <a:rPr lang="en-US" sz="1600" b="0" strike="noStrike" spc="-1">
              <a:solidFill>
                <a:srgbClr val="000000"/>
              </a:solidFill>
              <a:uFill>
                <a:solidFill>
                  <a:srgbClr val="FFFFFF"/>
                </a:solidFill>
              </a:uFill>
              <a:latin typeface="Times New Roman"/>
            </a:rPr>
            <a:t>3</a:t>
          </a:r>
          <a:r>
            <a:rPr lang="en-US" sz="1600" b="0" strike="noStrike" spc="-1">
              <a:solidFill>
                <a:srgbClr val="000000"/>
              </a:solidFill>
              <a:uFill>
                <a:solidFill>
                  <a:srgbClr val="FFFFFF"/>
                </a:solidFill>
              </a:uFill>
              <a:latin typeface="Times New Roman"/>
            </a:rPr>
            <a:t>月</a:t>
          </a:r>
          <a:r>
            <a:rPr lang="en-US" sz="1600" b="0" strike="noStrike" spc="-1">
              <a:solidFill>
                <a:srgbClr val="000000"/>
              </a:solidFill>
              <a:uFill>
                <a:solidFill>
                  <a:srgbClr val="FFFFFF"/>
                </a:solidFill>
              </a:uFill>
              <a:latin typeface="Times New Roman"/>
            </a:rPr>
            <a:t>16</a:t>
          </a:r>
          <a:r>
            <a:rPr lang="en-US" sz="1600" b="0" strike="noStrike" spc="-1">
              <a:solidFill>
                <a:srgbClr val="000000"/>
              </a:solidFill>
              <a:uFill>
                <a:solidFill>
                  <a:srgbClr val="FFFFFF"/>
                </a:solidFill>
              </a:uFill>
              <a:latin typeface="Times New Roman"/>
            </a:rPr>
            <a:t>日）</a:t>
          </a:r>
          <a:endParaRPr lang="en-US" sz="1200" b="0" strike="noStrike" spc="-1">
            <a:solidFill>
              <a:srgbClr val="000000"/>
            </a:solidFill>
            <a:uFill>
              <a:solidFill>
                <a:srgbClr val="FFFFFF"/>
              </a:solidFill>
            </a:uFill>
            <a:latin typeface="Times New Roman"/>
          </a:endParaRPr>
        </a:p>
        <a:p>
          <a:pPr>
            <a:lnSpc>
              <a:spcPct val="100000"/>
            </a:lnSpc>
          </a:pPr>
          <a:r>
            <a:rPr lang="en-US" sz="1600" b="0" strike="noStrike" spc="-1">
              <a:solidFill>
                <a:srgbClr val="000000"/>
              </a:solidFill>
              <a:uFill>
                <a:solidFill>
                  <a:srgbClr val="FFFFFF"/>
                </a:solidFill>
              </a:uFill>
              <a:latin typeface="Times New Roman"/>
            </a:rPr>
            <a:t>問</a:t>
          </a:r>
          <a:r>
            <a:rPr lang="en-US" sz="1600" b="0" strike="noStrike" spc="-1">
              <a:solidFill>
                <a:srgbClr val="000000"/>
              </a:solidFill>
              <a:uFill>
                <a:solidFill>
                  <a:srgbClr val="FFFFFF"/>
                </a:solidFill>
              </a:uFill>
              <a:latin typeface="Times New Roman"/>
            </a:rPr>
            <a:t>63</a:t>
          </a:r>
          <a:r>
            <a:rPr lang="en-US" sz="1600" b="0" strike="noStrike" spc="-1">
              <a:solidFill>
                <a:srgbClr val="000000"/>
              </a:solidFill>
              <a:uFill>
                <a:solidFill>
                  <a:srgbClr val="FFFFFF"/>
                </a:solidFill>
              </a:uFill>
              <a:latin typeface="Times New Roman"/>
            </a:rPr>
            <a:t>　通所介護において、確保すべき従業者の勤務延時間数は、実労働時間しか算入できないのか。休憩時間はどのように取扱うのか。</a:t>
          </a:r>
          <a:endParaRPr lang="en-US" sz="1200" b="0" strike="noStrike" spc="-1">
            <a:solidFill>
              <a:srgbClr val="000000"/>
            </a:solidFill>
            <a:uFill>
              <a:solidFill>
                <a:srgbClr val="FFFFFF"/>
              </a:solidFill>
            </a:uFill>
            <a:latin typeface="Times New Roman"/>
          </a:endParaRPr>
        </a:p>
        <a:p>
          <a:pPr>
            <a:lnSpc>
              <a:spcPct val="100000"/>
            </a:lnSpc>
          </a:pPr>
          <a:r>
            <a:rPr lang="en-US" sz="1600" b="0" strike="noStrike" spc="-1">
              <a:solidFill>
                <a:srgbClr val="000000"/>
              </a:solidFill>
              <a:uFill>
                <a:solidFill>
                  <a:srgbClr val="FFFFFF"/>
                </a:solidFill>
              </a:uFill>
              <a:latin typeface="Times New Roman"/>
            </a:rPr>
            <a:t>（答）労働基準法第</a:t>
          </a:r>
          <a:r>
            <a:rPr lang="en-US" sz="1600" b="0" strike="noStrike" spc="-1">
              <a:solidFill>
                <a:srgbClr val="000000"/>
              </a:solidFill>
              <a:uFill>
                <a:solidFill>
                  <a:srgbClr val="FFFFFF"/>
                </a:solidFill>
              </a:uFill>
              <a:latin typeface="Times New Roman"/>
            </a:rPr>
            <a:t>34 </a:t>
          </a:r>
          <a:r>
            <a:rPr lang="en-US" sz="1600" b="0" strike="noStrike" spc="-1">
              <a:solidFill>
                <a:srgbClr val="000000"/>
              </a:solidFill>
              <a:uFill>
                <a:solidFill>
                  <a:srgbClr val="FFFFFF"/>
                </a:solidFill>
              </a:uFill>
              <a:latin typeface="Times New Roman"/>
            </a:rPr>
            <a:t>条において最低限確保すべきとされている程度の休憩時間については、確保すべき勤務延時間数に含めて差し支えない。ただし、その場合においても、居宅基準第</a:t>
          </a:r>
          <a:r>
            <a:rPr lang="en-US" sz="1600" b="0" strike="noStrike" spc="-1">
              <a:solidFill>
                <a:srgbClr val="000000"/>
              </a:solidFill>
              <a:uFill>
                <a:solidFill>
                  <a:srgbClr val="FFFFFF"/>
                </a:solidFill>
              </a:uFill>
              <a:latin typeface="Times New Roman"/>
            </a:rPr>
            <a:t>93 </a:t>
          </a:r>
          <a:r>
            <a:rPr lang="en-US" sz="1600" b="0" strike="noStrike" spc="-1">
              <a:solidFill>
                <a:srgbClr val="000000"/>
              </a:solidFill>
              <a:uFill>
                <a:solidFill>
                  <a:srgbClr val="FFFFFF"/>
                </a:solidFill>
              </a:uFill>
              <a:latin typeface="Times New Roman"/>
            </a:rPr>
            <a:t>条第</a:t>
          </a:r>
          <a:r>
            <a:rPr lang="en-US" sz="1600" b="0" strike="noStrike" spc="-1">
              <a:solidFill>
                <a:srgbClr val="000000"/>
              </a:solidFill>
              <a:uFill>
                <a:solidFill>
                  <a:srgbClr val="FFFFFF"/>
                </a:solidFill>
              </a:uFill>
              <a:latin typeface="Times New Roman"/>
            </a:rPr>
            <a:t>3 </a:t>
          </a:r>
          <a:r>
            <a:rPr lang="en-US" sz="1600" b="0" strike="noStrike" spc="-1">
              <a:solidFill>
                <a:srgbClr val="000000"/>
              </a:solidFill>
              <a:uFill>
                <a:solidFill>
                  <a:srgbClr val="FFFFFF"/>
                </a:solidFill>
              </a:uFill>
              <a:latin typeface="Times New Roman"/>
            </a:rPr>
            <a:t>項を満たす必要があることから、介護職員全員が同一時間帯に一斉に休憩を取ることがないようにすること。また、介護職員が常時１名しか配置されていない事業所については、当該職員が休憩を取る時間帯に、介護職員以外で利用者に対して直接ケアを行う職員（居宅基準第</a:t>
          </a:r>
          <a:r>
            <a:rPr lang="en-US" sz="1600" b="0" strike="noStrike" spc="-1">
              <a:solidFill>
                <a:srgbClr val="000000"/>
              </a:solidFill>
              <a:uFill>
                <a:solidFill>
                  <a:srgbClr val="FFFFFF"/>
                </a:solidFill>
              </a:uFill>
              <a:latin typeface="Times New Roman"/>
            </a:rPr>
            <a:t>93 </a:t>
          </a:r>
          <a:r>
            <a:rPr lang="en-US" sz="1600" b="0" strike="noStrike" spc="-1">
              <a:solidFill>
                <a:srgbClr val="000000"/>
              </a:solidFill>
              <a:uFill>
                <a:solidFill>
                  <a:srgbClr val="FFFFFF"/>
                </a:solidFill>
              </a:uFill>
              <a:latin typeface="Times New Roman"/>
            </a:rPr>
            <a:t>条第</a:t>
          </a:r>
          <a:r>
            <a:rPr lang="en-US" sz="1600" b="0" strike="noStrike" spc="-1">
              <a:solidFill>
                <a:srgbClr val="000000"/>
              </a:solidFill>
              <a:uFill>
                <a:solidFill>
                  <a:srgbClr val="FFFFFF"/>
                </a:solidFill>
              </a:uFill>
              <a:latin typeface="Times New Roman"/>
            </a:rPr>
            <a:t>1 </a:t>
          </a:r>
          <a:r>
            <a:rPr lang="en-US" sz="1600" b="0" strike="noStrike" spc="-1">
              <a:solidFill>
                <a:srgbClr val="000000"/>
              </a:solidFill>
              <a:uFill>
                <a:solidFill>
                  <a:srgbClr val="FFFFFF"/>
                </a:solidFill>
              </a:uFill>
              <a:latin typeface="Times New Roman"/>
            </a:rPr>
            <a:t>項第</a:t>
          </a:r>
          <a:r>
            <a:rPr lang="en-US" sz="1600" b="0" strike="noStrike" spc="-1">
              <a:solidFill>
                <a:srgbClr val="000000"/>
              </a:solidFill>
              <a:uFill>
                <a:solidFill>
                  <a:srgbClr val="FFFFFF"/>
                </a:solidFill>
              </a:uFill>
              <a:latin typeface="Times New Roman"/>
            </a:rPr>
            <a:t>1 </a:t>
          </a:r>
          <a:r>
            <a:rPr lang="en-US" sz="1600" b="0" strike="noStrike" spc="-1">
              <a:solidFill>
                <a:srgbClr val="000000"/>
              </a:solidFill>
              <a:uFill>
                <a:solidFill>
                  <a:srgbClr val="FFFFFF"/>
                </a:solidFill>
              </a:uFill>
              <a:latin typeface="Times New Roman"/>
            </a:rPr>
            <a:t>号の生活相談員又は同項第</a:t>
          </a:r>
          <a:r>
            <a:rPr lang="en-US" sz="1600" b="0" strike="noStrike" spc="-1">
              <a:solidFill>
                <a:srgbClr val="000000"/>
              </a:solidFill>
              <a:uFill>
                <a:solidFill>
                  <a:srgbClr val="FFFFFF"/>
                </a:solidFill>
              </a:uFill>
              <a:latin typeface="Times New Roman"/>
            </a:rPr>
            <a:t>2 </a:t>
          </a:r>
          <a:r>
            <a:rPr lang="en-US" sz="1600" b="0" strike="noStrike" spc="-1">
              <a:solidFill>
                <a:srgbClr val="000000"/>
              </a:solidFill>
              <a:uFill>
                <a:solidFill>
                  <a:srgbClr val="FFFFFF"/>
                </a:solidFill>
              </a:uFill>
              <a:latin typeface="Times New Roman"/>
            </a:rPr>
            <a:t>号の看護職員）が配置されていれば、居宅基準第</a:t>
          </a:r>
          <a:r>
            <a:rPr lang="en-US" sz="1600" b="0" strike="noStrike" spc="-1">
              <a:solidFill>
                <a:srgbClr val="000000"/>
              </a:solidFill>
              <a:uFill>
                <a:solidFill>
                  <a:srgbClr val="FFFFFF"/>
                </a:solidFill>
              </a:uFill>
              <a:latin typeface="Times New Roman"/>
            </a:rPr>
            <a:t>93 </a:t>
          </a:r>
          <a:r>
            <a:rPr lang="en-US" sz="1600" b="0" strike="noStrike" spc="-1">
              <a:solidFill>
                <a:srgbClr val="000000"/>
              </a:solidFill>
              <a:uFill>
                <a:solidFill>
                  <a:srgbClr val="FFFFFF"/>
                </a:solidFill>
              </a:uFill>
              <a:latin typeface="Times New Roman"/>
            </a:rPr>
            <a:t>条第</a:t>
          </a:r>
          <a:r>
            <a:rPr lang="en-US" sz="1600" b="0" strike="noStrike" spc="-1">
              <a:solidFill>
                <a:srgbClr val="000000"/>
              </a:solidFill>
              <a:uFill>
                <a:solidFill>
                  <a:srgbClr val="FFFFFF"/>
                </a:solidFill>
              </a:uFill>
              <a:latin typeface="Times New Roman"/>
            </a:rPr>
            <a:t>3 </a:t>
          </a:r>
          <a:r>
            <a:rPr lang="en-US" sz="1600" b="0" strike="noStrike" spc="-1">
              <a:solidFill>
                <a:srgbClr val="000000"/>
              </a:solidFill>
              <a:uFill>
                <a:solidFill>
                  <a:srgbClr val="FFFFFF"/>
                </a:solidFill>
              </a:uFill>
              <a:latin typeface="Times New Roman"/>
            </a:rPr>
            <a:t>項の規定を満たすものとして取り扱って差し支えない。</a:t>
          </a:r>
          <a:endParaRPr lang="en-US" sz="1200" b="0" strike="noStrike" spc="-1">
            <a:solidFill>
              <a:srgbClr val="000000"/>
            </a:solidFill>
            <a:uFill>
              <a:solidFill>
                <a:srgbClr val="FFFFFF"/>
              </a:solidFill>
            </a:uFill>
            <a:latin typeface="Times New Roman"/>
          </a:endParaRPr>
        </a:p>
        <a:p>
          <a:pPr>
            <a:lnSpc>
              <a:spcPct val="100000"/>
            </a:lnSpc>
          </a:pPr>
          <a:r>
            <a:rPr lang="en-US" sz="1600" b="0" strike="noStrike" spc="-1">
              <a:solidFill>
                <a:srgbClr val="000000"/>
              </a:solidFill>
              <a:uFill>
                <a:solidFill>
                  <a:srgbClr val="FFFFFF"/>
                </a:solidFill>
              </a:uFill>
              <a:latin typeface="Times New Roman"/>
            </a:rPr>
            <a:t>　このような取扱いは、通常の常勤換算方法とは異なりサービス提供時間内において必要な労働力を確保しつつピークタイムに手厚く配置することを可能とするなど、交代で休憩を取得したとしても必ずしもサービスの質の低下には繋がらないと考えられる通所介護（療養通所介護は除く）に限って認められるものである。</a:t>
          </a:r>
          <a:endParaRPr lang="en-US" sz="1200" b="0" strike="noStrike" spc="-1">
            <a:solidFill>
              <a:srgbClr val="000000"/>
            </a:solidFill>
            <a:uFill>
              <a:solidFill>
                <a:srgbClr val="FFFFFF"/>
              </a:solidFill>
            </a:uFill>
            <a:latin typeface="Times New Roman"/>
          </a:endParaRPr>
        </a:p>
        <a:p>
          <a:pPr>
            <a:lnSpc>
              <a:spcPct val="100000"/>
            </a:lnSpc>
          </a:pPr>
          <a:r>
            <a:rPr lang="en-US" sz="1600" b="0" strike="noStrike" spc="-1">
              <a:solidFill>
                <a:srgbClr val="000000"/>
              </a:solidFill>
              <a:uFill>
                <a:solidFill>
                  <a:srgbClr val="FFFFFF"/>
                </a:solidFill>
              </a:uFill>
              <a:latin typeface="Times New Roman"/>
            </a:rPr>
            <a:t>　なお、管理者は従業者の雇用管理を一元的に行うものとされていることから、休憩時間の取得等について労働関係法規を遵守すること。</a:t>
          </a:r>
          <a:endParaRPr lang="en-US" sz="1200" b="0" strike="noStrike" spc="-1">
            <a:solidFill>
              <a:srgbClr val="000000"/>
            </a:solidFill>
            <a:uFill>
              <a:solidFill>
                <a:srgbClr val="FFFFFF"/>
              </a:solidFill>
            </a:uFill>
            <a:latin typeface="Times New Roman"/>
          </a:endParaRPr>
        </a:p>
        <a:p>
          <a:pPr>
            <a:lnSpc>
              <a:spcPct val="100000"/>
            </a:lnSpc>
          </a:pPr>
          <a:r>
            <a:rPr lang="en-US" sz="1600" b="0" strike="noStrike" spc="-1">
              <a:solidFill>
                <a:srgbClr val="000000"/>
              </a:solidFill>
              <a:uFill>
                <a:solidFill>
                  <a:srgbClr val="FFFFFF"/>
                </a:solidFill>
              </a:uFill>
              <a:latin typeface="Times New Roman"/>
            </a:rPr>
            <a:t>　認知症対応型通所介護についても同様の考え方とする。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mlns:xdr="http://schemas.openxmlformats.org/drawingml/2006/spreadsheetDrawing">
      <xdr:col>4</xdr:col>
      <xdr:colOff>381635</xdr:colOff>
      <xdr:row>3</xdr:row>
      <xdr:rowOff>85725</xdr:rowOff>
    </xdr:from>
    <xdr:to xmlns:xdr="http://schemas.openxmlformats.org/drawingml/2006/spreadsheetDrawing">
      <xdr:col>4</xdr:col>
      <xdr:colOff>457835</xdr:colOff>
      <xdr:row>4</xdr:row>
      <xdr:rowOff>248285</xdr:rowOff>
    </xdr:to>
    <xdr:sp macro="" textlink="">
      <xdr:nvSpPr>
        <xdr:cNvPr id="3" name="CustomShape 1"/>
        <xdr:cNvSpPr/>
      </xdr:nvSpPr>
      <xdr:spPr>
        <a:xfrm>
          <a:off x="5401310" y="838200"/>
          <a:ext cx="76200" cy="419735"/>
        </a:xfrm>
        <a:prstGeom prst="rightBrace">
          <a:avLst>
            <a:gd name="adj1" fmla="val 8333"/>
            <a:gd name="adj2" fmla="val 50000"/>
          </a:avLst>
        </a:prstGeom>
        <a:noFill/>
        <a:ln w="19080">
          <a:solidFill>
            <a:srgbClr val="000000"/>
          </a:solidFill>
          <a:miter/>
        </a:ln>
      </xdr:spPr>
      <xdr:style>
        <a:lnRef idx="0">
          <a:srgbClr val="000000"/>
        </a:lnRef>
        <a:fillRef idx="0">
          <a:srgbClr val="000000"/>
        </a:fillRef>
        <a:effectRef idx="0">
          <a:srgbClr val="000000"/>
        </a:effectRef>
        <a:fontRef idx="minor"/>
      </xdr:style>
    </xdr:sp>
    <xdr:clientData/>
  </xdr:twoCellAnchor>
  <xdr:twoCellAnchor editAs="oneCell">
    <xdr:from xmlns:xdr="http://schemas.openxmlformats.org/drawingml/2006/spreadsheetDrawing">
      <xdr:col>1</xdr:col>
      <xdr:colOff>86360</xdr:colOff>
      <xdr:row>69</xdr:row>
      <xdr:rowOff>38100</xdr:rowOff>
    </xdr:from>
    <xdr:to xmlns:xdr="http://schemas.openxmlformats.org/drawingml/2006/spreadsheetDrawing">
      <xdr:col>15</xdr:col>
      <xdr:colOff>275590</xdr:colOff>
      <xdr:row>78</xdr:row>
      <xdr:rowOff>95885</xdr:rowOff>
    </xdr:to>
    <xdr:sp macro="" textlink="">
      <xdr:nvSpPr>
        <xdr:cNvPr id="4" name="CustomShape 1"/>
        <xdr:cNvSpPr/>
      </xdr:nvSpPr>
      <xdr:spPr>
        <a:xfrm>
          <a:off x="224790" y="15878175"/>
          <a:ext cx="12614275" cy="2200910"/>
        </a:xfrm>
        <a:prstGeom prst="rect">
          <a:avLst/>
        </a:prstGeom>
        <a:solidFill>
          <a:srgbClr val="FFFFFF"/>
        </a:solidFill>
        <a:ln w="12600">
          <a:solidFill>
            <a:srgbClr val="325490"/>
          </a:solidFill>
          <a:miter/>
        </a:ln>
      </xdr:spPr>
      <xdr:style>
        <a:lnRef idx="0">
          <a:srgbClr val="000000"/>
        </a:lnRef>
        <a:fillRef idx="0">
          <a:srgbClr val="000000"/>
        </a:fillRef>
        <a:effectRef idx="0">
          <a:srgbClr val="000000"/>
        </a:effectRef>
        <a:fontRef idx="minor"/>
      </xdr:style>
      <xdr:txBody>
        <a:bodyPr vertOverflow="overflow" horzOverflow="overflow" lIns="90000" tIns="45000" rIns="90000" bIns="45000"/>
        <a:lstStyle/>
        <a:p>
          <a:pPr>
            <a:lnSpc>
              <a:spcPct val="100000"/>
            </a:lnSpc>
          </a:pPr>
          <a:r>
            <a:rPr lang="en-US" sz="1100" b="0" strike="noStrike" spc="-1">
              <a:solidFill>
                <a:srgbClr val="000000"/>
              </a:solidFill>
              <a:uFill>
                <a:solidFill>
                  <a:srgbClr val="FFFFFF"/>
                </a:solidFill>
              </a:uFill>
              <a:latin typeface="Calibri"/>
            </a:rPr>
            <a:t>【留意事項】</a:t>
          </a:r>
          <a:endParaRPr lang="en-US" sz="1200" b="0" strike="noStrike" spc="-1">
            <a:solidFill>
              <a:srgbClr val="000000"/>
            </a:solidFill>
            <a:uFill>
              <a:solidFill>
                <a:srgbClr val="FFFFFF"/>
              </a:solidFill>
            </a:uFill>
            <a:latin typeface="Times New Roman"/>
          </a:endParaRPr>
        </a:p>
        <a:p>
          <a:pPr>
            <a:lnSpc>
              <a:spcPct val="100000"/>
            </a:lnSpc>
          </a:pPr>
          <a:r>
            <a:rPr lang="en-US" sz="1100" b="0" strike="noStrike" spc="-1">
              <a:solidFill>
                <a:srgbClr val="000000"/>
              </a:solidFill>
              <a:uFill>
                <a:solidFill>
                  <a:srgbClr val="FFFFFF"/>
                </a:solidFill>
              </a:uFill>
              <a:latin typeface="Calibri"/>
            </a:rPr>
            <a:t>・初期設定では、誤入力防止のため「従業者の勤務の体制及び勤務形態一覧表」のシートに保護がかかっていますので、行の追加・削除等を行う場合は「シートの保護」を解除してください。</a:t>
          </a:r>
          <a:endParaRPr lang="en-US" sz="1200" b="0" strike="noStrike" spc="-1">
            <a:solidFill>
              <a:srgbClr val="000000"/>
            </a:solidFill>
            <a:uFill>
              <a:solidFill>
                <a:srgbClr val="FFFFFF"/>
              </a:solidFill>
            </a:uFill>
            <a:latin typeface="Times New Roman"/>
          </a:endParaRPr>
        </a:p>
        <a:p>
          <a:pPr>
            <a:lnSpc>
              <a:spcPct val="100000"/>
            </a:lnSpc>
          </a:pPr>
          <a:r>
            <a:rPr lang="en-US" sz="1100" b="0" strike="noStrike" spc="-1">
              <a:solidFill>
                <a:srgbClr val="000000"/>
              </a:solidFill>
              <a:uFill>
                <a:solidFill>
                  <a:srgbClr val="FFFFFF"/>
                </a:solidFill>
              </a:uFill>
              <a:latin typeface="Calibri"/>
            </a:rPr>
            <a:t>　（「校閲」⇒「シート保護の解除」をクリック。</a:t>
          </a:r>
          <a:r>
            <a:rPr lang="en-US" sz="1100" b="0" strike="noStrike" spc="-1">
              <a:solidFill>
                <a:srgbClr val="000000"/>
              </a:solidFill>
              <a:uFill>
                <a:solidFill>
                  <a:srgbClr val="FFFFFF"/>
                </a:solidFill>
              </a:uFill>
              <a:latin typeface="Calibri"/>
            </a:rPr>
            <a:t>PW</a:t>
          </a:r>
          <a:r>
            <a:rPr lang="en-US" sz="1100" b="0" strike="noStrike" spc="-1">
              <a:solidFill>
                <a:srgbClr val="000000"/>
              </a:solidFill>
              <a:uFill>
                <a:solidFill>
                  <a:srgbClr val="FFFFFF"/>
                </a:solidFill>
              </a:uFill>
              <a:latin typeface="Calibri"/>
            </a:rPr>
            <a:t>は設定していません。再度、シートを保護する場合は、「シートの保護」⇒「</a:t>
          </a:r>
          <a:r>
            <a:rPr lang="en-US" sz="1100" b="0" strike="noStrike" spc="-1">
              <a:solidFill>
                <a:srgbClr val="000000"/>
              </a:solidFill>
              <a:uFill>
                <a:solidFill>
                  <a:srgbClr val="FFFFFF"/>
                </a:solidFill>
              </a:uFill>
              <a:latin typeface="Calibri"/>
            </a:rPr>
            <a:t>OK</a:t>
          </a:r>
          <a:r>
            <a:rPr lang="en-US" sz="1100" b="0" strike="noStrike" spc="-1">
              <a:solidFill>
                <a:srgbClr val="000000"/>
              </a:solidFill>
              <a:uFill>
                <a:solidFill>
                  <a:srgbClr val="FFFFFF"/>
                </a:solidFill>
              </a:uFill>
              <a:latin typeface="Calibri"/>
            </a:rPr>
            <a:t>」をクリック。）</a:t>
          </a:r>
          <a:endParaRPr lang="en-US" sz="1200" b="0" strike="noStrike" spc="-1">
            <a:solidFill>
              <a:srgbClr val="000000"/>
            </a:solidFill>
            <a:uFill>
              <a:solidFill>
                <a:srgbClr val="FFFFFF"/>
              </a:solidFill>
            </a:uFill>
            <a:latin typeface="Times New Roman"/>
          </a:endParaRPr>
        </a:p>
        <a:p>
          <a:pPr>
            <a:lnSpc>
              <a:spcPct val="100000"/>
            </a:lnSpc>
          </a:pPr>
          <a:r>
            <a:rPr lang="en-US" sz="1100" b="0" strike="noStrike" spc="-1">
              <a:solidFill>
                <a:srgbClr val="000000"/>
              </a:solidFill>
              <a:uFill>
                <a:solidFill>
                  <a:srgbClr val="FFFFFF"/>
                </a:solidFill>
              </a:uFill>
              <a:latin typeface="Calibri"/>
            </a:rPr>
            <a:t>・従業者の入力行が足りない場合は、適宜、行を追加してください。その際、計算式及びプルダウンの設定に支障をきたさないよう留意してください。</a:t>
          </a:r>
          <a:endParaRPr lang="en-US" sz="1200" b="0" strike="noStrike" spc="-1">
            <a:solidFill>
              <a:srgbClr val="000000"/>
            </a:solidFill>
            <a:uFill>
              <a:solidFill>
                <a:srgbClr val="FFFFFF"/>
              </a:solidFill>
            </a:uFill>
            <a:latin typeface="Times New Roman"/>
          </a:endParaRPr>
        </a:p>
        <a:p>
          <a:pPr>
            <a:lnSpc>
              <a:spcPct val="100000"/>
            </a:lnSpc>
          </a:pPr>
          <a:r>
            <a:rPr lang="en-US" sz="1100" b="0" strike="noStrike" spc="-1">
              <a:solidFill>
                <a:srgbClr val="000000"/>
              </a:solidFill>
              <a:uFill>
                <a:solidFill>
                  <a:srgbClr val="FFFFFF"/>
                </a:solidFill>
              </a:uFill>
              <a:latin typeface="Calibri"/>
            </a:rPr>
            <a:t>・「従業者の勤務の体制及び勤務形態一覧表」（参考様式）には計算式を設定していますが、入力の補助を目的とするものですので、結果については作成者の責任にてご確認ください。</a:t>
          </a:r>
          <a:endParaRPr lang="en-US" sz="1200" b="0" strike="noStrike" spc="-1">
            <a:solidFill>
              <a:srgbClr val="000000"/>
            </a:solidFill>
            <a:uFill>
              <a:solidFill>
                <a:srgbClr val="FFFFFF"/>
              </a:solidFill>
            </a:uFill>
            <a:latin typeface="Times New Roman"/>
          </a:endParaRPr>
        </a:p>
        <a:p>
          <a:pPr>
            <a:lnSpc>
              <a:spcPct val="100000"/>
            </a:lnSpc>
          </a:pPr>
          <a:r>
            <a:rPr lang="en-US" sz="1100" b="0" strike="noStrike" spc="-1">
              <a:solidFill>
                <a:srgbClr val="000000"/>
              </a:solidFill>
              <a:uFill>
                <a:solidFill>
                  <a:srgbClr val="FFFFFF"/>
                </a:solidFill>
              </a:uFill>
              <a:latin typeface="Calibri"/>
            </a:rPr>
            <a:t>・必要項目を満たしていれば、各事業所で使用するシフト表等をもって代替書類として差し支えありません。</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xdr:txBody>
    </xdr:sp>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drawing" Target="../drawings/drawing2.xml" /></Relationships>
</file>

<file path=xl/worksheets/_rels/sheet5.xml.rels><?xml version="1.0" encoding="UTF-8"?><Relationships xmlns="http://schemas.openxmlformats.org/package/2006/relationships"><Relationship Id="rId1" Type="http://schemas.openxmlformats.org/officeDocument/2006/relationships/drawing" Target="../drawings/drawing3.xml" /></Relationships>
</file>

<file path=xl/worksheets/_rels/sheet6.xml.rels><?xml version="1.0" encoding="UTF-8"?><Relationships xmlns="http://schemas.openxmlformats.org/package/2006/relationships"><Relationship Id="rId1"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AMK71"/>
  <sheetViews>
    <sheetView workbookViewId="0"/>
  </sheetViews>
  <sheetFormatPr defaultRowHeight="18.75"/>
  <cols>
    <col min="1" max="1" width="1.60546875" style="1" customWidth="1"/>
    <col min="2" max="5" width="5.78515625" style="1" customWidth="1"/>
    <col min="6" max="6" width="9" style="1" hidden="1" customWidth="1"/>
    <col min="7" max="58" width="5.67578125" style="1" customWidth="1"/>
    <col min="59" max="1025" width="4.28125" style="1" customWidth="1"/>
  </cols>
  <sheetData>
    <row r="1" spans="1:1024" s="2" customFormat="1" ht="20.25" customHeight="1">
      <c r="C1" s="20" t="s">
        <v>1</v>
      </c>
      <c r="D1" s="20"/>
      <c r="E1" s="20"/>
      <c r="F1" s="20"/>
      <c r="G1" s="20"/>
      <c r="H1" s="45" t="s">
        <v>7</v>
      </c>
      <c r="J1" s="45"/>
      <c r="L1" s="20"/>
      <c r="M1" s="20"/>
      <c r="N1" s="20"/>
      <c r="O1" s="20"/>
      <c r="P1" s="20"/>
      <c r="Q1" s="20"/>
      <c r="R1" s="20"/>
      <c r="AM1" s="135"/>
      <c r="AN1" s="63"/>
      <c r="AO1" s="107" t="s">
        <v>11</v>
      </c>
      <c r="AP1" s="139" t="s">
        <v>18</v>
      </c>
      <c r="AQ1" s="139"/>
      <c r="AR1" s="139"/>
      <c r="AS1" s="139"/>
      <c r="AT1" s="139"/>
      <c r="AU1" s="139"/>
      <c r="AV1" s="139"/>
      <c r="AW1" s="139"/>
      <c r="AX1" s="139"/>
      <c r="AY1" s="139"/>
      <c r="AZ1" s="139"/>
      <c r="BA1" s="139"/>
      <c r="BB1" s="139"/>
      <c r="BC1" s="139"/>
      <c r="BD1" s="139"/>
      <c r="BE1" s="139"/>
      <c r="BF1" s="107" t="s">
        <v>17</v>
      </c>
    </row>
    <row r="2" spans="1:1024" ht="20.25" customHeight="1">
      <c r="A2" s="2"/>
      <c r="B2" s="2"/>
      <c r="C2" s="20"/>
      <c r="D2" s="20"/>
      <c r="E2" s="20"/>
      <c r="F2" s="20"/>
      <c r="G2" s="20"/>
      <c r="H2" s="5"/>
      <c r="I2" s="2"/>
      <c r="J2" s="45"/>
      <c r="K2" s="2"/>
      <c r="L2" s="20"/>
      <c r="M2" s="20"/>
      <c r="N2" s="20"/>
      <c r="O2" s="20"/>
      <c r="P2" s="20"/>
      <c r="Q2" s="20"/>
      <c r="R2" s="20"/>
      <c r="S2" s="2"/>
      <c r="T2" s="2"/>
      <c r="U2" s="2"/>
      <c r="V2" s="2"/>
      <c r="W2" s="2"/>
      <c r="X2" s="2"/>
      <c r="Y2" s="107" t="s">
        <v>20</v>
      </c>
      <c r="Z2" s="118">
        <v>3</v>
      </c>
      <c r="AA2" s="118"/>
      <c r="AB2" s="63" t="s">
        <v>14</v>
      </c>
      <c r="AC2" s="128">
        <f>IF(Z2=0,"",YEAR(DATE(2018+Z2,1,1)))</f>
        <v>2021</v>
      </c>
      <c r="AD2" s="128"/>
      <c r="AE2" s="130" t="s">
        <v>6</v>
      </c>
      <c r="AF2" s="131" t="s">
        <v>3</v>
      </c>
      <c r="AG2" s="118">
        <v>4</v>
      </c>
      <c r="AH2" s="118"/>
      <c r="AI2" s="131" t="s">
        <v>24</v>
      </c>
      <c r="AJ2" s="5"/>
      <c r="AK2" s="5"/>
      <c r="AL2" s="5"/>
      <c r="AM2" s="135"/>
      <c r="AN2" s="63"/>
      <c r="AO2" s="107" t="s">
        <v>25</v>
      </c>
      <c r="AP2" s="140" t="s">
        <v>27</v>
      </c>
      <c r="AQ2" s="140"/>
      <c r="AR2" s="140"/>
      <c r="AS2" s="140"/>
      <c r="AT2" s="140"/>
      <c r="AU2" s="140"/>
      <c r="AV2" s="140"/>
      <c r="AW2" s="140"/>
      <c r="AX2" s="140"/>
      <c r="AY2" s="140"/>
      <c r="AZ2" s="140"/>
      <c r="BA2" s="140"/>
      <c r="BB2" s="140"/>
      <c r="BC2" s="140"/>
      <c r="BD2" s="140"/>
      <c r="BE2" s="140"/>
      <c r="BF2" s="107" t="s">
        <v>17</v>
      </c>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row>
    <row r="3" spans="1:1024" s="3" customFormat="1" ht="20.25" customHeight="1">
      <c r="G3" s="45"/>
      <c r="J3" s="45"/>
      <c r="L3" s="63"/>
      <c r="M3" s="63"/>
      <c r="N3" s="63"/>
      <c r="O3" s="63"/>
      <c r="P3" s="63"/>
      <c r="Q3" s="63"/>
      <c r="R3" s="63"/>
      <c r="Z3" s="119"/>
      <c r="AA3" s="119"/>
      <c r="AB3" s="127"/>
      <c r="AC3" s="129"/>
      <c r="AD3" s="127"/>
      <c r="BA3" s="59" t="s">
        <v>28</v>
      </c>
      <c r="BB3" s="167" t="s">
        <v>29</v>
      </c>
      <c r="BC3" s="167"/>
      <c r="BD3" s="167"/>
      <c r="BE3" s="167"/>
      <c r="BF3" s="63"/>
    </row>
    <row r="4" spans="1:1024" ht="25.5">
      <c r="A4" s="3"/>
      <c r="B4" s="3"/>
      <c r="C4" s="3"/>
      <c r="D4" s="3"/>
      <c r="E4" s="3"/>
      <c r="F4" s="3"/>
      <c r="G4" s="45"/>
      <c r="H4" s="3"/>
      <c r="I4" s="3"/>
      <c r="J4" s="45"/>
      <c r="K4" s="3"/>
      <c r="L4" s="63"/>
      <c r="M4" s="63"/>
      <c r="N4" s="63"/>
      <c r="O4" s="63"/>
      <c r="P4" s="63"/>
      <c r="Q4" s="63"/>
      <c r="R4" s="63"/>
      <c r="S4" s="3"/>
      <c r="T4" s="3"/>
      <c r="U4" s="3"/>
      <c r="V4" s="3"/>
      <c r="W4" s="3"/>
      <c r="X4" s="3"/>
      <c r="Y4" s="3"/>
      <c r="Z4" s="120"/>
      <c r="AA4" s="120"/>
      <c r="AB4" s="5"/>
      <c r="AC4" s="5"/>
      <c r="AD4" s="5"/>
      <c r="AE4" s="5"/>
      <c r="AF4" s="5"/>
      <c r="AG4" s="2"/>
      <c r="AH4" s="2"/>
      <c r="AI4" s="2"/>
      <c r="AJ4" s="2"/>
      <c r="AK4" s="2"/>
      <c r="AL4" s="2"/>
      <c r="AM4" s="2"/>
      <c r="AN4" s="2"/>
      <c r="AO4" s="2"/>
      <c r="AP4" s="2"/>
      <c r="AQ4" s="2"/>
      <c r="AR4" s="2"/>
      <c r="AS4" s="2"/>
      <c r="AT4" s="2"/>
      <c r="AU4" s="2"/>
      <c r="AV4" s="2"/>
      <c r="AW4" s="2"/>
      <c r="AX4" s="2"/>
      <c r="AY4" s="2"/>
      <c r="AZ4" s="2"/>
      <c r="BA4" s="59" t="s">
        <v>32</v>
      </c>
      <c r="BB4" s="167" t="s">
        <v>35</v>
      </c>
      <c r="BC4" s="167"/>
      <c r="BD4" s="167"/>
      <c r="BE4" s="167"/>
      <c r="BF4" s="144"/>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row>
    <row r="5" spans="1:1024" ht="6.75" customHeight="1">
      <c r="A5" s="3"/>
      <c r="B5" s="3"/>
      <c r="C5" s="21"/>
      <c r="D5" s="21"/>
      <c r="E5" s="21"/>
      <c r="F5" s="21"/>
      <c r="G5" s="46"/>
      <c r="H5" s="21"/>
      <c r="I5" s="21"/>
      <c r="J5" s="46"/>
      <c r="K5" s="21"/>
      <c r="L5" s="60"/>
      <c r="M5" s="60"/>
      <c r="N5" s="60"/>
      <c r="O5" s="60"/>
      <c r="P5" s="60"/>
      <c r="Q5" s="60"/>
      <c r="R5" s="60"/>
      <c r="S5" s="21"/>
      <c r="T5" s="21"/>
      <c r="U5" s="21"/>
      <c r="V5" s="21"/>
      <c r="W5" s="21"/>
      <c r="X5" s="21"/>
      <c r="Y5" s="21"/>
      <c r="Z5" s="61"/>
      <c r="AA5" s="61"/>
      <c r="AB5" s="21"/>
      <c r="AC5" s="21"/>
      <c r="AD5" s="21"/>
      <c r="AE5" s="21"/>
      <c r="AF5" s="5"/>
      <c r="AG5" s="2"/>
      <c r="AH5" s="2"/>
      <c r="AI5" s="2"/>
      <c r="AJ5" s="2"/>
      <c r="AK5" s="2"/>
      <c r="AL5" s="2"/>
      <c r="AM5" s="2"/>
      <c r="AN5" s="2"/>
      <c r="AO5" s="2"/>
      <c r="AP5" s="2"/>
      <c r="AQ5" s="2"/>
      <c r="AR5" s="2"/>
      <c r="AS5" s="2"/>
      <c r="AT5" s="2"/>
      <c r="AU5" s="2"/>
      <c r="AV5" s="2"/>
      <c r="AW5" s="2"/>
      <c r="AX5" s="2"/>
      <c r="AY5" s="2"/>
      <c r="AZ5" s="2"/>
      <c r="BA5" s="2"/>
      <c r="BB5" s="2"/>
      <c r="BC5" s="2"/>
      <c r="BD5" s="2"/>
      <c r="BE5" s="144"/>
      <c r="BF5" s="144"/>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row>
    <row r="6" spans="1:1024" ht="20.25" customHeight="1">
      <c r="A6" s="3"/>
      <c r="B6" s="3"/>
      <c r="C6" s="21"/>
      <c r="D6" s="21"/>
      <c r="E6" s="21"/>
      <c r="F6" s="21"/>
      <c r="G6" s="46"/>
      <c r="H6" s="21"/>
      <c r="I6" s="21"/>
      <c r="J6" s="46"/>
      <c r="K6" s="21"/>
      <c r="L6" s="60"/>
      <c r="M6" s="60"/>
      <c r="N6" s="60"/>
      <c r="O6" s="60"/>
      <c r="P6" s="60"/>
      <c r="Q6" s="60"/>
      <c r="R6" s="60"/>
      <c r="S6" s="21"/>
      <c r="T6" s="21"/>
      <c r="U6" s="21"/>
      <c r="V6" s="21"/>
      <c r="W6" s="21"/>
      <c r="X6" s="21"/>
      <c r="Y6" s="21"/>
      <c r="Z6" s="61"/>
      <c r="AA6" s="61"/>
      <c r="AB6" s="21"/>
      <c r="AC6" s="21"/>
      <c r="AD6" s="21"/>
      <c r="AE6" s="21"/>
      <c r="AF6" s="5"/>
      <c r="AG6" s="2"/>
      <c r="AH6" s="2"/>
      <c r="AI6" s="2"/>
      <c r="AJ6" s="2"/>
      <c r="AK6" s="2"/>
      <c r="AL6" s="2" t="s">
        <v>36</v>
      </c>
      <c r="AM6" s="2"/>
      <c r="AN6" s="2"/>
      <c r="AO6" s="2"/>
      <c r="AP6" s="2"/>
      <c r="AQ6" s="2"/>
      <c r="AR6" s="2"/>
      <c r="AS6" s="2"/>
      <c r="AT6" s="59"/>
      <c r="AU6" s="59"/>
      <c r="AV6" s="142"/>
      <c r="AW6" s="2"/>
      <c r="AX6" s="147">
        <v>40</v>
      </c>
      <c r="AY6" s="147"/>
      <c r="AZ6" s="160" t="s">
        <v>42</v>
      </c>
      <c r="BA6" s="2"/>
      <c r="BB6" s="147">
        <v>160</v>
      </c>
      <c r="BC6" s="147"/>
      <c r="BD6" s="160" t="s">
        <v>38</v>
      </c>
      <c r="BE6" s="2"/>
      <c r="BF6" s="144"/>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row>
    <row r="7" spans="1:1024" ht="6.75" customHeight="1">
      <c r="A7" s="3"/>
      <c r="B7" s="3"/>
      <c r="C7" s="21"/>
      <c r="D7" s="21"/>
      <c r="E7" s="21"/>
      <c r="F7" s="21"/>
      <c r="G7" s="46"/>
      <c r="H7" s="21"/>
      <c r="I7" s="21"/>
      <c r="J7" s="46"/>
      <c r="K7" s="21"/>
      <c r="L7" s="60"/>
      <c r="M7" s="60"/>
      <c r="N7" s="60"/>
      <c r="O7" s="60"/>
      <c r="P7" s="60"/>
      <c r="Q7" s="60"/>
      <c r="R7" s="60"/>
      <c r="S7" s="21"/>
      <c r="T7" s="21"/>
      <c r="U7" s="21"/>
      <c r="V7" s="21"/>
      <c r="W7" s="21"/>
      <c r="X7" s="21"/>
      <c r="Y7" s="21"/>
      <c r="Z7" s="61"/>
      <c r="AA7" s="61"/>
      <c r="AB7" s="21"/>
      <c r="AC7" s="21"/>
      <c r="AD7" s="21"/>
      <c r="AE7" s="21"/>
      <c r="AF7" s="5"/>
      <c r="AG7" s="2"/>
      <c r="AH7" s="2"/>
      <c r="AI7" s="2"/>
      <c r="AJ7" s="2"/>
      <c r="AK7" s="2"/>
      <c r="AL7" s="2"/>
      <c r="AM7" s="2"/>
      <c r="AN7" s="2"/>
      <c r="AO7" s="2"/>
      <c r="AP7" s="2"/>
      <c r="AQ7" s="2"/>
      <c r="AR7" s="2"/>
      <c r="AS7" s="2"/>
      <c r="AT7" s="2"/>
      <c r="AU7" s="2"/>
      <c r="AV7" s="2"/>
      <c r="AW7" s="2"/>
      <c r="AX7" s="2"/>
      <c r="AY7" s="2"/>
      <c r="AZ7" s="2"/>
      <c r="BA7" s="2"/>
      <c r="BB7" s="2"/>
      <c r="BC7" s="2"/>
      <c r="BD7" s="2"/>
      <c r="BE7" s="144"/>
      <c r="BF7" s="144"/>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row>
    <row r="8" spans="1:1024" ht="20.25" customHeight="1">
      <c r="A8" s="3"/>
      <c r="B8" s="6"/>
      <c r="C8" s="6"/>
      <c r="D8" s="6"/>
      <c r="E8" s="6"/>
      <c r="F8" s="6"/>
      <c r="G8" s="47"/>
      <c r="H8" s="47"/>
      <c r="I8" s="47"/>
      <c r="J8" s="6"/>
      <c r="K8" s="6"/>
      <c r="L8" s="47"/>
      <c r="M8" s="47"/>
      <c r="N8" s="47"/>
      <c r="O8" s="6"/>
      <c r="P8" s="47"/>
      <c r="Q8" s="47"/>
      <c r="R8" s="47"/>
      <c r="S8" s="83"/>
      <c r="T8" s="95"/>
      <c r="U8" s="95"/>
      <c r="V8" s="106"/>
      <c r="W8" s="5"/>
      <c r="X8" s="5"/>
      <c r="Y8" s="5"/>
      <c r="Z8" s="61"/>
      <c r="AA8" s="124"/>
      <c r="AB8" s="46"/>
      <c r="AC8" s="61"/>
      <c r="AD8" s="61"/>
      <c r="AE8" s="61"/>
      <c r="AF8" s="128"/>
      <c r="AG8" s="62"/>
      <c r="AH8" s="62"/>
      <c r="AI8" s="62"/>
      <c r="AJ8" s="64"/>
      <c r="AK8" s="60"/>
      <c r="AL8" s="124"/>
      <c r="AM8" s="124"/>
      <c r="AN8" s="46"/>
      <c r="AO8" s="59"/>
      <c r="AP8" s="59"/>
      <c r="AQ8" s="59"/>
      <c r="AR8" s="22"/>
      <c r="AS8" s="22"/>
      <c r="AT8" s="2"/>
      <c r="AU8" s="59"/>
      <c r="AV8" s="59"/>
      <c r="AW8" s="6"/>
      <c r="AX8" s="2"/>
      <c r="AY8" s="159" t="s">
        <v>43</v>
      </c>
      <c r="AZ8" s="2"/>
      <c r="BA8" s="2"/>
      <c r="BB8" s="168">
        <f>DAY(EOMONTH(DATE(AC2,AG2,1),0))</f>
        <v>30</v>
      </c>
      <c r="BC8" s="168"/>
      <c r="BD8" s="159" t="s">
        <v>45</v>
      </c>
      <c r="BE8" s="2"/>
      <c r="BF8" s="2"/>
      <c r="BG8" s="5"/>
      <c r="BH8" s="5"/>
      <c r="BI8" s="5"/>
      <c r="BJ8" s="63"/>
      <c r="BK8" s="63"/>
      <c r="BL8" s="63"/>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row>
    <row r="9" spans="1:1024" ht="6" customHeight="1">
      <c r="A9" s="3"/>
      <c r="B9" s="7"/>
      <c r="C9" s="7"/>
      <c r="D9" s="7"/>
      <c r="E9" s="7"/>
      <c r="F9" s="7"/>
      <c r="G9" s="6"/>
      <c r="H9" s="47"/>
      <c r="I9" s="59"/>
      <c r="J9" s="59"/>
      <c r="K9" s="7"/>
      <c r="L9" s="6"/>
      <c r="M9" s="47"/>
      <c r="N9" s="59"/>
      <c r="O9" s="59"/>
      <c r="P9" s="6"/>
      <c r="Q9" s="59"/>
      <c r="R9" s="7"/>
      <c r="S9" s="59"/>
      <c r="T9" s="59"/>
      <c r="U9" s="59"/>
      <c r="V9" s="59"/>
      <c r="W9" s="5"/>
      <c r="X9" s="5"/>
      <c r="Y9" s="5"/>
      <c r="Z9" s="21"/>
      <c r="AA9" s="64"/>
      <c r="AB9" s="64"/>
      <c r="AC9" s="21"/>
      <c r="AD9" s="21"/>
      <c r="AE9" s="21"/>
      <c r="AF9" s="132"/>
      <c r="AG9" s="61"/>
      <c r="AH9" s="64"/>
      <c r="AI9" s="21"/>
      <c r="AJ9" s="62"/>
      <c r="AK9" s="64"/>
      <c r="AL9" s="64"/>
      <c r="AM9" s="64"/>
      <c r="AN9" s="64"/>
      <c r="AO9" s="21"/>
      <c r="AP9" s="2"/>
      <c r="AQ9" s="141"/>
      <c r="AR9" s="141"/>
      <c r="AS9" s="141"/>
      <c r="AT9" s="2"/>
      <c r="AU9" s="2"/>
      <c r="AV9" s="2"/>
      <c r="AW9" s="2"/>
      <c r="AX9" s="2"/>
      <c r="AY9" s="2"/>
      <c r="AZ9" s="2"/>
      <c r="BA9" s="2"/>
      <c r="BB9" s="2"/>
      <c r="BC9" s="2"/>
      <c r="BD9" s="2"/>
      <c r="BE9" s="2"/>
      <c r="BF9" s="2"/>
      <c r="BG9" s="5"/>
      <c r="BH9" s="5"/>
      <c r="BI9" s="5"/>
      <c r="BJ9" s="63"/>
      <c r="BK9" s="63"/>
      <c r="BL9" s="63"/>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row>
    <row r="10" spans="1:1024" ht="25.5">
      <c r="A10" s="3"/>
      <c r="B10" s="6"/>
      <c r="C10" s="6"/>
      <c r="D10" s="6"/>
      <c r="E10" s="6"/>
      <c r="F10" s="6"/>
      <c r="G10" s="47"/>
      <c r="H10" s="47"/>
      <c r="I10" s="47"/>
      <c r="J10" s="6"/>
      <c r="K10" s="6"/>
      <c r="L10" s="47"/>
      <c r="M10" s="47"/>
      <c r="N10" s="47"/>
      <c r="O10" s="6"/>
      <c r="P10" s="47"/>
      <c r="Q10" s="47"/>
      <c r="R10" s="47"/>
      <c r="S10" s="83"/>
      <c r="T10" s="95"/>
      <c r="U10" s="95"/>
      <c r="V10" s="106"/>
      <c r="W10" s="5"/>
      <c r="X10" s="5"/>
      <c r="Y10" s="5"/>
      <c r="Z10" s="61"/>
      <c r="AA10" s="124"/>
      <c r="AB10" s="46"/>
      <c r="AC10" s="61"/>
      <c r="AD10" s="61"/>
      <c r="AE10" s="61"/>
      <c r="AF10" s="132"/>
      <c r="AG10" s="62"/>
      <c r="AH10" s="62"/>
      <c r="AI10" s="62"/>
      <c r="AJ10" s="64"/>
      <c r="AK10" s="60"/>
      <c r="AL10" s="124"/>
      <c r="AM10" s="2"/>
      <c r="AN10" s="2"/>
      <c r="AO10" s="136"/>
      <c r="AP10" s="136"/>
      <c r="AQ10" s="136"/>
      <c r="AR10" s="142"/>
      <c r="AS10" s="141"/>
      <c r="AT10" s="141"/>
      <c r="AU10" s="141"/>
      <c r="AV10" s="64"/>
      <c r="AW10" s="64"/>
      <c r="AX10" s="148"/>
      <c r="AY10" s="148"/>
      <c r="AZ10" s="144" t="s">
        <v>23</v>
      </c>
      <c r="BA10" s="64"/>
      <c r="BB10" s="147">
        <v>1</v>
      </c>
      <c r="BC10" s="147"/>
      <c r="BD10" s="147"/>
      <c r="BE10" s="178" t="s">
        <v>47</v>
      </c>
      <c r="BF10" s="2"/>
      <c r="BG10" s="5"/>
      <c r="BH10" s="5"/>
      <c r="BI10" s="5"/>
      <c r="BJ10" s="63"/>
      <c r="BK10" s="63"/>
      <c r="BL10" s="63"/>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row>
    <row r="11" spans="1:1024" ht="6" customHeight="1">
      <c r="A11" s="3"/>
      <c r="B11" s="7"/>
      <c r="C11" s="7"/>
      <c r="D11" s="7"/>
      <c r="E11" s="7"/>
      <c r="F11" s="34"/>
      <c r="G11" s="7"/>
      <c r="H11" s="7"/>
      <c r="I11" s="7"/>
      <c r="J11" s="7"/>
      <c r="K11" s="6"/>
      <c r="L11" s="47"/>
      <c r="M11" s="59"/>
      <c r="N11" s="59"/>
      <c r="O11" s="6"/>
      <c r="P11" s="59"/>
      <c r="Q11" s="7"/>
      <c r="R11" s="59"/>
      <c r="S11" s="59"/>
      <c r="T11" s="59"/>
      <c r="U11" s="59"/>
      <c r="V11" s="34"/>
      <c r="W11" s="5"/>
      <c r="X11" s="5"/>
      <c r="Y11" s="5"/>
      <c r="Z11" s="21"/>
      <c r="AA11" s="64"/>
      <c r="AB11" s="64"/>
      <c r="AC11" s="21"/>
      <c r="AD11" s="21"/>
      <c r="AE11" s="21"/>
      <c r="AF11" s="132"/>
      <c r="AG11" s="61"/>
      <c r="AH11" s="62"/>
      <c r="AI11" s="64"/>
      <c r="AJ11" s="62"/>
      <c r="AK11" s="64"/>
      <c r="AL11" s="64"/>
      <c r="AM11" s="64"/>
      <c r="AN11" s="64"/>
      <c r="AO11" s="7"/>
      <c r="AP11" s="7"/>
      <c r="AQ11" s="6"/>
      <c r="AR11" s="143"/>
      <c r="AS11" s="141"/>
      <c r="AT11" s="141"/>
      <c r="AU11" s="141"/>
      <c r="AV11" s="64"/>
      <c r="AW11" s="64"/>
      <c r="AX11" s="148"/>
      <c r="AY11" s="148"/>
      <c r="AZ11" s="64"/>
      <c r="BA11" s="64"/>
      <c r="BB11" s="61"/>
      <c r="BC11" s="61"/>
      <c r="BD11" s="61"/>
      <c r="BE11" s="178"/>
      <c r="BF11" s="2"/>
      <c r="BG11" s="5"/>
      <c r="BH11" s="5"/>
      <c r="BI11" s="5"/>
      <c r="BJ11" s="63"/>
      <c r="BK11" s="63"/>
      <c r="BL11" s="63"/>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row>
    <row r="12" spans="1:1024" ht="20.25" customHeight="1">
      <c r="A12" s="3"/>
      <c r="B12" s="8"/>
      <c r="C12" s="8"/>
      <c r="D12" s="8"/>
      <c r="E12" s="8"/>
      <c r="F12" s="8"/>
      <c r="G12" s="8"/>
      <c r="H12" s="8"/>
      <c r="I12" s="8"/>
      <c r="J12" s="8"/>
      <c r="K12" s="8"/>
      <c r="L12" s="8"/>
      <c r="M12" s="8"/>
      <c r="N12" s="8"/>
      <c r="O12" s="8"/>
      <c r="P12" s="8"/>
      <c r="Q12" s="8"/>
      <c r="R12" s="8"/>
      <c r="S12" s="8"/>
      <c r="T12" s="8"/>
      <c r="U12" s="8"/>
      <c r="V12" s="8"/>
      <c r="W12" s="5"/>
      <c r="X12" s="5"/>
      <c r="Y12" s="5"/>
      <c r="Z12" s="6"/>
      <c r="AA12" s="125"/>
      <c r="AB12" s="125"/>
      <c r="AC12" s="6"/>
      <c r="AD12" s="61"/>
      <c r="AE12" s="61"/>
      <c r="AF12" s="128"/>
      <c r="AG12" s="46"/>
      <c r="AH12" s="62"/>
      <c r="AI12" s="64"/>
      <c r="AJ12" s="62"/>
      <c r="AK12" s="64"/>
      <c r="AL12" s="64"/>
      <c r="AM12" s="64"/>
      <c r="AN12" s="64"/>
      <c r="AO12" s="137"/>
      <c r="AP12" s="137"/>
      <c r="AQ12" s="137"/>
      <c r="AR12" s="142"/>
      <c r="AS12" s="141"/>
      <c r="AT12" s="141"/>
      <c r="AU12" s="141"/>
      <c r="AV12" s="64"/>
      <c r="AW12" s="64"/>
      <c r="AX12" s="148"/>
      <c r="AY12" s="148"/>
      <c r="AZ12" s="64"/>
      <c r="BA12" s="64"/>
      <c r="BB12" s="147">
        <v>1</v>
      </c>
      <c r="BC12" s="147"/>
      <c r="BD12" s="147"/>
      <c r="BE12" s="179" t="s">
        <v>34</v>
      </c>
      <c r="BF12" s="2"/>
      <c r="BG12" s="5"/>
      <c r="BH12" s="5"/>
      <c r="BI12" s="5"/>
      <c r="BJ12" s="63"/>
      <c r="BK12" s="63"/>
      <c r="BL12" s="63"/>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row>
    <row r="13" spans="1:1024" ht="6.75" customHeight="1">
      <c r="A13" s="3"/>
      <c r="B13" s="8"/>
      <c r="C13" s="8"/>
      <c r="D13" s="8"/>
      <c r="E13" s="8"/>
      <c r="F13" s="8"/>
      <c r="G13" s="8"/>
      <c r="H13" s="8"/>
      <c r="I13" s="8"/>
      <c r="J13" s="8"/>
      <c r="K13" s="8"/>
      <c r="L13" s="8"/>
      <c r="M13" s="8"/>
      <c r="N13" s="8"/>
      <c r="O13" s="8"/>
      <c r="P13" s="8"/>
      <c r="Q13" s="8"/>
      <c r="R13" s="8"/>
      <c r="S13" s="8"/>
      <c r="T13" s="8"/>
      <c r="U13" s="8"/>
      <c r="V13" s="8"/>
      <c r="W13" s="5"/>
      <c r="X13" s="5"/>
      <c r="Y13" s="5"/>
      <c r="Z13" s="47"/>
      <c r="AA13" s="126"/>
      <c r="AB13" s="126"/>
      <c r="AC13" s="47"/>
      <c r="AD13" s="62"/>
      <c r="AE13" s="62"/>
      <c r="AF13" s="132"/>
      <c r="AG13" s="2"/>
      <c r="AH13" s="2"/>
      <c r="AI13" s="2"/>
      <c r="AJ13" s="2"/>
      <c r="AK13" s="2"/>
      <c r="AL13" s="2"/>
      <c r="AM13" s="2"/>
      <c r="AN13" s="2"/>
      <c r="AO13" s="7"/>
      <c r="AP13" s="7"/>
      <c r="AQ13" s="7"/>
      <c r="AR13" s="2"/>
      <c r="AS13" s="141"/>
      <c r="AT13" s="141"/>
      <c r="AU13" s="141"/>
      <c r="AV13" s="64"/>
      <c r="AW13" s="64"/>
      <c r="AX13" s="148"/>
      <c r="AY13" s="148"/>
      <c r="AZ13" s="64"/>
      <c r="BA13" s="64"/>
      <c r="BB13" s="61"/>
      <c r="BC13" s="61"/>
      <c r="BD13" s="61"/>
      <c r="BE13" s="178"/>
      <c r="BF13" s="2"/>
      <c r="BG13" s="5"/>
      <c r="BH13" s="5"/>
      <c r="BI13" s="5"/>
      <c r="BJ13" s="63"/>
      <c r="BK13" s="63"/>
      <c r="BL13" s="63"/>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row>
    <row r="14" spans="1:1024" ht="25.5">
      <c r="A14" s="3"/>
      <c r="B14" s="8"/>
      <c r="C14" s="8"/>
      <c r="D14" s="8"/>
      <c r="E14" s="8"/>
      <c r="F14" s="8"/>
      <c r="G14" s="8"/>
      <c r="H14" s="8"/>
      <c r="I14" s="8"/>
      <c r="J14" s="8"/>
      <c r="K14" s="8"/>
      <c r="L14" s="8"/>
      <c r="M14" s="8"/>
      <c r="N14" s="8"/>
      <c r="O14" s="8"/>
      <c r="P14" s="8"/>
      <c r="Q14" s="8"/>
      <c r="R14" s="8"/>
      <c r="S14" s="8"/>
      <c r="T14" s="8"/>
      <c r="U14" s="8"/>
      <c r="V14" s="8"/>
      <c r="W14" s="5"/>
      <c r="X14" s="5"/>
      <c r="Y14" s="5"/>
      <c r="Z14" s="6"/>
      <c r="AA14" s="125"/>
      <c r="AB14" s="125"/>
      <c r="AC14" s="6"/>
      <c r="AD14" s="61"/>
      <c r="AE14" s="61"/>
      <c r="AF14" s="132"/>
      <c r="AG14" s="2"/>
      <c r="AH14" s="2"/>
      <c r="AI14" s="2"/>
      <c r="AJ14" s="2"/>
      <c r="AK14" s="2"/>
      <c r="AL14" s="2"/>
      <c r="AM14" s="2"/>
      <c r="AN14" s="2"/>
      <c r="AO14" s="59"/>
      <c r="AP14" s="59"/>
      <c r="AQ14" s="59"/>
      <c r="AR14" s="2"/>
      <c r="AS14" s="141"/>
      <c r="AT14" s="144" t="s">
        <v>52</v>
      </c>
      <c r="AU14" s="145">
        <v>0.39583333333333298</v>
      </c>
      <c r="AV14" s="145"/>
      <c r="AW14" s="145"/>
      <c r="AX14" s="149" t="s">
        <v>53</v>
      </c>
      <c r="AY14" s="145">
        <v>0.6875</v>
      </c>
      <c r="AZ14" s="145"/>
      <c r="BA14" s="145"/>
      <c r="BB14" s="169" t="s">
        <v>56</v>
      </c>
      <c r="BC14" s="177">
        <f>(AY14-AU14)*24</f>
        <v>7.0000000000000089</v>
      </c>
      <c r="BD14" s="177"/>
      <c r="BE14" s="180" t="s">
        <v>58</v>
      </c>
      <c r="BF14" s="61"/>
      <c r="BG14" s="5"/>
      <c r="BH14" s="5"/>
      <c r="BI14" s="5"/>
      <c r="BJ14" s="63"/>
      <c r="BK14" s="63"/>
      <c r="BL14" s="63"/>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row>
    <row r="15" spans="1:1024" ht="6.75" customHeight="1">
      <c r="A15" s="3"/>
      <c r="B15" s="5"/>
      <c r="C15" s="22"/>
      <c r="D15" s="22"/>
      <c r="E15" s="22"/>
      <c r="F15" s="22"/>
      <c r="G15" s="21"/>
      <c r="H15" s="21"/>
      <c r="I15" s="60"/>
      <c r="J15" s="61"/>
      <c r="K15" s="62"/>
      <c r="L15" s="64"/>
      <c r="M15" s="64"/>
      <c r="N15" s="61"/>
      <c r="O15" s="64"/>
      <c r="P15" s="21"/>
      <c r="Q15" s="62"/>
      <c r="R15" s="64"/>
      <c r="S15" s="64"/>
      <c r="T15" s="64"/>
      <c r="U15" s="64"/>
      <c r="V15" s="21"/>
      <c r="W15" s="60"/>
      <c r="X15" s="61"/>
      <c r="Y15" s="61"/>
      <c r="Z15" s="46"/>
      <c r="AA15" s="61"/>
      <c r="AB15" s="60"/>
      <c r="AC15" s="61"/>
      <c r="AD15" s="62"/>
      <c r="AE15" s="64"/>
      <c r="AF15" s="132"/>
      <c r="AG15" s="128"/>
      <c r="AH15" s="134"/>
      <c r="AI15" s="132"/>
      <c r="AJ15" s="134"/>
      <c r="AK15" s="132"/>
      <c r="AL15" s="132"/>
      <c r="AM15" s="132"/>
      <c r="AN15" s="132"/>
      <c r="AO15" s="138"/>
      <c r="AP15" s="5"/>
      <c r="AQ15" s="120"/>
      <c r="AR15" s="120"/>
      <c r="AS15" s="120"/>
      <c r="AT15" s="120"/>
      <c r="AU15" s="120"/>
      <c r="AV15" s="132"/>
      <c r="AW15" s="132"/>
      <c r="AX15" s="150"/>
      <c r="AY15" s="150"/>
      <c r="AZ15" s="132"/>
      <c r="BA15" s="132"/>
      <c r="BB15" s="128"/>
      <c r="BC15" s="128"/>
      <c r="BD15" s="128"/>
      <c r="BE15" s="181"/>
      <c r="BF15" s="5"/>
      <c r="BG15" s="5"/>
      <c r="BH15" s="5"/>
      <c r="BI15" s="5"/>
      <c r="BJ15" s="63"/>
      <c r="BK15" s="63"/>
      <c r="BL15" s="63"/>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row>
    <row r="16" spans="1:1024" ht="8.4499999999999993" customHeight="1">
      <c r="A16" s="5"/>
      <c r="B16" s="5"/>
      <c r="C16" s="23"/>
      <c r="D16" s="23"/>
      <c r="E16" s="23"/>
      <c r="F16" s="23"/>
      <c r="G16" s="23"/>
      <c r="H16" s="5"/>
      <c r="I16" s="5"/>
      <c r="J16" s="5"/>
      <c r="K16" s="5"/>
      <c r="L16" s="5"/>
      <c r="M16" s="5"/>
      <c r="N16" s="5"/>
      <c r="O16" s="5"/>
      <c r="P16" s="5"/>
      <c r="Q16" s="5"/>
      <c r="R16" s="5"/>
      <c r="S16" s="5"/>
      <c r="T16" s="5"/>
      <c r="U16" s="5"/>
      <c r="V16" s="5"/>
      <c r="W16" s="5"/>
      <c r="X16" s="23"/>
      <c r="Y16" s="5"/>
      <c r="Z16" s="5"/>
      <c r="AA16" s="5"/>
      <c r="AB16" s="5"/>
      <c r="AC16" s="5"/>
      <c r="AD16" s="5"/>
      <c r="AE16" s="5"/>
      <c r="AF16" s="5"/>
      <c r="AG16" s="5"/>
      <c r="AH16" s="5"/>
      <c r="AI16" s="5"/>
      <c r="AJ16" s="5"/>
      <c r="AK16" s="5"/>
      <c r="AL16" s="5"/>
      <c r="AM16" s="5"/>
      <c r="AN16" s="23"/>
      <c r="AO16" s="5"/>
      <c r="AP16" s="5"/>
      <c r="AQ16" s="5"/>
      <c r="AR16" s="5"/>
      <c r="AS16" s="5"/>
      <c r="AT16" s="5"/>
      <c r="AU16" s="5"/>
      <c r="AV16" s="5"/>
      <c r="AW16" s="5"/>
      <c r="AX16" s="5"/>
      <c r="AY16" s="5"/>
      <c r="AZ16" s="5"/>
      <c r="BA16" s="5"/>
      <c r="BB16" s="5"/>
      <c r="BC16" s="5"/>
      <c r="BD16" s="5"/>
      <c r="BE16" s="182"/>
      <c r="BF16" s="182"/>
      <c r="BG16" s="182"/>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row>
    <row r="17" spans="1:1024" ht="20.25" customHeight="1">
      <c r="A17" s="5"/>
      <c r="B17" s="9" t="s">
        <v>61</v>
      </c>
      <c r="C17" s="24" t="s">
        <v>62</v>
      </c>
      <c r="D17" s="24"/>
      <c r="E17" s="24"/>
      <c r="F17" s="35"/>
      <c r="G17" s="48" t="s">
        <v>51</v>
      </c>
      <c r="H17" s="55" t="s">
        <v>63</v>
      </c>
      <c r="I17" s="55"/>
      <c r="J17" s="55"/>
      <c r="K17" s="55"/>
      <c r="L17" s="65" t="s">
        <v>22</v>
      </c>
      <c r="M17" s="65"/>
      <c r="N17" s="65"/>
      <c r="O17" s="65"/>
      <c r="P17" s="76"/>
      <c r="Q17" s="76"/>
      <c r="R17" s="76"/>
      <c r="S17" s="84" t="s">
        <v>68</v>
      </c>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151" t="str">
        <f>IF(BB3="４週","(11) 1～4週目の勤務時間数合計","(11) 1か月の勤務時間数   合計")</f>
        <v>(11) 1～4週目の勤務時間数合計</v>
      </c>
      <c r="AY17" s="151"/>
      <c r="AZ17" s="161" t="s">
        <v>21</v>
      </c>
      <c r="BA17" s="161"/>
      <c r="BB17" s="170" t="s">
        <v>69</v>
      </c>
      <c r="BC17" s="170"/>
      <c r="BD17" s="170"/>
      <c r="BE17" s="170"/>
      <c r="BF17" s="170"/>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row>
    <row r="18" spans="1:1024" ht="20.25" customHeight="1">
      <c r="A18" s="5"/>
      <c r="B18" s="9"/>
      <c r="C18" s="24"/>
      <c r="D18" s="24"/>
      <c r="E18" s="24"/>
      <c r="F18" s="36"/>
      <c r="G18" s="48"/>
      <c r="H18" s="55"/>
      <c r="I18" s="55"/>
      <c r="J18" s="55"/>
      <c r="K18" s="55"/>
      <c r="L18" s="65"/>
      <c r="M18" s="65"/>
      <c r="N18" s="65"/>
      <c r="O18" s="65"/>
      <c r="P18" s="76"/>
      <c r="Q18" s="76"/>
      <c r="R18" s="76"/>
      <c r="S18" s="11" t="s">
        <v>30</v>
      </c>
      <c r="T18" s="11"/>
      <c r="U18" s="11"/>
      <c r="V18" s="11"/>
      <c r="W18" s="11"/>
      <c r="X18" s="11"/>
      <c r="Y18" s="11"/>
      <c r="Z18" s="11" t="s">
        <v>70</v>
      </c>
      <c r="AA18" s="11"/>
      <c r="AB18" s="11"/>
      <c r="AC18" s="11"/>
      <c r="AD18" s="11"/>
      <c r="AE18" s="11"/>
      <c r="AF18" s="11"/>
      <c r="AG18" s="11" t="s">
        <v>0</v>
      </c>
      <c r="AH18" s="11"/>
      <c r="AI18" s="11"/>
      <c r="AJ18" s="11"/>
      <c r="AK18" s="11"/>
      <c r="AL18" s="11"/>
      <c r="AM18" s="11"/>
      <c r="AN18" s="11" t="s">
        <v>71</v>
      </c>
      <c r="AO18" s="11"/>
      <c r="AP18" s="11"/>
      <c r="AQ18" s="11"/>
      <c r="AR18" s="11"/>
      <c r="AS18" s="11"/>
      <c r="AT18" s="11"/>
      <c r="AU18" s="146" t="s">
        <v>26</v>
      </c>
      <c r="AV18" s="146"/>
      <c r="AW18" s="146"/>
      <c r="AX18" s="151"/>
      <c r="AY18" s="151"/>
      <c r="AZ18" s="161"/>
      <c r="BA18" s="161"/>
      <c r="BB18" s="170"/>
      <c r="BC18" s="170"/>
      <c r="BD18" s="170"/>
      <c r="BE18" s="170"/>
      <c r="BF18" s="170"/>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row>
    <row r="19" spans="1:1024" ht="20.25" customHeight="1">
      <c r="A19" s="5"/>
      <c r="B19" s="9"/>
      <c r="C19" s="24"/>
      <c r="D19" s="24"/>
      <c r="E19" s="24"/>
      <c r="F19" s="36"/>
      <c r="G19" s="48"/>
      <c r="H19" s="55"/>
      <c r="I19" s="55"/>
      <c r="J19" s="55"/>
      <c r="K19" s="55"/>
      <c r="L19" s="65"/>
      <c r="M19" s="65"/>
      <c r="N19" s="65"/>
      <c r="O19" s="65"/>
      <c r="P19" s="76"/>
      <c r="Q19" s="76"/>
      <c r="R19" s="76"/>
      <c r="S19" s="85">
        <v>1</v>
      </c>
      <c r="T19" s="96">
        <v>2</v>
      </c>
      <c r="U19" s="96">
        <v>3</v>
      </c>
      <c r="V19" s="96">
        <v>4</v>
      </c>
      <c r="W19" s="96">
        <v>5</v>
      </c>
      <c r="X19" s="96">
        <v>6</v>
      </c>
      <c r="Y19" s="108">
        <v>7</v>
      </c>
      <c r="Z19" s="85">
        <v>8</v>
      </c>
      <c r="AA19" s="96">
        <v>9</v>
      </c>
      <c r="AB19" s="96">
        <v>10</v>
      </c>
      <c r="AC19" s="96">
        <v>11</v>
      </c>
      <c r="AD19" s="96">
        <v>12</v>
      </c>
      <c r="AE19" s="96">
        <v>13</v>
      </c>
      <c r="AF19" s="108">
        <v>14</v>
      </c>
      <c r="AG19" s="133">
        <v>15</v>
      </c>
      <c r="AH19" s="96">
        <v>16</v>
      </c>
      <c r="AI19" s="96">
        <v>17</v>
      </c>
      <c r="AJ19" s="96">
        <v>18</v>
      </c>
      <c r="AK19" s="96">
        <v>19</v>
      </c>
      <c r="AL19" s="96">
        <v>20</v>
      </c>
      <c r="AM19" s="108">
        <v>21</v>
      </c>
      <c r="AN19" s="85">
        <v>22</v>
      </c>
      <c r="AO19" s="96">
        <v>23</v>
      </c>
      <c r="AP19" s="96">
        <v>24</v>
      </c>
      <c r="AQ19" s="96">
        <v>25</v>
      </c>
      <c r="AR19" s="96">
        <v>26</v>
      </c>
      <c r="AS19" s="96">
        <v>27</v>
      </c>
      <c r="AT19" s="108">
        <v>28</v>
      </c>
      <c r="AU19" s="85" t="str">
        <f>IF($BB$3="暦月",IF(DAY(DATE($AC$2,$AG$2,29))=29,29,""),"")</f>
        <v/>
      </c>
      <c r="AV19" s="96" t="str">
        <f>IF($BB$3="暦月",IF(DAY(DATE($AC$2,$AG$2,30))=30,30,""),"")</f>
        <v/>
      </c>
      <c r="AW19" s="108" t="str">
        <f>IF($BB$3="暦月",IF(DAY(DATE($AC$2,$AG$2,31))=31,31,""),"")</f>
        <v/>
      </c>
      <c r="AX19" s="151"/>
      <c r="AY19" s="151"/>
      <c r="AZ19" s="161"/>
      <c r="BA19" s="161"/>
      <c r="BB19" s="170"/>
      <c r="BC19" s="170"/>
      <c r="BD19" s="170"/>
      <c r="BE19" s="170"/>
      <c r="BF19" s="170"/>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row>
    <row r="20" spans="1:1024" ht="20.25" hidden="1" customHeight="1">
      <c r="A20" s="5"/>
      <c r="B20" s="9"/>
      <c r="C20" s="24"/>
      <c r="D20" s="24"/>
      <c r="E20" s="24"/>
      <c r="F20" s="36"/>
      <c r="G20" s="48"/>
      <c r="H20" s="55"/>
      <c r="I20" s="55"/>
      <c r="J20" s="55"/>
      <c r="K20" s="55"/>
      <c r="L20" s="65"/>
      <c r="M20" s="65"/>
      <c r="N20" s="65"/>
      <c r="O20" s="65"/>
      <c r="P20" s="76"/>
      <c r="Q20" s="76"/>
      <c r="R20" s="76"/>
      <c r="S20" s="85">
        <f>WEEKDAY(DATE($AC$2,$AG$2,1))</f>
        <v>5</v>
      </c>
      <c r="T20" s="96">
        <f>WEEKDAY(DATE($AC$2,$AG$2,2))</f>
        <v>6</v>
      </c>
      <c r="U20" s="96">
        <f>WEEKDAY(DATE($AC$2,$AG$2,3))</f>
        <v>7</v>
      </c>
      <c r="V20" s="96">
        <f>WEEKDAY(DATE($AC$2,$AG$2,4))</f>
        <v>1</v>
      </c>
      <c r="W20" s="96">
        <f>WEEKDAY(DATE($AC$2,$AG$2,5))</f>
        <v>2</v>
      </c>
      <c r="X20" s="96">
        <f>WEEKDAY(DATE($AC$2,$AG$2,6))</f>
        <v>3</v>
      </c>
      <c r="Y20" s="108">
        <f>WEEKDAY(DATE($AC$2,$AG$2,7))</f>
        <v>4</v>
      </c>
      <c r="Z20" s="85">
        <f>WEEKDAY(DATE($AC$2,$AG$2,8))</f>
        <v>5</v>
      </c>
      <c r="AA20" s="96">
        <f>WEEKDAY(DATE($AC$2,$AG$2,9))</f>
        <v>6</v>
      </c>
      <c r="AB20" s="96">
        <f>WEEKDAY(DATE($AC$2,$AG$2,10))</f>
        <v>7</v>
      </c>
      <c r="AC20" s="96">
        <f>WEEKDAY(DATE($AC$2,$AG$2,11))</f>
        <v>1</v>
      </c>
      <c r="AD20" s="96">
        <f>WEEKDAY(DATE($AC$2,$AG$2,12))</f>
        <v>2</v>
      </c>
      <c r="AE20" s="96">
        <f>WEEKDAY(DATE($AC$2,$AG$2,13))</f>
        <v>3</v>
      </c>
      <c r="AF20" s="108">
        <f>WEEKDAY(DATE($AC$2,$AG$2,14))</f>
        <v>4</v>
      </c>
      <c r="AG20" s="85">
        <f>WEEKDAY(DATE($AC$2,$AG$2,15))</f>
        <v>5</v>
      </c>
      <c r="AH20" s="96">
        <f>WEEKDAY(DATE($AC$2,$AG$2,16))</f>
        <v>6</v>
      </c>
      <c r="AI20" s="96">
        <f>WEEKDAY(DATE($AC$2,$AG$2,17))</f>
        <v>7</v>
      </c>
      <c r="AJ20" s="96">
        <f>WEEKDAY(DATE($AC$2,$AG$2,18))</f>
        <v>1</v>
      </c>
      <c r="AK20" s="96">
        <f>WEEKDAY(DATE($AC$2,$AG$2,19))</f>
        <v>2</v>
      </c>
      <c r="AL20" s="96">
        <f>WEEKDAY(DATE($AC$2,$AG$2,20))</f>
        <v>3</v>
      </c>
      <c r="AM20" s="108">
        <f>WEEKDAY(DATE($AC$2,$AG$2,21))</f>
        <v>4</v>
      </c>
      <c r="AN20" s="85">
        <f>WEEKDAY(DATE($AC$2,$AG$2,22))</f>
        <v>5</v>
      </c>
      <c r="AO20" s="96">
        <f>WEEKDAY(DATE($AC$2,$AG$2,23))</f>
        <v>6</v>
      </c>
      <c r="AP20" s="96">
        <f>WEEKDAY(DATE($AC$2,$AG$2,24))</f>
        <v>7</v>
      </c>
      <c r="AQ20" s="96">
        <f>WEEKDAY(DATE($AC$2,$AG$2,25))</f>
        <v>1</v>
      </c>
      <c r="AR20" s="96">
        <f>WEEKDAY(DATE($AC$2,$AG$2,26))</f>
        <v>2</v>
      </c>
      <c r="AS20" s="96">
        <f>WEEKDAY(DATE($AC$2,$AG$2,27))</f>
        <v>3</v>
      </c>
      <c r="AT20" s="108">
        <f>WEEKDAY(DATE($AC$2,$AG$2,28))</f>
        <v>4</v>
      </c>
      <c r="AU20" s="85">
        <f>IF(AU19=29,WEEKDAY(DATE($AC$2,$AG$2,29)),0)</f>
        <v>0</v>
      </c>
      <c r="AV20" s="96">
        <f>IF(AV19=30,WEEKDAY(DATE($AC$2,$AG$2,30)),0)</f>
        <v>0</v>
      </c>
      <c r="AW20" s="108">
        <f>IF(AW19=31,WEEKDAY(DATE($AC$2,$AG$2,31)),0)</f>
        <v>0</v>
      </c>
      <c r="AX20" s="151"/>
      <c r="AY20" s="151"/>
      <c r="AZ20" s="161"/>
      <c r="BA20" s="161"/>
      <c r="BB20" s="170"/>
      <c r="BC20" s="170"/>
      <c r="BD20" s="170"/>
      <c r="BE20" s="170"/>
      <c r="BF20" s="170"/>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row>
    <row r="21" spans="1:1024" ht="22.5" customHeight="1">
      <c r="A21" s="5"/>
      <c r="B21" s="9"/>
      <c r="C21" s="24"/>
      <c r="D21" s="24"/>
      <c r="E21" s="24"/>
      <c r="F21" s="37"/>
      <c r="G21" s="48"/>
      <c r="H21" s="55"/>
      <c r="I21" s="55"/>
      <c r="J21" s="55"/>
      <c r="K21" s="55"/>
      <c r="L21" s="65"/>
      <c r="M21" s="65"/>
      <c r="N21" s="65"/>
      <c r="O21" s="65"/>
      <c r="P21" s="76"/>
      <c r="Q21" s="76"/>
      <c r="R21" s="76"/>
      <c r="S21" s="86" t="str">
        <f t="shared" ref="S21:AT21" si="0">IF(S20=1,"日",IF(S20=2,"月",IF(S20=3,"火",IF(S20=4,"水",IF(S20=5,"木",IF(S20=6,"金","土"))))))</f>
        <v>木</v>
      </c>
      <c r="T21" s="97" t="str">
        <f t="shared" si="0"/>
        <v>金</v>
      </c>
      <c r="U21" s="97" t="str">
        <f t="shared" si="0"/>
        <v>土</v>
      </c>
      <c r="V21" s="97" t="str">
        <f t="shared" si="0"/>
        <v>日</v>
      </c>
      <c r="W21" s="97" t="str">
        <f t="shared" si="0"/>
        <v>月</v>
      </c>
      <c r="X21" s="97" t="str">
        <f t="shared" si="0"/>
        <v>火</v>
      </c>
      <c r="Y21" s="109" t="str">
        <f t="shared" si="0"/>
        <v>水</v>
      </c>
      <c r="Z21" s="86" t="str">
        <f t="shared" si="0"/>
        <v>木</v>
      </c>
      <c r="AA21" s="97" t="str">
        <f t="shared" si="0"/>
        <v>金</v>
      </c>
      <c r="AB21" s="97" t="str">
        <f t="shared" si="0"/>
        <v>土</v>
      </c>
      <c r="AC21" s="97" t="str">
        <f t="shared" si="0"/>
        <v>日</v>
      </c>
      <c r="AD21" s="97" t="str">
        <f t="shared" si="0"/>
        <v>月</v>
      </c>
      <c r="AE21" s="97" t="str">
        <f t="shared" si="0"/>
        <v>火</v>
      </c>
      <c r="AF21" s="109" t="str">
        <f t="shared" si="0"/>
        <v>水</v>
      </c>
      <c r="AG21" s="86" t="str">
        <f t="shared" si="0"/>
        <v>木</v>
      </c>
      <c r="AH21" s="97" t="str">
        <f t="shared" si="0"/>
        <v>金</v>
      </c>
      <c r="AI21" s="97" t="str">
        <f t="shared" si="0"/>
        <v>土</v>
      </c>
      <c r="AJ21" s="97" t="str">
        <f t="shared" si="0"/>
        <v>日</v>
      </c>
      <c r="AK21" s="97" t="str">
        <f t="shared" si="0"/>
        <v>月</v>
      </c>
      <c r="AL21" s="97" t="str">
        <f t="shared" si="0"/>
        <v>火</v>
      </c>
      <c r="AM21" s="109" t="str">
        <f t="shared" si="0"/>
        <v>水</v>
      </c>
      <c r="AN21" s="86" t="str">
        <f t="shared" si="0"/>
        <v>木</v>
      </c>
      <c r="AO21" s="97" t="str">
        <f t="shared" si="0"/>
        <v>金</v>
      </c>
      <c r="AP21" s="97" t="str">
        <f t="shared" si="0"/>
        <v>土</v>
      </c>
      <c r="AQ21" s="97" t="str">
        <f t="shared" si="0"/>
        <v>日</v>
      </c>
      <c r="AR21" s="97" t="str">
        <f t="shared" si="0"/>
        <v>月</v>
      </c>
      <c r="AS21" s="97" t="str">
        <f t="shared" si="0"/>
        <v>火</v>
      </c>
      <c r="AT21" s="109" t="str">
        <f t="shared" si="0"/>
        <v>水</v>
      </c>
      <c r="AU21" s="97" t="str">
        <f>IF(AU20=1,"日",IF(AU20=2,"月",IF(AU20=3,"火",IF(AU20=4,"水",IF(AU20=5,"木",IF(AU20=6,"金",IF(AU20=0,"","土")))))))</f>
        <v/>
      </c>
      <c r="AV21" s="97" t="str">
        <f>IF(AV20=1,"日",IF(AV20=2,"月",IF(AV20=3,"火",IF(AV20=4,"水",IF(AV20=5,"木",IF(AV20=6,"金",IF(AV20=0,"","土")))))))</f>
        <v/>
      </c>
      <c r="AW21" s="97" t="str">
        <f>IF(AW20=1,"日",IF(AW20=2,"月",IF(AW20=3,"火",IF(AW20=4,"水",IF(AW20=5,"木",IF(AW20=6,"金",IF(AW20=0,"","土")))))))</f>
        <v/>
      </c>
      <c r="AX21" s="151"/>
      <c r="AY21" s="151"/>
      <c r="AZ21" s="161"/>
      <c r="BA21" s="161"/>
      <c r="BB21" s="170"/>
      <c r="BC21" s="170"/>
      <c r="BD21" s="170"/>
      <c r="BE21" s="170"/>
      <c r="BF21" s="170"/>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row>
    <row r="22" spans="1:1024" ht="20.25" customHeight="1">
      <c r="A22" s="5"/>
      <c r="B22" s="10">
        <v>1</v>
      </c>
      <c r="C22" s="25" t="s">
        <v>12</v>
      </c>
      <c r="D22" s="25"/>
      <c r="E22" s="25"/>
      <c r="F22" s="38"/>
      <c r="G22" s="49" t="s">
        <v>39</v>
      </c>
      <c r="H22" s="56" t="s">
        <v>16</v>
      </c>
      <c r="I22" s="56"/>
      <c r="J22" s="56"/>
      <c r="K22" s="56"/>
      <c r="L22" s="66" t="s">
        <v>73</v>
      </c>
      <c r="M22" s="66"/>
      <c r="N22" s="66"/>
      <c r="O22" s="66"/>
      <c r="P22" s="77" t="s">
        <v>49</v>
      </c>
      <c r="Q22" s="77"/>
      <c r="R22" s="77"/>
      <c r="S22" s="87" t="s">
        <v>75</v>
      </c>
      <c r="T22" s="98" t="s">
        <v>75</v>
      </c>
      <c r="U22" s="98"/>
      <c r="V22" s="98" t="s">
        <v>75</v>
      </c>
      <c r="W22" s="98" t="s">
        <v>75</v>
      </c>
      <c r="X22" s="98"/>
      <c r="Y22" s="110" t="s">
        <v>75</v>
      </c>
      <c r="Z22" s="87" t="s">
        <v>75</v>
      </c>
      <c r="AA22" s="98" t="s">
        <v>75</v>
      </c>
      <c r="AB22" s="98"/>
      <c r="AC22" s="98" t="s">
        <v>75</v>
      </c>
      <c r="AD22" s="98" t="s">
        <v>75</v>
      </c>
      <c r="AE22" s="98"/>
      <c r="AF22" s="110" t="s">
        <v>75</v>
      </c>
      <c r="AG22" s="87" t="s">
        <v>75</v>
      </c>
      <c r="AH22" s="98" t="s">
        <v>75</v>
      </c>
      <c r="AI22" s="98"/>
      <c r="AJ22" s="98" t="s">
        <v>75</v>
      </c>
      <c r="AK22" s="98" t="s">
        <v>75</v>
      </c>
      <c r="AL22" s="98"/>
      <c r="AM22" s="110" t="s">
        <v>75</v>
      </c>
      <c r="AN22" s="87" t="s">
        <v>75</v>
      </c>
      <c r="AO22" s="98" t="s">
        <v>75</v>
      </c>
      <c r="AP22" s="98"/>
      <c r="AQ22" s="98" t="s">
        <v>75</v>
      </c>
      <c r="AR22" s="98" t="s">
        <v>75</v>
      </c>
      <c r="AS22" s="98"/>
      <c r="AT22" s="110" t="s">
        <v>75</v>
      </c>
      <c r="AU22" s="87"/>
      <c r="AV22" s="98"/>
      <c r="AW22" s="98"/>
      <c r="AX22" s="152"/>
      <c r="AY22" s="152"/>
      <c r="AZ22" s="162"/>
      <c r="BA22" s="162"/>
      <c r="BB22" s="171"/>
      <c r="BC22" s="171"/>
      <c r="BD22" s="171"/>
      <c r="BE22" s="171"/>
      <c r="BF22" s="171"/>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row>
    <row r="23" spans="1:1024" ht="20.25" customHeight="1">
      <c r="A23" s="5"/>
      <c r="B23" s="10"/>
      <c r="C23" s="25"/>
      <c r="D23" s="25"/>
      <c r="E23" s="25"/>
      <c r="F23" s="39"/>
      <c r="G23" s="49"/>
      <c r="H23" s="56"/>
      <c r="I23" s="56"/>
      <c r="J23" s="56"/>
      <c r="K23" s="56"/>
      <c r="L23" s="66"/>
      <c r="M23" s="66"/>
      <c r="N23" s="66"/>
      <c r="O23" s="66"/>
      <c r="P23" s="78" t="s">
        <v>40</v>
      </c>
      <c r="Q23" s="78"/>
      <c r="R23" s="78"/>
      <c r="S23" s="88">
        <f>IF(S22="","",VLOOKUP(S22,'【記載例】シフト記号表（勤務時間帯）'!$C$6:$K$35,9,0))</f>
        <v>8</v>
      </c>
      <c r="T23" s="99">
        <f>IF(T22="","",VLOOKUP(T22,'【記載例】シフト記号表（勤務時間帯）'!$C$6:$K$35,9,0))</f>
        <v>8</v>
      </c>
      <c r="U23" s="99" t="str">
        <f>IF(U22="","",VLOOKUP(U22,'【記載例】シフト記号表（勤務時間帯）'!$C$6:$K$35,9,0))</f>
        <v/>
      </c>
      <c r="V23" s="99">
        <f>IF(V22="","",VLOOKUP(V22,'【記載例】シフト記号表（勤務時間帯）'!$C$6:$K$35,9,0))</f>
        <v>8</v>
      </c>
      <c r="W23" s="99">
        <f>IF(W22="","",VLOOKUP(W22,'【記載例】シフト記号表（勤務時間帯）'!$C$6:$K$35,9,0))</f>
        <v>8</v>
      </c>
      <c r="X23" s="99" t="str">
        <f>IF(X22="","",VLOOKUP(X22,'【記載例】シフト記号表（勤務時間帯）'!$C$6:$K$35,9,0))</f>
        <v/>
      </c>
      <c r="Y23" s="111">
        <f>IF(Y22="","",VLOOKUP(Y22,'【記載例】シフト記号表（勤務時間帯）'!$C$6:$K$35,9,0))</f>
        <v>8</v>
      </c>
      <c r="Z23" s="88">
        <f>IF(Z22="","",VLOOKUP(Z22,'【記載例】シフト記号表（勤務時間帯）'!$C$6:$K$35,9,0))</f>
        <v>8</v>
      </c>
      <c r="AA23" s="99">
        <f>IF(AA22="","",VLOOKUP(AA22,'【記載例】シフト記号表（勤務時間帯）'!$C$6:$K$35,9,0))</f>
        <v>8</v>
      </c>
      <c r="AB23" s="99" t="str">
        <f>IF(AB22="","",VLOOKUP(AB22,'【記載例】シフト記号表（勤務時間帯）'!$C$6:$K$35,9,0))</f>
        <v/>
      </c>
      <c r="AC23" s="99">
        <f>IF(AC22="","",VLOOKUP(AC22,'【記載例】シフト記号表（勤務時間帯）'!$C$6:$K$35,9,0))</f>
        <v>8</v>
      </c>
      <c r="AD23" s="99">
        <f>IF(AD22="","",VLOOKUP(AD22,'【記載例】シフト記号表（勤務時間帯）'!$C$6:$K$35,9,0))</f>
        <v>8</v>
      </c>
      <c r="AE23" s="99" t="str">
        <f>IF(AE22="","",VLOOKUP(AE22,'【記載例】シフト記号表（勤務時間帯）'!$C$6:$K$35,9,0))</f>
        <v/>
      </c>
      <c r="AF23" s="111">
        <f>IF(AF22="","",VLOOKUP(AF22,'【記載例】シフト記号表（勤務時間帯）'!$C$6:$K$35,9,0))</f>
        <v>8</v>
      </c>
      <c r="AG23" s="88">
        <f>IF(AG22="","",VLOOKUP(AG22,'【記載例】シフト記号表（勤務時間帯）'!$C$6:$K$35,9,0))</f>
        <v>8</v>
      </c>
      <c r="AH23" s="99">
        <f>IF(AH22="","",VLOOKUP(AH22,'【記載例】シフト記号表（勤務時間帯）'!$C$6:$K$35,9,0))</f>
        <v>8</v>
      </c>
      <c r="AI23" s="99" t="str">
        <f>IF(AI22="","",VLOOKUP(AI22,'【記載例】シフト記号表（勤務時間帯）'!$C$6:$K$35,9,0))</f>
        <v/>
      </c>
      <c r="AJ23" s="99">
        <f>IF(AJ22="","",VLOOKUP(AJ22,'【記載例】シフト記号表（勤務時間帯）'!$C$6:$K$35,9,0))</f>
        <v>8</v>
      </c>
      <c r="AK23" s="99">
        <f>IF(AK22="","",VLOOKUP(AK22,'【記載例】シフト記号表（勤務時間帯）'!$C$6:$K$35,9,0))</f>
        <v>8</v>
      </c>
      <c r="AL23" s="99" t="str">
        <f>IF(AL22="","",VLOOKUP(AL22,'【記載例】シフト記号表（勤務時間帯）'!$C$6:$K$35,9,0))</f>
        <v/>
      </c>
      <c r="AM23" s="111">
        <f>IF(AM22="","",VLOOKUP(AM22,'【記載例】シフト記号表（勤務時間帯）'!$C$6:$K$35,9,0))</f>
        <v>8</v>
      </c>
      <c r="AN23" s="88">
        <f>IF(AN22="","",VLOOKUP(AN22,'【記載例】シフト記号表（勤務時間帯）'!$C$6:$K$35,9,0))</f>
        <v>8</v>
      </c>
      <c r="AO23" s="99">
        <f>IF(AO22="","",VLOOKUP(AO22,'【記載例】シフト記号表（勤務時間帯）'!$C$6:$K$35,9,0))</f>
        <v>8</v>
      </c>
      <c r="AP23" s="99" t="str">
        <f>IF(AP22="","",VLOOKUP(AP22,'【記載例】シフト記号表（勤務時間帯）'!$C$6:$K$35,9,0))</f>
        <v/>
      </c>
      <c r="AQ23" s="99">
        <f>IF(AQ22="","",VLOOKUP(AQ22,'【記載例】シフト記号表（勤務時間帯）'!$C$6:$K$35,9,0))</f>
        <v>8</v>
      </c>
      <c r="AR23" s="99">
        <f>IF(AR22="","",VLOOKUP(AR22,'【記載例】シフト記号表（勤務時間帯）'!$C$6:$K$35,9,0))</f>
        <v>8</v>
      </c>
      <c r="AS23" s="99" t="str">
        <f>IF(AS22="","",VLOOKUP(AS22,'【記載例】シフト記号表（勤務時間帯）'!$C$6:$K$35,9,0))</f>
        <v/>
      </c>
      <c r="AT23" s="111">
        <f>IF(AT22="","",VLOOKUP(AT22,'【記載例】シフト記号表（勤務時間帯）'!$C$6:$K$35,9,0))</f>
        <v>8</v>
      </c>
      <c r="AU23" s="88" t="str">
        <f>IF(AU22="","",VLOOKUP(AU22,'【記載例】シフト記号表（勤務時間帯）'!$C$6:$K$35,9,0))</f>
        <v/>
      </c>
      <c r="AV23" s="99" t="str">
        <f>IF(AV22="","",VLOOKUP(AV22,'【記載例】シフト記号表（勤務時間帯）'!$C$6:$K$35,9,0))</f>
        <v/>
      </c>
      <c r="AW23" s="99" t="str">
        <f>IF(AW22="","",VLOOKUP(AW22,'【記載例】シフト記号表（勤務時間帯）'!$C$6:$K$35,9,0))</f>
        <v/>
      </c>
      <c r="AX23" s="153">
        <f>IF($BB$3="４週",SUM(S23:AT23),IF($BB$3="暦月",SUM(S23:AW23),""))</f>
        <v>160</v>
      </c>
      <c r="AY23" s="153"/>
      <c r="AZ23" s="163">
        <f>IF($BB$3="４週",AX23/4,IF($BB$3="暦月",))</f>
        <v>40</v>
      </c>
      <c r="BA23" s="163"/>
      <c r="BB23" s="171"/>
      <c r="BC23" s="171"/>
      <c r="BD23" s="171"/>
      <c r="BE23" s="171"/>
      <c r="BF23" s="171"/>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row>
    <row r="24" spans="1:1024" ht="20.25" customHeight="1">
      <c r="A24" s="5"/>
      <c r="B24" s="10"/>
      <c r="C24" s="25"/>
      <c r="D24" s="25"/>
      <c r="E24" s="25"/>
      <c r="F24" s="40" t="str">
        <f>C22</f>
        <v>管理者</v>
      </c>
      <c r="G24" s="49"/>
      <c r="H24" s="56"/>
      <c r="I24" s="56"/>
      <c r="J24" s="56"/>
      <c r="K24" s="56"/>
      <c r="L24" s="66"/>
      <c r="M24" s="66"/>
      <c r="N24" s="66"/>
      <c r="O24" s="66"/>
      <c r="P24" s="79" t="s">
        <v>44</v>
      </c>
      <c r="Q24" s="79"/>
      <c r="R24" s="79"/>
      <c r="S24" s="89">
        <f>IF(S22="","",VLOOKUP(S22,'【記載例】シフト記号表（勤務時間帯）'!$C$6:$U$35,19,0))</f>
        <v>7.0000000000000089</v>
      </c>
      <c r="T24" s="100">
        <f>IF(T22="","",VLOOKUP(T22,'【記載例】シフト記号表（勤務時間帯）'!$C$6:$U$35,19,0))</f>
        <v>7.0000000000000089</v>
      </c>
      <c r="U24" s="100" t="str">
        <f>IF(U22="","",VLOOKUP(U22,'【記載例】シフト記号表（勤務時間帯）'!$C$6:$U$35,19,0))</f>
        <v/>
      </c>
      <c r="V24" s="100">
        <f>IF(V22="","",VLOOKUP(V22,'【記載例】シフト記号表（勤務時間帯）'!$C$6:$U$35,19,0))</f>
        <v>7.0000000000000089</v>
      </c>
      <c r="W24" s="100">
        <f>IF(W22="","",VLOOKUP(W22,'【記載例】シフト記号表（勤務時間帯）'!$C$6:$U$35,19,0))</f>
        <v>7.0000000000000089</v>
      </c>
      <c r="X24" s="100" t="str">
        <f>IF(X22="","",VLOOKUP(X22,'【記載例】シフト記号表（勤務時間帯）'!$C$6:$U$35,19,0))</f>
        <v/>
      </c>
      <c r="Y24" s="112">
        <f>IF(Y22="","",VLOOKUP(Y22,'【記載例】シフト記号表（勤務時間帯）'!$C$6:$U$35,19,0))</f>
        <v>7.0000000000000089</v>
      </c>
      <c r="Z24" s="89">
        <f>IF(Z22="","",VLOOKUP(Z22,'【記載例】シフト記号表（勤務時間帯）'!$C$6:$U$35,19,0))</f>
        <v>7.0000000000000089</v>
      </c>
      <c r="AA24" s="100">
        <f>IF(AA22="","",VLOOKUP(AA22,'【記載例】シフト記号表（勤務時間帯）'!$C$6:$U$35,19,0))</f>
        <v>7.0000000000000089</v>
      </c>
      <c r="AB24" s="100" t="str">
        <f>IF(AB22="","",VLOOKUP(AB22,'【記載例】シフト記号表（勤務時間帯）'!$C$6:$U$35,19,0))</f>
        <v/>
      </c>
      <c r="AC24" s="100">
        <f>IF(AC22="","",VLOOKUP(AC22,'【記載例】シフト記号表（勤務時間帯）'!$C$6:$U$35,19,0))</f>
        <v>7.0000000000000089</v>
      </c>
      <c r="AD24" s="100">
        <f>IF(AD22="","",VLOOKUP(AD22,'【記載例】シフト記号表（勤務時間帯）'!$C$6:$U$35,19,0))</f>
        <v>7.0000000000000089</v>
      </c>
      <c r="AE24" s="100" t="str">
        <f>IF(AE22="","",VLOOKUP(AE22,'【記載例】シフト記号表（勤務時間帯）'!$C$6:$U$35,19,0))</f>
        <v/>
      </c>
      <c r="AF24" s="112">
        <f>IF(AF22="","",VLOOKUP(AF22,'【記載例】シフト記号表（勤務時間帯）'!$C$6:$U$35,19,0))</f>
        <v>7.0000000000000089</v>
      </c>
      <c r="AG24" s="89">
        <f>IF(AG22="","",VLOOKUP(AG22,'【記載例】シフト記号表（勤務時間帯）'!$C$6:$U$35,19,0))</f>
        <v>7.0000000000000089</v>
      </c>
      <c r="AH24" s="100">
        <f>IF(AH22="","",VLOOKUP(AH22,'【記載例】シフト記号表（勤務時間帯）'!$C$6:$U$35,19,0))</f>
        <v>7.0000000000000089</v>
      </c>
      <c r="AI24" s="100" t="str">
        <f>IF(AI22="","",VLOOKUP(AI22,'【記載例】シフト記号表（勤務時間帯）'!$C$6:$U$35,19,0))</f>
        <v/>
      </c>
      <c r="AJ24" s="100">
        <f>IF(AJ22="","",VLOOKUP(AJ22,'【記載例】シフト記号表（勤務時間帯）'!$C$6:$U$35,19,0))</f>
        <v>7.0000000000000089</v>
      </c>
      <c r="AK24" s="100">
        <f>IF(AK22="","",VLOOKUP(AK22,'【記載例】シフト記号表（勤務時間帯）'!$C$6:$U$35,19,0))</f>
        <v>7.0000000000000089</v>
      </c>
      <c r="AL24" s="100" t="str">
        <f>IF(AL22="","",VLOOKUP(AL22,'【記載例】シフト記号表（勤務時間帯）'!$C$6:$U$35,19,0))</f>
        <v/>
      </c>
      <c r="AM24" s="112">
        <f>IF(AM22="","",VLOOKUP(AM22,'【記載例】シフト記号表（勤務時間帯）'!$C$6:$U$35,19,0))</f>
        <v>7.0000000000000089</v>
      </c>
      <c r="AN24" s="89">
        <f>IF(AN22="","",VLOOKUP(AN22,'【記載例】シフト記号表（勤務時間帯）'!$C$6:$U$35,19,0))</f>
        <v>7.0000000000000089</v>
      </c>
      <c r="AO24" s="100">
        <f>IF(AO22="","",VLOOKUP(AO22,'【記載例】シフト記号表（勤務時間帯）'!$C$6:$U$35,19,0))</f>
        <v>7.0000000000000089</v>
      </c>
      <c r="AP24" s="100" t="str">
        <f>IF(AP22="","",VLOOKUP(AP22,'【記載例】シフト記号表（勤務時間帯）'!$C$6:$U$35,19,0))</f>
        <v/>
      </c>
      <c r="AQ24" s="100">
        <f>IF(AQ22="","",VLOOKUP(AQ22,'【記載例】シフト記号表（勤務時間帯）'!$C$6:$U$35,19,0))</f>
        <v>7.0000000000000089</v>
      </c>
      <c r="AR24" s="100">
        <f>IF(AR22="","",VLOOKUP(AR22,'【記載例】シフト記号表（勤務時間帯）'!$C$6:$U$35,19,0))</f>
        <v>7.0000000000000089</v>
      </c>
      <c r="AS24" s="100" t="str">
        <f>IF(AS22="","",VLOOKUP(AS22,'【記載例】シフト記号表（勤務時間帯）'!$C$6:$U$35,19,0))</f>
        <v/>
      </c>
      <c r="AT24" s="112">
        <f>IF(AT22="","",VLOOKUP(AT22,'【記載例】シフト記号表（勤務時間帯）'!$C$6:$U$35,19,0))</f>
        <v>7.0000000000000089</v>
      </c>
      <c r="AU24" s="89" t="str">
        <f>IF(AU22="","",VLOOKUP(AU22,'【記載例】シフト記号表（勤務時間帯）'!$C$6:$U$35,19,0))</f>
        <v/>
      </c>
      <c r="AV24" s="100" t="str">
        <f>IF(AV22="","",VLOOKUP(AV22,'【記載例】シフト記号表（勤務時間帯）'!$C$6:$U$35,19,0))</f>
        <v/>
      </c>
      <c r="AW24" s="100" t="str">
        <f>IF(AW22="","",VLOOKUP(AW22,'【記載例】シフト記号表（勤務時間帯）'!$C$6:$U$35,19,0))</f>
        <v/>
      </c>
      <c r="AX24" s="154">
        <f>IF($BB$3="４週",SUM(S24:AT24),IF($BB$3="暦月",SUM(S24:AW24),""))</f>
        <v>140</v>
      </c>
      <c r="AY24" s="154"/>
      <c r="AZ24" s="164">
        <f>IF($BB$3="４週",AX24/4,IF($BB$3="暦月",))</f>
        <v>35</v>
      </c>
      <c r="BA24" s="164"/>
      <c r="BB24" s="171"/>
      <c r="BC24" s="171"/>
      <c r="BD24" s="171"/>
      <c r="BE24" s="171"/>
      <c r="BF24" s="171"/>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row>
    <row r="25" spans="1:1024" ht="20.25" customHeight="1">
      <c r="A25" s="5"/>
      <c r="B25" s="11">
        <f>B22+1</f>
        <v>2</v>
      </c>
      <c r="C25" s="26" t="s">
        <v>66</v>
      </c>
      <c r="D25" s="26"/>
      <c r="E25" s="26"/>
      <c r="F25" s="41"/>
      <c r="G25" s="50" t="s">
        <v>39</v>
      </c>
      <c r="H25" s="57" t="s">
        <v>37</v>
      </c>
      <c r="I25" s="57"/>
      <c r="J25" s="57"/>
      <c r="K25" s="57"/>
      <c r="L25" s="67" t="s">
        <v>76</v>
      </c>
      <c r="M25" s="67"/>
      <c r="N25" s="67"/>
      <c r="O25" s="67"/>
      <c r="P25" s="80" t="s">
        <v>49</v>
      </c>
      <c r="Q25" s="80"/>
      <c r="R25" s="80"/>
      <c r="S25" s="87"/>
      <c r="T25" s="98" t="s">
        <v>75</v>
      </c>
      <c r="U25" s="98" t="s">
        <v>75</v>
      </c>
      <c r="V25" s="98" t="s">
        <v>75</v>
      </c>
      <c r="W25" s="98" t="s">
        <v>75</v>
      </c>
      <c r="X25" s="98" t="s">
        <v>75</v>
      </c>
      <c r="Y25" s="110"/>
      <c r="Z25" s="87"/>
      <c r="AA25" s="98" t="s">
        <v>75</v>
      </c>
      <c r="AB25" s="98" t="s">
        <v>75</v>
      </c>
      <c r="AC25" s="98" t="s">
        <v>75</v>
      </c>
      <c r="AD25" s="98" t="s">
        <v>75</v>
      </c>
      <c r="AE25" s="98" t="s">
        <v>75</v>
      </c>
      <c r="AF25" s="110"/>
      <c r="AG25" s="87"/>
      <c r="AH25" s="98" t="s">
        <v>75</v>
      </c>
      <c r="AI25" s="98" t="s">
        <v>75</v>
      </c>
      <c r="AJ25" s="98" t="s">
        <v>75</v>
      </c>
      <c r="AK25" s="98" t="s">
        <v>75</v>
      </c>
      <c r="AL25" s="98" t="s">
        <v>75</v>
      </c>
      <c r="AM25" s="110"/>
      <c r="AN25" s="87"/>
      <c r="AO25" s="98" t="s">
        <v>75</v>
      </c>
      <c r="AP25" s="98" t="s">
        <v>75</v>
      </c>
      <c r="AQ25" s="98" t="s">
        <v>75</v>
      </c>
      <c r="AR25" s="98" t="s">
        <v>75</v>
      </c>
      <c r="AS25" s="98" t="s">
        <v>75</v>
      </c>
      <c r="AT25" s="110"/>
      <c r="AU25" s="87"/>
      <c r="AV25" s="98"/>
      <c r="AW25" s="98"/>
      <c r="AX25" s="155"/>
      <c r="AY25" s="155"/>
      <c r="AZ25" s="165"/>
      <c r="BA25" s="165"/>
      <c r="BB25" s="172"/>
      <c r="BC25" s="172"/>
      <c r="BD25" s="172"/>
      <c r="BE25" s="172"/>
      <c r="BF25" s="172"/>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row>
    <row r="26" spans="1:1024" ht="20.25" customHeight="1">
      <c r="A26" s="5"/>
      <c r="B26" s="11"/>
      <c r="C26" s="26"/>
      <c r="D26" s="26"/>
      <c r="E26" s="26"/>
      <c r="F26" s="39"/>
      <c r="G26" s="50"/>
      <c r="H26" s="57"/>
      <c r="I26" s="57"/>
      <c r="J26" s="57"/>
      <c r="K26" s="57"/>
      <c r="L26" s="67"/>
      <c r="M26" s="67"/>
      <c r="N26" s="67"/>
      <c r="O26" s="67"/>
      <c r="P26" s="78" t="s">
        <v>40</v>
      </c>
      <c r="Q26" s="78"/>
      <c r="R26" s="78"/>
      <c r="S26" s="88" t="str">
        <f>IF(S25="","",VLOOKUP(S25,'【記載例】シフト記号表（勤務時間帯）'!$C$6:$K$35,9,0))</f>
        <v/>
      </c>
      <c r="T26" s="99">
        <f>IF(T25="","",VLOOKUP(T25,'【記載例】シフト記号表（勤務時間帯）'!$C$6:$K$35,9,0))</f>
        <v>8</v>
      </c>
      <c r="U26" s="99">
        <f>IF(U25="","",VLOOKUP(U25,'【記載例】シフト記号表（勤務時間帯）'!$C$6:$K$35,9,0))</f>
        <v>8</v>
      </c>
      <c r="V26" s="99">
        <f>IF(V25="","",VLOOKUP(V25,'【記載例】シフト記号表（勤務時間帯）'!$C$6:$K$35,9,0))</f>
        <v>8</v>
      </c>
      <c r="W26" s="99">
        <f>IF(W25="","",VLOOKUP(W25,'【記載例】シフト記号表（勤務時間帯）'!$C$6:$K$35,9,0))</f>
        <v>8</v>
      </c>
      <c r="X26" s="99">
        <f>IF(X25="","",VLOOKUP(X25,'【記載例】シフト記号表（勤務時間帯）'!$C$6:$K$35,9,0))</f>
        <v>8</v>
      </c>
      <c r="Y26" s="111" t="str">
        <f>IF(Y25="","",VLOOKUP(Y25,'【記載例】シフト記号表（勤務時間帯）'!$C$6:$K$35,9,0))</f>
        <v/>
      </c>
      <c r="Z26" s="88" t="str">
        <f>IF(Z25="","",VLOOKUP(Z25,'【記載例】シフト記号表（勤務時間帯）'!$C$6:$K$35,9,0))</f>
        <v/>
      </c>
      <c r="AA26" s="99">
        <f>IF(AA25="","",VLOOKUP(AA25,'【記載例】シフト記号表（勤務時間帯）'!$C$6:$K$35,9,0))</f>
        <v>8</v>
      </c>
      <c r="AB26" s="99">
        <f>IF(AB25="","",VLOOKUP(AB25,'【記載例】シフト記号表（勤務時間帯）'!$C$6:$K$35,9,0))</f>
        <v>8</v>
      </c>
      <c r="AC26" s="99">
        <f>IF(AC25="","",VLOOKUP(AC25,'【記載例】シフト記号表（勤務時間帯）'!$C$6:$K$35,9,0))</f>
        <v>8</v>
      </c>
      <c r="AD26" s="99">
        <f>IF(AD25="","",VLOOKUP(AD25,'【記載例】シフト記号表（勤務時間帯）'!$C$6:$K$35,9,0))</f>
        <v>8</v>
      </c>
      <c r="AE26" s="99">
        <f>IF(AE25="","",VLOOKUP(AE25,'【記載例】シフト記号表（勤務時間帯）'!$C$6:$K$35,9,0))</f>
        <v>8</v>
      </c>
      <c r="AF26" s="111" t="str">
        <f>IF(AF25="","",VLOOKUP(AF25,'【記載例】シフト記号表（勤務時間帯）'!$C$6:$K$35,9,0))</f>
        <v/>
      </c>
      <c r="AG26" s="88" t="str">
        <f>IF(AG25="","",VLOOKUP(AG25,'【記載例】シフト記号表（勤務時間帯）'!$C$6:$K$35,9,0))</f>
        <v/>
      </c>
      <c r="AH26" s="99">
        <f>IF(AH25="","",VLOOKUP(AH25,'【記載例】シフト記号表（勤務時間帯）'!$C$6:$K$35,9,0))</f>
        <v>8</v>
      </c>
      <c r="AI26" s="99">
        <f>IF(AI25="","",VLOOKUP(AI25,'【記載例】シフト記号表（勤務時間帯）'!$C$6:$K$35,9,0))</f>
        <v>8</v>
      </c>
      <c r="AJ26" s="99">
        <f>IF(AJ25="","",VLOOKUP(AJ25,'【記載例】シフト記号表（勤務時間帯）'!$C$6:$K$35,9,0))</f>
        <v>8</v>
      </c>
      <c r="AK26" s="99">
        <f>IF(AK25="","",VLOOKUP(AK25,'【記載例】シフト記号表（勤務時間帯）'!$C$6:$K$35,9,0))</f>
        <v>8</v>
      </c>
      <c r="AL26" s="99">
        <f>IF(AL25="","",VLOOKUP(AL25,'【記載例】シフト記号表（勤務時間帯）'!$C$6:$K$35,9,0))</f>
        <v>8</v>
      </c>
      <c r="AM26" s="111" t="str">
        <f>IF(AM25="","",VLOOKUP(AM25,'【記載例】シフト記号表（勤務時間帯）'!$C$6:$K$35,9,0))</f>
        <v/>
      </c>
      <c r="AN26" s="88" t="str">
        <f>IF(AN25="","",VLOOKUP(AN25,'【記載例】シフト記号表（勤務時間帯）'!$C$6:$K$35,9,0))</f>
        <v/>
      </c>
      <c r="AO26" s="99">
        <f>IF(AO25="","",VLOOKUP(AO25,'【記載例】シフト記号表（勤務時間帯）'!$C$6:$K$35,9,0))</f>
        <v>8</v>
      </c>
      <c r="AP26" s="99">
        <f>IF(AP25="","",VLOOKUP(AP25,'【記載例】シフト記号表（勤務時間帯）'!$C$6:$K$35,9,0))</f>
        <v>8</v>
      </c>
      <c r="AQ26" s="99">
        <f>IF(AQ25="","",VLOOKUP(AQ25,'【記載例】シフト記号表（勤務時間帯）'!$C$6:$K$35,9,0))</f>
        <v>8</v>
      </c>
      <c r="AR26" s="99">
        <f>IF(AR25="","",VLOOKUP(AR25,'【記載例】シフト記号表（勤務時間帯）'!$C$6:$K$35,9,0))</f>
        <v>8</v>
      </c>
      <c r="AS26" s="99">
        <f>IF(AS25="","",VLOOKUP(AS25,'【記載例】シフト記号表（勤務時間帯）'!$C$6:$K$35,9,0))</f>
        <v>8</v>
      </c>
      <c r="AT26" s="111" t="str">
        <f>IF(AT25="","",VLOOKUP(AT25,'【記載例】シフト記号表（勤務時間帯）'!$C$6:$K$35,9,0))</f>
        <v/>
      </c>
      <c r="AU26" s="88" t="str">
        <f>IF(AU25="","",VLOOKUP(AU25,'【記載例】シフト記号表（勤務時間帯）'!$C$6:$K$35,9,0))</f>
        <v/>
      </c>
      <c r="AV26" s="99" t="str">
        <f>IF(AV25="","",VLOOKUP(AV25,'【記載例】シフト記号表（勤務時間帯）'!$C$6:$K$35,9,0))</f>
        <v/>
      </c>
      <c r="AW26" s="99" t="str">
        <f>IF(AW25="","",VLOOKUP(AW25,'【記載例】シフト記号表（勤務時間帯）'!$C$6:$K$35,9,0))</f>
        <v/>
      </c>
      <c r="AX26" s="153">
        <f>IF($BB$3="４週",SUM(S26:AT26),IF($BB$3="暦月",SUM(S26:AW26),""))</f>
        <v>160</v>
      </c>
      <c r="AY26" s="153"/>
      <c r="AZ26" s="163">
        <f>IF($BB$3="４週",AX26/4,IF($BB$3="暦月",))</f>
        <v>40</v>
      </c>
      <c r="BA26" s="163"/>
      <c r="BB26" s="172"/>
      <c r="BC26" s="172"/>
      <c r="BD26" s="172"/>
      <c r="BE26" s="172"/>
      <c r="BF26" s="172"/>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row>
    <row r="27" spans="1:1024" ht="20.25" customHeight="1">
      <c r="A27" s="5"/>
      <c r="B27" s="11"/>
      <c r="C27" s="26"/>
      <c r="D27" s="26"/>
      <c r="E27" s="26"/>
      <c r="F27" s="39" t="str">
        <f>C25</f>
        <v>生活相談員</v>
      </c>
      <c r="G27" s="50"/>
      <c r="H27" s="57"/>
      <c r="I27" s="57"/>
      <c r="J27" s="57"/>
      <c r="K27" s="57"/>
      <c r="L27" s="67"/>
      <c r="M27" s="67"/>
      <c r="N27" s="67"/>
      <c r="O27" s="67"/>
      <c r="P27" s="79" t="s">
        <v>44</v>
      </c>
      <c r="Q27" s="79"/>
      <c r="R27" s="79"/>
      <c r="S27" s="89" t="str">
        <f>IF(S25="","",VLOOKUP(S25,'【記載例】シフト記号表（勤務時間帯）'!$C$6:$U$35,19,0))</f>
        <v/>
      </c>
      <c r="T27" s="100">
        <f>IF(T25="","",VLOOKUP(T25,'【記載例】シフト記号表（勤務時間帯）'!$C$6:$U$35,19,0))</f>
        <v>7.0000000000000089</v>
      </c>
      <c r="U27" s="100">
        <f>IF(U25="","",VLOOKUP(U25,'【記載例】シフト記号表（勤務時間帯）'!$C$6:$U$35,19,0))</f>
        <v>7.0000000000000089</v>
      </c>
      <c r="V27" s="100">
        <f>IF(V25="","",VLOOKUP(V25,'【記載例】シフト記号表（勤務時間帯）'!$C$6:$U$35,19,0))</f>
        <v>7.0000000000000089</v>
      </c>
      <c r="W27" s="100">
        <f>IF(W25="","",VLOOKUP(W25,'【記載例】シフト記号表（勤務時間帯）'!$C$6:$U$35,19,0))</f>
        <v>7.0000000000000089</v>
      </c>
      <c r="X27" s="100">
        <f>IF(X25="","",VLOOKUP(X25,'【記載例】シフト記号表（勤務時間帯）'!$C$6:$U$35,19,0))</f>
        <v>7.0000000000000089</v>
      </c>
      <c r="Y27" s="112" t="str">
        <f>IF(Y25="","",VLOOKUP(Y25,'【記載例】シフト記号表（勤務時間帯）'!$C$6:$U$35,19,0))</f>
        <v/>
      </c>
      <c r="Z27" s="89" t="str">
        <f>IF(Z25="","",VLOOKUP(Z25,'【記載例】シフト記号表（勤務時間帯）'!$C$6:$U$35,19,0))</f>
        <v/>
      </c>
      <c r="AA27" s="100">
        <f>IF(AA25="","",VLOOKUP(AA25,'【記載例】シフト記号表（勤務時間帯）'!$C$6:$U$35,19,0))</f>
        <v>7.0000000000000089</v>
      </c>
      <c r="AB27" s="100">
        <f>IF(AB25="","",VLOOKUP(AB25,'【記載例】シフト記号表（勤務時間帯）'!$C$6:$U$35,19,0))</f>
        <v>7.0000000000000089</v>
      </c>
      <c r="AC27" s="100">
        <f>IF(AC25="","",VLOOKUP(AC25,'【記載例】シフト記号表（勤務時間帯）'!$C$6:$U$35,19,0))</f>
        <v>7.0000000000000089</v>
      </c>
      <c r="AD27" s="100">
        <f>IF(AD25="","",VLOOKUP(AD25,'【記載例】シフト記号表（勤務時間帯）'!$C$6:$U$35,19,0))</f>
        <v>7.0000000000000089</v>
      </c>
      <c r="AE27" s="100">
        <f>IF(AE25="","",VLOOKUP(AE25,'【記載例】シフト記号表（勤務時間帯）'!$C$6:$U$35,19,0))</f>
        <v>7.0000000000000089</v>
      </c>
      <c r="AF27" s="112" t="str">
        <f>IF(AF25="","",VLOOKUP(AF25,'【記載例】シフト記号表（勤務時間帯）'!$C$6:$U$35,19,0))</f>
        <v/>
      </c>
      <c r="AG27" s="89" t="str">
        <f>IF(AG25="","",VLOOKUP(AG25,'【記載例】シフト記号表（勤務時間帯）'!$C$6:$U$35,19,0))</f>
        <v/>
      </c>
      <c r="AH27" s="100">
        <f>IF(AH25="","",VLOOKUP(AH25,'【記載例】シフト記号表（勤務時間帯）'!$C$6:$U$35,19,0))</f>
        <v>7.0000000000000089</v>
      </c>
      <c r="AI27" s="100">
        <f>IF(AI25="","",VLOOKUP(AI25,'【記載例】シフト記号表（勤務時間帯）'!$C$6:$U$35,19,0))</f>
        <v>7.0000000000000089</v>
      </c>
      <c r="AJ27" s="100">
        <f>IF(AJ25="","",VLOOKUP(AJ25,'【記載例】シフト記号表（勤務時間帯）'!$C$6:$U$35,19,0))</f>
        <v>7.0000000000000089</v>
      </c>
      <c r="AK27" s="100">
        <f>IF(AK25="","",VLOOKUP(AK25,'【記載例】シフト記号表（勤務時間帯）'!$C$6:$U$35,19,0))</f>
        <v>7.0000000000000089</v>
      </c>
      <c r="AL27" s="100">
        <f>IF(AL25="","",VLOOKUP(AL25,'【記載例】シフト記号表（勤務時間帯）'!$C$6:$U$35,19,0))</f>
        <v>7.0000000000000089</v>
      </c>
      <c r="AM27" s="112" t="str">
        <f>IF(AM25="","",VLOOKUP(AM25,'【記載例】シフト記号表（勤務時間帯）'!$C$6:$U$35,19,0))</f>
        <v/>
      </c>
      <c r="AN27" s="89" t="str">
        <f>IF(AN25="","",VLOOKUP(AN25,'【記載例】シフト記号表（勤務時間帯）'!$C$6:$U$35,19,0))</f>
        <v/>
      </c>
      <c r="AO27" s="100">
        <f>IF(AO25="","",VLOOKUP(AO25,'【記載例】シフト記号表（勤務時間帯）'!$C$6:$U$35,19,0))</f>
        <v>7.0000000000000089</v>
      </c>
      <c r="AP27" s="100">
        <f>IF(AP25="","",VLOOKUP(AP25,'【記載例】シフト記号表（勤務時間帯）'!$C$6:$U$35,19,0))</f>
        <v>7.0000000000000089</v>
      </c>
      <c r="AQ27" s="100">
        <f>IF(AQ25="","",VLOOKUP(AQ25,'【記載例】シフト記号表（勤務時間帯）'!$C$6:$U$35,19,0))</f>
        <v>7.0000000000000089</v>
      </c>
      <c r="AR27" s="100">
        <f>IF(AR25="","",VLOOKUP(AR25,'【記載例】シフト記号表（勤務時間帯）'!$C$6:$U$35,19,0))</f>
        <v>7.0000000000000089</v>
      </c>
      <c r="AS27" s="100">
        <f>IF(AS25="","",VLOOKUP(AS25,'【記載例】シフト記号表（勤務時間帯）'!$C$6:$U$35,19,0))</f>
        <v>7.0000000000000089</v>
      </c>
      <c r="AT27" s="112" t="str">
        <f>IF(AT25="","",VLOOKUP(AT25,'【記載例】シフト記号表（勤務時間帯）'!$C$6:$U$35,19,0))</f>
        <v/>
      </c>
      <c r="AU27" s="89" t="str">
        <f>IF(AU25="","",VLOOKUP(AU25,'【記載例】シフト記号表（勤務時間帯）'!$C$6:$U$35,19,0))</f>
        <v/>
      </c>
      <c r="AV27" s="100" t="str">
        <f>IF(AV25="","",VLOOKUP(AV25,'【記載例】シフト記号表（勤務時間帯）'!$C$6:$U$35,19,0))</f>
        <v/>
      </c>
      <c r="AW27" s="100" t="str">
        <f>IF(AW25="","",VLOOKUP(AW25,'【記載例】シフト記号表（勤務時間帯）'!$C$6:$U$35,19,0))</f>
        <v/>
      </c>
      <c r="AX27" s="154">
        <f>IF($BB$3="４週",SUM(S27:AT27),IF($BB$3="暦月",SUM(S27:AW27),""))</f>
        <v>140</v>
      </c>
      <c r="AY27" s="154"/>
      <c r="AZ27" s="164">
        <f>IF($BB$3="４週",AX27/4,IF($BB$3="暦月",))</f>
        <v>35</v>
      </c>
      <c r="BA27" s="164"/>
      <c r="BB27" s="172"/>
      <c r="BC27" s="172"/>
      <c r="BD27" s="172"/>
      <c r="BE27" s="172"/>
      <c r="BF27" s="172"/>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row>
    <row r="28" spans="1:1024" ht="20.25" customHeight="1">
      <c r="A28" s="5"/>
      <c r="B28" s="11">
        <f>B25+1</f>
        <v>3</v>
      </c>
      <c r="C28" s="27" t="s">
        <v>66</v>
      </c>
      <c r="D28" s="27"/>
      <c r="E28" s="27"/>
      <c r="F28" s="41"/>
      <c r="G28" s="50" t="s">
        <v>77</v>
      </c>
      <c r="H28" s="57" t="s">
        <v>78</v>
      </c>
      <c r="I28" s="57"/>
      <c r="J28" s="57"/>
      <c r="K28" s="57"/>
      <c r="L28" s="67" t="s">
        <v>65</v>
      </c>
      <c r="M28" s="67"/>
      <c r="N28" s="67"/>
      <c r="O28" s="67"/>
      <c r="P28" s="80" t="s">
        <v>49</v>
      </c>
      <c r="Q28" s="80"/>
      <c r="R28" s="80"/>
      <c r="S28" s="87" t="s">
        <v>75</v>
      </c>
      <c r="T28" s="98"/>
      <c r="U28" s="98"/>
      <c r="V28" s="98"/>
      <c r="W28" s="98"/>
      <c r="X28" s="98"/>
      <c r="Y28" s="110" t="s">
        <v>75</v>
      </c>
      <c r="Z28" s="87" t="s">
        <v>75</v>
      </c>
      <c r="AA28" s="98"/>
      <c r="AB28" s="98"/>
      <c r="AC28" s="98"/>
      <c r="AD28" s="98"/>
      <c r="AE28" s="98"/>
      <c r="AF28" s="110" t="s">
        <v>75</v>
      </c>
      <c r="AG28" s="87" t="s">
        <v>75</v>
      </c>
      <c r="AH28" s="98"/>
      <c r="AI28" s="98"/>
      <c r="AJ28" s="98"/>
      <c r="AK28" s="98"/>
      <c r="AL28" s="98"/>
      <c r="AM28" s="110" t="s">
        <v>75</v>
      </c>
      <c r="AN28" s="87" t="s">
        <v>75</v>
      </c>
      <c r="AO28" s="98"/>
      <c r="AP28" s="98"/>
      <c r="AQ28" s="98"/>
      <c r="AR28" s="98"/>
      <c r="AS28" s="98"/>
      <c r="AT28" s="110" t="s">
        <v>75</v>
      </c>
      <c r="AU28" s="87"/>
      <c r="AV28" s="98"/>
      <c r="AW28" s="98"/>
      <c r="AX28" s="155"/>
      <c r="AY28" s="155"/>
      <c r="AZ28" s="165"/>
      <c r="BA28" s="165"/>
      <c r="BB28" s="173" t="s">
        <v>74</v>
      </c>
      <c r="BC28" s="173"/>
      <c r="BD28" s="173"/>
      <c r="BE28" s="173"/>
      <c r="BF28" s="173"/>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row>
    <row r="29" spans="1:1024" ht="20.25" customHeight="1">
      <c r="A29" s="5"/>
      <c r="B29" s="11"/>
      <c r="C29" s="27"/>
      <c r="D29" s="27"/>
      <c r="E29" s="27"/>
      <c r="F29" s="39"/>
      <c r="G29" s="50"/>
      <c r="H29" s="57"/>
      <c r="I29" s="57"/>
      <c r="J29" s="57"/>
      <c r="K29" s="57"/>
      <c r="L29" s="67"/>
      <c r="M29" s="67"/>
      <c r="N29" s="67"/>
      <c r="O29" s="67"/>
      <c r="P29" s="78" t="s">
        <v>40</v>
      </c>
      <c r="Q29" s="78"/>
      <c r="R29" s="78"/>
      <c r="S29" s="88">
        <f>IF(S28="","",VLOOKUP(S28,'【記載例】シフト記号表（勤務時間帯）'!$C$6:$K$35,9,0))</f>
        <v>8</v>
      </c>
      <c r="T29" s="99" t="str">
        <f>IF(T28="","",VLOOKUP(T28,'【記載例】シフト記号表（勤務時間帯）'!$C$6:$K$35,9,0))</f>
        <v/>
      </c>
      <c r="U29" s="99" t="str">
        <f>IF(U28="","",VLOOKUP(U28,'【記載例】シフト記号表（勤務時間帯）'!$C$6:$K$35,9,0))</f>
        <v/>
      </c>
      <c r="V29" s="99" t="str">
        <f>IF(V28="","",VLOOKUP(V28,'【記載例】シフト記号表（勤務時間帯）'!$C$6:$K$35,9,0))</f>
        <v/>
      </c>
      <c r="W29" s="99" t="str">
        <f>IF(W28="","",VLOOKUP(W28,'【記載例】シフト記号表（勤務時間帯）'!$C$6:$K$35,9,0))</f>
        <v/>
      </c>
      <c r="X29" s="99" t="str">
        <f>IF(X28="","",VLOOKUP(X28,'【記載例】シフト記号表（勤務時間帯）'!$C$6:$K$35,9,0))</f>
        <v/>
      </c>
      <c r="Y29" s="111">
        <f>IF(Y28="","",VLOOKUP(Y28,'【記載例】シフト記号表（勤務時間帯）'!$C$6:$K$35,9,0))</f>
        <v>8</v>
      </c>
      <c r="Z29" s="88">
        <f>IF(Z28="","",VLOOKUP(Z28,'【記載例】シフト記号表（勤務時間帯）'!$C$6:$K$35,9,0))</f>
        <v>8</v>
      </c>
      <c r="AA29" s="99" t="str">
        <f>IF(AA28="","",VLOOKUP(AA28,'【記載例】シフト記号表（勤務時間帯）'!$C$6:$K$35,9,0))</f>
        <v/>
      </c>
      <c r="AB29" s="99" t="str">
        <f>IF(AB28="","",VLOOKUP(AB28,'【記載例】シフト記号表（勤務時間帯）'!$C$6:$K$35,9,0))</f>
        <v/>
      </c>
      <c r="AC29" s="99" t="str">
        <f>IF(AC28="","",VLOOKUP(AC28,'【記載例】シフト記号表（勤務時間帯）'!$C$6:$K$35,9,0))</f>
        <v/>
      </c>
      <c r="AD29" s="99" t="str">
        <f>IF(AD28="","",VLOOKUP(AD28,'【記載例】シフト記号表（勤務時間帯）'!$C$6:$K$35,9,0))</f>
        <v/>
      </c>
      <c r="AE29" s="99" t="str">
        <f>IF(AE28="","",VLOOKUP(AE28,'【記載例】シフト記号表（勤務時間帯）'!$C$6:$K$35,9,0))</f>
        <v/>
      </c>
      <c r="AF29" s="111">
        <f>IF(AF28="","",VLOOKUP(AF28,'【記載例】シフト記号表（勤務時間帯）'!$C$6:$K$35,9,0))</f>
        <v>8</v>
      </c>
      <c r="AG29" s="88">
        <f>IF(AG28="","",VLOOKUP(AG28,'【記載例】シフト記号表（勤務時間帯）'!$C$6:$K$35,9,0))</f>
        <v>8</v>
      </c>
      <c r="AH29" s="99" t="str">
        <f>IF(AH28="","",VLOOKUP(AH28,'【記載例】シフト記号表（勤務時間帯）'!$C$6:$K$35,9,0))</f>
        <v/>
      </c>
      <c r="AI29" s="99" t="str">
        <f>IF(AI28="","",VLOOKUP(AI28,'【記載例】シフト記号表（勤務時間帯）'!$C$6:$K$35,9,0))</f>
        <v/>
      </c>
      <c r="AJ29" s="99" t="str">
        <f>IF(AJ28="","",VLOOKUP(AJ28,'【記載例】シフト記号表（勤務時間帯）'!$C$6:$K$35,9,0))</f>
        <v/>
      </c>
      <c r="AK29" s="99" t="str">
        <f>IF(AK28="","",VLOOKUP(AK28,'【記載例】シフト記号表（勤務時間帯）'!$C$6:$K$35,9,0))</f>
        <v/>
      </c>
      <c r="AL29" s="99" t="str">
        <f>IF(AL28="","",VLOOKUP(AL28,'【記載例】シフト記号表（勤務時間帯）'!$C$6:$K$35,9,0))</f>
        <v/>
      </c>
      <c r="AM29" s="111">
        <f>IF(AM28="","",VLOOKUP(AM28,'【記載例】シフト記号表（勤務時間帯）'!$C$6:$K$35,9,0))</f>
        <v>8</v>
      </c>
      <c r="AN29" s="88">
        <f>IF(AN28="","",VLOOKUP(AN28,'【記載例】シフト記号表（勤務時間帯）'!$C$6:$K$35,9,0))</f>
        <v>8</v>
      </c>
      <c r="AO29" s="99" t="str">
        <f>IF(AO28="","",VLOOKUP(AO28,'【記載例】シフト記号表（勤務時間帯）'!$C$6:$K$35,9,0))</f>
        <v/>
      </c>
      <c r="AP29" s="99" t="str">
        <f>IF(AP28="","",VLOOKUP(AP28,'【記載例】シフト記号表（勤務時間帯）'!$C$6:$K$35,9,0))</f>
        <v/>
      </c>
      <c r="AQ29" s="99" t="str">
        <f>IF(AQ28="","",VLOOKUP(AQ28,'【記載例】シフト記号表（勤務時間帯）'!$C$6:$K$35,9,0))</f>
        <v/>
      </c>
      <c r="AR29" s="99" t="str">
        <f>IF(AR28="","",VLOOKUP(AR28,'【記載例】シフト記号表（勤務時間帯）'!$C$6:$K$35,9,0))</f>
        <v/>
      </c>
      <c r="AS29" s="99" t="str">
        <f>IF(AS28="","",VLOOKUP(AS28,'【記載例】シフト記号表（勤務時間帯）'!$C$6:$K$35,9,0))</f>
        <v/>
      </c>
      <c r="AT29" s="111">
        <f>IF(AT28="","",VLOOKUP(AT28,'【記載例】シフト記号表（勤務時間帯）'!$C$6:$K$35,9,0))</f>
        <v>8</v>
      </c>
      <c r="AU29" s="88" t="str">
        <f>IF(AU28="","",VLOOKUP(AU28,'【記載例】シフト記号表（勤務時間帯）'!$C$6:$K$35,9,0))</f>
        <v/>
      </c>
      <c r="AV29" s="99" t="str">
        <f>IF(AV28="","",VLOOKUP(AV28,'【記載例】シフト記号表（勤務時間帯）'!$C$6:$K$35,9,0))</f>
        <v/>
      </c>
      <c r="AW29" s="99" t="str">
        <f>IF(AW28="","",VLOOKUP(AW28,'【記載例】シフト記号表（勤務時間帯）'!$C$6:$K$35,9,0))</f>
        <v/>
      </c>
      <c r="AX29" s="153">
        <f>IF($BB$3="４週",SUM(S29:AT29),IF($BB$3="暦月",SUM(S29:AW29),""))</f>
        <v>64</v>
      </c>
      <c r="AY29" s="153"/>
      <c r="AZ29" s="163">
        <f>IF($BB$3="４週",AX29/4,IF($BB$3="暦月",))</f>
        <v>16</v>
      </c>
      <c r="BA29" s="163"/>
      <c r="BB29" s="173"/>
      <c r="BC29" s="173"/>
      <c r="BD29" s="173"/>
      <c r="BE29" s="173"/>
      <c r="BF29" s="173"/>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row>
    <row r="30" spans="1:1024" ht="20.25" customHeight="1">
      <c r="A30" s="5"/>
      <c r="B30" s="11"/>
      <c r="C30" s="27"/>
      <c r="D30" s="27"/>
      <c r="E30" s="27"/>
      <c r="F30" s="39" t="str">
        <f>C28</f>
        <v>生活相談員</v>
      </c>
      <c r="G30" s="50"/>
      <c r="H30" s="57"/>
      <c r="I30" s="57"/>
      <c r="J30" s="57"/>
      <c r="K30" s="57"/>
      <c r="L30" s="67"/>
      <c r="M30" s="67"/>
      <c r="N30" s="67"/>
      <c r="O30" s="67"/>
      <c r="P30" s="79" t="s">
        <v>44</v>
      </c>
      <c r="Q30" s="79"/>
      <c r="R30" s="79"/>
      <c r="S30" s="89">
        <f>IF(S28="","",VLOOKUP(S28,'【記載例】シフト記号表（勤務時間帯）'!$C$6:$U$35,19,0))</f>
        <v>7.0000000000000089</v>
      </c>
      <c r="T30" s="100" t="str">
        <f>IF(T28="","",VLOOKUP(T28,'【記載例】シフト記号表（勤務時間帯）'!$C$6:$U$35,19,0))</f>
        <v/>
      </c>
      <c r="U30" s="100" t="str">
        <f>IF(U28="","",VLOOKUP(U28,'【記載例】シフト記号表（勤務時間帯）'!$C$6:$U$35,19,0))</f>
        <v/>
      </c>
      <c r="V30" s="100" t="str">
        <f>IF(V28="","",VLOOKUP(V28,'【記載例】シフト記号表（勤務時間帯）'!$C$6:$U$35,19,0))</f>
        <v/>
      </c>
      <c r="W30" s="100" t="str">
        <f>IF(W28="","",VLOOKUP(W28,'【記載例】シフト記号表（勤務時間帯）'!$C$6:$U$35,19,0))</f>
        <v/>
      </c>
      <c r="X30" s="100" t="str">
        <f>IF(X28="","",VLOOKUP(X28,'【記載例】シフト記号表（勤務時間帯）'!$C$6:$U$35,19,0))</f>
        <v/>
      </c>
      <c r="Y30" s="112">
        <f>IF(Y28="","",VLOOKUP(Y28,'【記載例】シフト記号表（勤務時間帯）'!$C$6:$U$35,19,0))</f>
        <v>7.0000000000000089</v>
      </c>
      <c r="Z30" s="89">
        <f>IF(Z28="","",VLOOKUP(Z28,'【記載例】シフト記号表（勤務時間帯）'!$C$6:$U$35,19,0))</f>
        <v>7.0000000000000089</v>
      </c>
      <c r="AA30" s="100" t="str">
        <f>IF(AA28="","",VLOOKUP(AA28,'【記載例】シフト記号表（勤務時間帯）'!$C$6:$U$35,19,0))</f>
        <v/>
      </c>
      <c r="AB30" s="100" t="str">
        <f>IF(AB28="","",VLOOKUP(AB28,'【記載例】シフト記号表（勤務時間帯）'!$C$6:$U$35,19,0))</f>
        <v/>
      </c>
      <c r="AC30" s="100" t="str">
        <f>IF(AC28="","",VLOOKUP(AC28,'【記載例】シフト記号表（勤務時間帯）'!$C$6:$U$35,19,0))</f>
        <v/>
      </c>
      <c r="AD30" s="100" t="str">
        <f>IF(AD28="","",VLOOKUP(AD28,'【記載例】シフト記号表（勤務時間帯）'!$C$6:$U$35,19,0))</f>
        <v/>
      </c>
      <c r="AE30" s="100" t="str">
        <f>IF(AE28="","",VLOOKUP(AE28,'【記載例】シフト記号表（勤務時間帯）'!$C$6:$U$35,19,0))</f>
        <v/>
      </c>
      <c r="AF30" s="112">
        <f>IF(AF28="","",VLOOKUP(AF28,'【記載例】シフト記号表（勤務時間帯）'!$C$6:$U$35,19,0))</f>
        <v>7.0000000000000089</v>
      </c>
      <c r="AG30" s="89">
        <f>IF(AG28="","",VLOOKUP(AG28,'【記載例】シフト記号表（勤務時間帯）'!$C$6:$U$35,19,0))</f>
        <v>7.0000000000000089</v>
      </c>
      <c r="AH30" s="100" t="str">
        <f>IF(AH28="","",VLOOKUP(AH28,'【記載例】シフト記号表（勤務時間帯）'!$C$6:$U$35,19,0))</f>
        <v/>
      </c>
      <c r="AI30" s="100" t="str">
        <f>IF(AI28="","",VLOOKUP(AI28,'【記載例】シフト記号表（勤務時間帯）'!$C$6:$U$35,19,0))</f>
        <v/>
      </c>
      <c r="AJ30" s="100" t="str">
        <f>IF(AJ28="","",VLOOKUP(AJ28,'【記載例】シフト記号表（勤務時間帯）'!$C$6:$U$35,19,0))</f>
        <v/>
      </c>
      <c r="AK30" s="100" t="str">
        <f>IF(AK28="","",VLOOKUP(AK28,'【記載例】シフト記号表（勤務時間帯）'!$C$6:$U$35,19,0))</f>
        <v/>
      </c>
      <c r="AL30" s="100" t="str">
        <f>IF(AL28="","",VLOOKUP(AL28,'【記載例】シフト記号表（勤務時間帯）'!$C$6:$U$35,19,0))</f>
        <v/>
      </c>
      <c r="AM30" s="112">
        <f>IF(AM28="","",VLOOKUP(AM28,'【記載例】シフト記号表（勤務時間帯）'!$C$6:$U$35,19,0))</f>
        <v>7.0000000000000089</v>
      </c>
      <c r="AN30" s="89">
        <f>IF(AN28="","",VLOOKUP(AN28,'【記載例】シフト記号表（勤務時間帯）'!$C$6:$U$35,19,0))</f>
        <v>7.0000000000000089</v>
      </c>
      <c r="AO30" s="100" t="str">
        <f>IF(AO28="","",VLOOKUP(AO28,'【記載例】シフト記号表（勤務時間帯）'!$C$6:$U$35,19,0))</f>
        <v/>
      </c>
      <c r="AP30" s="100" t="str">
        <f>IF(AP28="","",VLOOKUP(AP28,'【記載例】シフト記号表（勤務時間帯）'!$C$6:$U$35,19,0))</f>
        <v/>
      </c>
      <c r="AQ30" s="100" t="str">
        <f>IF(AQ28="","",VLOOKUP(AQ28,'【記載例】シフト記号表（勤務時間帯）'!$C$6:$U$35,19,0))</f>
        <v/>
      </c>
      <c r="AR30" s="100" t="str">
        <f>IF(AR28="","",VLOOKUP(AR28,'【記載例】シフト記号表（勤務時間帯）'!$C$6:$U$35,19,0))</f>
        <v/>
      </c>
      <c r="AS30" s="100" t="str">
        <f>IF(AS28="","",VLOOKUP(AS28,'【記載例】シフト記号表（勤務時間帯）'!$C$6:$U$35,19,0))</f>
        <v/>
      </c>
      <c r="AT30" s="112">
        <f>IF(AT28="","",VLOOKUP(AT28,'【記載例】シフト記号表（勤務時間帯）'!$C$6:$U$35,19,0))</f>
        <v>7.0000000000000089</v>
      </c>
      <c r="AU30" s="89" t="str">
        <f>IF(AU28="","",VLOOKUP(AU28,'【記載例】シフト記号表（勤務時間帯）'!$C$6:$U$35,19,0))</f>
        <v/>
      </c>
      <c r="AV30" s="100" t="str">
        <f>IF(AV28="","",VLOOKUP(AV28,'【記載例】シフト記号表（勤務時間帯）'!$C$6:$U$35,19,0))</f>
        <v/>
      </c>
      <c r="AW30" s="100" t="str">
        <f>IF(AW28="","",VLOOKUP(AW28,'【記載例】シフト記号表（勤務時間帯）'!$C$6:$U$35,19,0))</f>
        <v/>
      </c>
      <c r="AX30" s="154">
        <f>IF($BB$3="４週",SUM(S30:AT30),IF($BB$3="暦月",SUM(S30:AW30),""))</f>
        <v>56.000000000000064</v>
      </c>
      <c r="AY30" s="154"/>
      <c r="AZ30" s="164">
        <f>IF($BB$3="４週",AX30/4,IF($BB$3="暦月",))</f>
        <v>14</v>
      </c>
      <c r="BA30" s="164"/>
      <c r="BB30" s="173"/>
      <c r="BC30" s="173"/>
      <c r="BD30" s="173"/>
      <c r="BE30" s="173"/>
      <c r="BF30" s="173"/>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row>
    <row r="31" spans="1:1024" ht="20.25" customHeight="1">
      <c r="A31" s="5"/>
      <c r="B31" s="11">
        <f>B28+1</f>
        <v>4</v>
      </c>
      <c r="C31" s="27" t="s">
        <v>13</v>
      </c>
      <c r="D31" s="27"/>
      <c r="E31" s="27"/>
      <c r="F31" s="41"/>
      <c r="G31" s="50" t="s">
        <v>77</v>
      </c>
      <c r="H31" s="57" t="s">
        <v>54</v>
      </c>
      <c r="I31" s="57"/>
      <c r="J31" s="57"/>
      <c r="K31" s="57"/>
      <c r="L31" s="67" t="s">
        <v>80</v>
      </c>
      <c r="M31" s="67"/>
      <c r="N31" s="67"/>
      <c r="O31" s="67"/>
      <c r="P31" s="80" t="s">
        <v>49</v>
      </c>
      <c r="Q31" s="80"/>
      <c r="R31" s="80"/>
      <c r="S31" s="87" t="s">
        <v>81</v>
      </c>
      <c r="T31" s="98"/>
      <c r="U31" s="98" t="s">
        <v>81</v>
      </c>
      <c r="V31" s="98" t="s">
        <v>81</v>
      </c>
      <c r="W31" s="98"/>
      <c r="X31" s="98" t="s">
        <v>81</v>
      </c>
      <c r="Y31" s="110"/>
      <c r="Z31" s="87" t="s">
        <v>81</v>
      </c>
      <c r="AA31" s="98"/>
      <c r="AB31" s="98" t="s">
        <v>81</v>
      </c>
      <c r="AC31" s="98" t="s">
        <v>81</v>
      </c>
      <c r="AD31" s="98"/>
      <c r="AE31" s="98" t="s">
        <v>81</v>
      </c>
      <c r="AF31" s="110"/>
      <c r="AG31" s="87" t="s">
        <v>81</v>
      </c>
      <c r="AH31" s="98"/>
      <c r="AI31" s="98" t="s">
        <v>81</v>
      </c>
      <c r="AJ31" s="98" t="s">
        <v>81</v>
      </c>
      <c r="AK31" s="98"/>
      <c r="AL31" s="98" t="s">
        <v>81</v>
      </c>
      <c r="AM31" s="110"/>
      <c r="AN31" s="87" t="s">
        <v>81</v>
      </c>
      <c r="AO31" s="98"/>
      <c r="AP31" s="98" t="s">
        <v>81</v>
      </c>
      <c r="AQ31" s="98" t="s">
        <v>81</v>
      </c>
      <c r="AR31" s="98"/>
      <c r="AS31" s="98" t="s">
        <v>81</v>
      </c>
      <c r="AT31" s="110"/>
      <c r="AU31" s="87"/>
      <c r="AV31" s="98"/>
      <c r="AW31" s="98"/>
      <c r="AX31" s="155"/>
      <c r="AY31" s="155"/>
      <c r="AZ31" s="165"/>
      <c r="BA31" s="165"/>
      <c r="BB31" s="173" t="s">
        <v>9</v>
      </c>
      <c r="BC31" s="173"/>
      <c r="BD31" s="173"/>
      <c r="BE31" s="173"/>
      <c r="BF31" s="173"/>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row>
    <row r="32" spans="1:1024" ht="20.25" customHeight="1">
      <c r="A32" s="5"/>
      <c r="B32" s="11"/>
      <c r="C32" s="27"/>
      <c r="D32" s="27"/>
      <c r="E32" s="27"/>
      <c r="F32" s="39"/>
      <c r="G32" s="50"/>
      <c r="H32" s="57"/>
      <c r="I32" s="57"/>
      <c r="J32" s="57"/>
      <c r="K32" s="57"/>
      <c r="L32" s="67"/>
      <c r="M32" s="67"/>
      <c r="N32" s="67"/>
      <c r="O32" s="67"/>
      <c r="P32" s="78" t="s">
        <v>40</v>
      </c>
      <c r="Q32" s="78"/>
      <c r="R32" s="78"/>
      <c r="S32" s="88">
        <f>IF(S31="","",VLOOKUP(S31,'【記載例】シフト記号表（勤務時間帯）'!$C$6:$K$35,9,0))</f>
        <v>4</v>
      </c>
      <c r="T32" s="99" t="str">
        <f>IF(T31="","",VLOOKUP(T31,'【記載例】シフト記号表（勤務時間帯）'!$C$6:$K$35,9,0))</f>
        <v/>
      </c>
      <c r="U32" s="99">
        <f>IF(U31="","",VLOOKUP(U31,'【記載例】シフト記号表（勤務時間帯）'!$C$6:$K$35,9,0))</f>
        <v>4</v>
      </c>
      <c r="V32" s="99">
        <f>IF(V31="","",VLOOKUP(V31,'【記載例】シフト記号表（勤務時間帯）'!$C$6:$K$35,9,0))</f>
        <v>4</v>
      </c>
      <c r="W32" s="99" t="str">
        <f>IF(W31="","",VLOOKUP(W31,'【記載例】シフト記号表（勤務時間帯）'!$C$6:$K$35,9,0))</f>
        <v/>
      </c>
      <c r="X32" s="99">
        <f>IF(X31="","",VLOOKUP(X31,'【記載例】シフト記号表（勤務時間帯）'!$C$6:$K$35,9,0))</f>
        <v>4</v>
      </c>
      <c r="Y32" s="111" t="str">
        <f>IF(Y31="","",VLOOKUP(Y31,'【記載例】シフト記号表（勤務時間帯）'!$C$6:$K$35,9,0))</f>
        <v/>
      </c>
      <c r="Z32" s="88">
        <f>IF(Z31="","",VLOOKUP(Z31,'【記載例】シフト記号表（勤務時間帯）'!$C$6:$K$35,9,0))</f>
        <v>4</v>
      </c>
      <c r="AA32" s="99" t="str">
        <f>IF(AA31="","",VLOOKUP(AA31,'【記載例】シフト記号表（勤務時間帯）'!$C$6:$K$35,9,0))</f>
        <v/>
      </c>
      <c r="AB32" s="99">
        <f>IF(AB31="","",VLOOKUP(AB31,'【記載例】シフト記号表（勤務時間帯）'!$C$6:$K$35,9,0))</f>
        <v>4</v>
      </c>
      <c r="AC32" s="99">
        <f>IF(AC31="","",VLOOKUP(AC31,'【記載例】シフト記号表（勤務時間帯）'!$C$6:$K$35,9,0))</f>
        <v>4</v>
      </c>
      <c r="AD32" s="99" t="str">
        <f>IF(AD31="","",VLOOKUP(AD31,'【記載例】シフト記号表（勤務時間帯）'!$C$6:$K$35,9,0))</f>
        <v/>
      </c>
      <c r="AE32" s="99">
        <f>IF(AE31="","",VLOOKUP(AE31,'【記載例】シフト記号表（勤務時間帯）'!$C$6:$K$35,9,0))</f>
        <v>4</v>
      </c>
      <c r="AF32" s="111" t="str">
        <f>IF(AF31="","",VLOOKUP(AF31,'【記載例】シフト記号表（勤務時間帯）'!$C$6:$K$35,9,0))</f>
        <v/>
      </c>
      <c r="AG32" s="88">
        <f>IF(AG31="","",VLOOKUP(AG31,'【記載例】シフト記号表（勤務時間帯）'!$C$6:$K$35,9,0))</f>
        <v>4</v>
      </c>
      <c r="AH32" s="99" t="str">
        <f>IF(AH31="","",VLOOKUP(AH31,'【記載例】シフト記号表（勤務時間帯）'!$C$6:$K$35,9,0))</f>
        <v/>
      </c>
      <c r="AI32" s="99">
        <f>IF(AI31="","",VLOOKUP(AI31,'【記載例】シフト記号表（勤務時間帯）'!$C$6:$K$35,9,0))</f>
        <v>4</v>
      </c>
      <c r="AJ32" s="99">
        <f>IF(AJ31="","",VLOOKUP(AJ31,'【記載例】シフト記号表（勤務時間帯）'!$C$6:$K$35,9,0))</f>
        <v>4</v>
      </c>
      <c r="AK32" s="99" t="str">
        <f>IF(AK31="","",VLOOKUP(AK31,'【記載例】シフト記号表（勤務時間帯）'!$C$6:$K$35,9,0))</f>
        <v/>
      </c>
      <c r="AL32" s="99">
        <f>IF(AL31="","",VLOOKUP(AL31,'【記載例】シフト記号表（勤務時間帯）'!$C$6:$K$35,9,0))</f>
        <v>4</v>
      </c>
      <c r="AM32" s="111" t="str">
        <f>IF(AM31="","",VLOOKUP(AM31,'【記載例】シフト記号表（勤務時間帯）'!$C$6:$K$35,9,0))</f>
        <v/>
      </c>
      <c r="AN32" s="88">
        <f>IF(AN31="","",VLOOKUP(AN31,'【記載例】シフト記号表（勤務時間帯）'!$C$6:$K$35,9,0))</f>
        <v>4</v>
      </c>
      <c r="AO32" s="99" t="str">
        <f>IF(AO31="","",VLOOKUP(AO31,'【記載例】シフト記号表（勤務時間帯）'!$C$6:$K$35,9,0))</f>
        <v/>
      </c>
      <c r="AP32" s="99">
        <f>IF(AP31="","",VLOOKUP(AP31,'【記載例】シフト記号表（勤務時間帯）'!$C$6:$K$35,9,0))</f>
        <v>4</v>
      </c>
      <c r="AQ32" s="99">
        <f>IF(AQ31="","",VLOOKUP(AQ31,'【記載例】シフト記号表（勤務時間帯）'!$C$6:$K$35,9,0))</f>
        <v>4</v>
      </c>
      <c r="AR32" s="99" t="str">
        <f>IF(AR31="","",VLOOKUP(AR31,'【記載例】シフト記号表（勤務時間帯）'!$C$6:$K$35,9,0))</f>
        <v/>
      </c>
      <c r="AS32" s="99">
        <f>IF(AS31="","",VLOOKUP(AS31,'【記載例】シフト記号表（勤務時間帯）'!$C$6:$K$35,9,0))</f>
        <v>4</v>
      </c>
      <c r="AT32" s="111" t="str">
        <f>IF(AT31="","",VLOOKUP(AT31,'【記載例】シフト記号表（勤務時間帯）'!$C$6:$K$35,9,0))</f>
        <v/>
      </c>
      <c r="AU32" s="88" t="str">
        <f>IF(AU31="","",VLOOKUP(AU31,'【記載例】シフト記号表（勤務時間帯）'!$C$6:$K$35,9,0))</f>
        <v/>
      </c>
      <c r="AV32" s="99" t="str">
        <f>IF(AV31="","",VLOOKUP(AV31,'【記載例】シフト記号表（勤務時間帯）'!$C$6:$K$35,9,0))</f>
        <v/>
      </c>
      <c r="AW32" s="99" t="str">
        <f>IF(AW31="","",VLOOKUP(AW31,'【記載例】シフト記号表（勤務時間帯）'!$C$6:$K$35,9,0))</f>
        <v/>
      </c>
      <c r="AX32" s="153">
        <f>IF($BB$3="４週",SUM(S32:AT32),IF($BB$3="暦月",SUM(S32:AW32),""))</f>
        <v>64</v>
      </c>
      <c r="AY32" s="153"/>
      <c r="AZ32" s="163">
        <f>IF($BB$3="４週",AX32/4,IF($BB$3="暦月",))</f>
        <v>16</v>
      </c>
      <c r="BA32" s="163"/>
      <c r="BB32" s="173"/>
      <c r="BC32" s="173"/>
      <c r="BD32" s="173"/>
      <c r="BE32" s="173"/>
      <c r="BF32" s="173"/>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row>
    <row r="33" spans="1:1024" ht="20.25" customHeight="1">
      <c r="A33" s="5"/>
      <c r="B33" s="11"/>
      <c r="C33" s="27"/>
      <c r="D33" s="27"/>
      <c r="E33" s="27"/>
      <c r="F33" s="39" t="str">
        <f>C31</f>
        <v>看護職員</v>
      </c>
      <c r="G33" s="50"/>
      <c r="H33" s="57"/>
      <c r="I33" s="57"/>
      <c r="J33" s="57"/>
      <c r="K33" s="57"/>
      <c r="L33" s="67"/>
      <c r="M33" s="67"/>
      <c r="N33" s="67"/>
      <c r="O33" s="67"/>
      <c r="P33" s="79" t="s">
        <v>44</v>
      </c>
      <c r="Q33" s="79"/>
      <c r="R33" s="79"/>
      <c r="S33" s="89">
        <f>IF(S31="","",VLOOKUP(S31,'【記載例】シフト記号表（勤務時間帯）'!$C$6:$U$35,19,0))</f>
        <v>4</v>
      </c>
      <c r="T33" s="100" t="str">
        <f>IF(T31="","",VLOOKUP(T31,'【記載例】シフト記号表（勤務時間帯）'!$C$6:$U$35,19,0))</f>
        <v/>
      </c>
      <c r="U33" s="100">
        <f>IF(U31="","",VLOOKUP(U31,'【記載例】シフト記号表（勤務時間帯）'!$C$6:$U$35,19,0))</f>
        <v>4</v>
      </c>
      <c r="V33" s="100">
        <f>IF(V31="","",VLOOKUP(V31,'【記載例】シフト記号表（勤務時間帯）'!$C$6:$U$35,19,0))</f>
        <v>4</v>
      </c>
      <c r="W33" s="100" t="str">
        <f>IF(W31="","",VLOOKUP(W31,'【記載例】シフト記号表（勤務時間帯）'!$C$6:$U$35,19,0))</f>
        <v/>
      </c>
      <c r="X33" s="100">
        <f>IF(X31="","",VLOOKUP(X31,'【記載例】シフト記号表（勤務時間帯）'!$C$6:$U$35,19,0))</f>
        <v>4</v>
      </c>
      <c r="Y33" s="112" t="str">
        <f>IF(Y31="","",VLOOKUP(Y31,'【記載例】シフト記号表（勤務時間帯）'!$C$6:$U$35,19,0))</f>
        <v/>
      </c>
      <c r="Z33" s="89">
        <f>IF(Z31="","",VLOOKUP(Z31,'【記載例】シフト記号表（勤務時間帯）'!$C$6:$U$35,19,0))</f>
        <v>4</v>
      </c>
      <c r="AA33" s="100" t="str">
        <f>IF(AA31="","",VLOOKUP(AA31,'【記載例】シフト記号表（勤務時間帯）'!$C$6:$U$35,19,0))</f>
        <v/>
      </c>
      <c r="AB33" s="100">
        <f>IF(AB31="","",VLOOKUP(AB31,'【記載例】シフト記号表（勤務時間帯）'!$C$6:$U$35,19,0))</f>
        <v>4</v>
      </c>
      <c r="AC33" s="100">
        <f>IF(AC31="","",VLOOKUP(AC31,'【記載例】シフト記号表（勤務時間帯）'!$C$6:$U$35,19,0))</f>
        <v>4</v>
      </c>
      <c r="AD33" s="100" t="str">
        <f>IF(AD31="","",VLOOKUP(AD31,'【記載例】シフト記号表（勤務時間帯）'!$C$6:$U$35,19,0))</f>
        <v/>
      </c>
      <c r="AE33" s="100">
        <f>IF(AE31="","",VLOOKUP(AE31,'【記載例】シフト記号表（勤務時間帯）'!$C$6:$U$35,19,0))</f>
        <v>4</v>
      </c>
      <c r="AF33" s="112" t="str">
        <f>IF(AF31="","",VLOOKUP(AF31,'【記載例】シフト記号表（勤務時間帯）'!$C$6:$U$35,19,0))</f>
        <v/>
      </c>
      <c r="AG33" s="89">
        <f>IF(AG31="","",VLOOKUP(AG31,'【記載例】シフト記号表（勤務時間帯）'!$C$6:$U$35,19,0))</f>
        <v>4</v>
      </c>
      <c r="AH33" s="100" t="str">
        <f>IF(AH31="","",VLOOKUP(AH31,'【記載例】シフト記号表（勤務時間帯）'!$C$6:$U$35,19,0))</f>
        <v/>
      </c>
      <c r="AI33" s="100">
        <f>IF(AI31="","",VLOOKUP(AI31,'【記載例】シフト記号表（勤務時間帯）'!$C$6:$U$35,19,0))</f>
        <v>4</v>
      </c>
      <c r="AJ33" s="100">
        <f>IF(AJ31="","",VLOOKUP(AJ31,'【記載例】シフト記号表（勤務時間帯）'!$C$6:$U$35,19,0))</f>
        <v>4</v>
      </c>
      <c r="AK33" s="100" t="str">
        <f>IF(AK31="","",VLOOKUP(AK31,'【記載例】シフト記号表（勤務時間帯）'!$C$6:$U$35,19,0))</f>
        <v/>
      </c>
      <c r="AL33" s="100">
        <f>IF(AL31="","",VLOOKUP(AL31,'【記載例】シフト記号表（勤務時間帯）'!$C$6:$U$35,19,0))</f>
        <v>4</v>
      </c>
      <c r="AM33" s="112" t="str">
        <f>IF(AM31="","",VLOOKUP(AM31,'【記載例】シフト記号表（勤務時間帯）'!$C$6:$U$35,19,0))</f>
        <v/>
      </c>
      <c r="AN33" s="89">
        <f>IF(AN31="","",VLOOKUP(AN31,'【記載例】シフト記号表（勤務時間帯）'!$C$6:$U$35,19,0))</f>
        <v>4</v>
      </c>
      <c r="AO33" s="100" t="str">
        <f>IF(AO31="","",VLOOKUP(AO31,'【記載例】シフト記号表（勤務時間帯）'!$C$6:$U$35,19,0))</f>
        <v/>
      </c>
      <c r="AP33" s="100">
        <f>IF(AP31="","",VLOOKUP(AP31,'【記載例】シフト記号表（勤務時間帯）'!$C$6:$U$35,19,0))</f>
        <v>4</v>
      </c>
      <c r="AQ33" s="100">
        <f>IF(AQ31="","",VLOOKUP(AQ31,'【記載例】シフト記号表（勤務時間帯）'!$C$6:$U$35,19,0))</f>
        <v>4</v>
      </c>
      <c r="AR33" s="100" t="str">
        <f>IF(AR31="","",VLOOKUP(AR31,'【記載例】シフト記号表（勤務時間帯）'!$C$6:$U$35,19,0))</f>
        <v/>
      </c>
      <c r="AS33" s="100">
        <f>IF(AS31="","",VLOOKUP(AS31,'【記載例】シフト記号表（勤務時間帯）'!$C$6:$U$35,19,0))</f>
        <v>4</v>
      </c>
      <c r="AT33" s="112" t="str">
        <f>IF(AT31="","",VLOOKUP(AT31,'【記載例】シフト記号表（勤務時間帯）'!$C$6:$U$35,19,0))</f>
        <v/>
      </c>
      <c r="AU33" s="89" t="str">
        <f>IF(AU31="","",VLOOKUP(AU31,'【記載例】シフト記号表（勤務時間帯）'!$C$6:$U$35,19,0))</f>
        <v/>
      </c>
      <c r="AV33" s="100" t="str">
        <f>IF(AV31="","",VLOOKUP(AV31,'【記載例】シフト記号表（勤務時間帯）'!$C$6:$U$35,19,0))</f>
        <v/>
      </c>
      <c r="AW33" s="100" t="str">
        <f>IF(AW31="","",VLOOKUP(AW31,'【記載例】シフト記号表（勤務時間帯）'!$C$6:$U$35,19,0))</f>
        <v/>
      </c>
      <c r="AX33" s="154">
        <f>IF($BB$3="４週",SUM(S33:AT33),IF($BB$3="暦月",SUM(S33:AW33),""))</f>
        <v>64</v>
      </c>
      <c r="AY33" s="154"/>
      <c r="AZ33" s="164">
        <f>IF($BB$3="４週",AX33/4,IF($BB$3="暦月",))</f>
        <v>16</v>
      </c>
      <c r="BA33" s="164"/>
      <c r="BB33" s="173"/>
      <c r="BC33" s="173"/>
      <c r="BD33" s="173"/>
      <c r="BE33" s="173"/>
      <c r="BF33" s="173"/>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row>
    <row r="34" spans="1:1024" ht="20.25" customHeight="1">
      <c r="A34" s="5"/>
      <c r="B34" s="11">
        <f>B31+1</f>
        <v>5</v>
      </c>
      <c r="C34" s="27" t="s">
        <v>13</v>
      </c>
      <c r="D34" s="27"/>
      <c r="E34" s="27"/>
      <c r="F34" s="41"/>
      <c r="G34" s="50" t="s">
        <v>19</v>
      </c>
      <c r="H34" s="57" t="s">
        <v>2</v>
      </c>
      <c r="I34" s="57"/>
      <c r="J34" s="57"/>
      <c r="K34" s="57"/>
      <c r="L34" s="67" t="s">
        <v>46</v>
      </c>
      <c r="M34" s="67"/>
      <c r="N34" s="67"/>
      <c r="O34" s="67"/>
      <c r="P34" s="80" t="s">
        <v>49</v>
      </c>
      <c r="Q34" s="80"/>
      <c r="R34" s="80"/>
      <c r="S34" s="87"/>
      <c r="T34" s="98" t="s">
        <v>81</v>
      </c>
      <c r="U34" s="98"/>
      <c r="V34" s="98"/>
      <c r="W34" s="98" t="s">
        <v>81</v>
      </c>
      <c r="X34" s="98"/>
      <c r="Y34" s="110" t="s">
        <v>81</v>
      </c>
      <c r="Z34" s="87"/>
      <c r="AA34" s="98" t="s">
        <v>81</v>
      </c>
      <c r="AB34" s="98"/>
      <c r="AC34" s="98"/>
      <c r="AD34" s="98" t="s">
        <v>81</v>
      </c>
      <c r="AE34" s="98"/>
      <c r="AF34" s="110" t="s">
        <v>81</v>
      </c>
      <c r="AG34" s="87"/>
      <c r="AH34" s="98" t="s">
        <v>81</v>
      </c>
      <c r="AI34" s="98"/>
      <c r="AJ34" s="98"/>
      <c r="AK34" s="98" t="s">
        <v>81</v>
      </c>
      <c r="AL34" s="98"/>
      <c r="AM34" s="110" t="s">
        <v>81</v>
      </c>
      <c r="AN34" s="87"/>
      <c r="AO34" s="98" t="s">
        <v>81</v>
      </c>
      <c r="AP34" s="98"/>
      <c r="AQ34" s="98"/>
      <c r="AR34" s="98" t="s">
        <v>81</v>
      </c>
      <c r="AS34" s="98"/>
      <c r="AT34" s="110" t="s">
        <v>81</v>
      </c>
      <c r="AU34" s="87"/>
      <c r="AV34" s="98"/>
      <c r="AW34" s="98"/>
      <c r="AX34" s="155"/>
      <c r="AY34" s="155"/>
      <c r="AZ34" s="165"/>
      <c r="BA34" s="165"/>
      <c r="BB34" s="173" t="s">
        <v>79</v>
      </c>
      <c r="BC34" s="173"/>
      <c r="BD34" s="173"/>
      <c r="BE34" s="173"/>
      <c r="BF34" s="173"/>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row>
    <row r="35" spans="1:1024" ht="20.25" customHeight="1">
      <c r="A35" s="5"/>
      <c r="B35" s="11"/>
      <c r="C35" s="27"/>
      <c r="D35" s="27"/>
      <c r="E35" s="27"/>
      <c r="F35" s="39"/>
      <c r="G35" s="50"/>
      <c r="H35" s="57"/>
      <c r="I35" s="57"/>
      <c r="J35" s="57"/>
      <c r="K35" s="57"/>
      <c r="L35" s="67"/>
      <c r="M35" s="67"/>
      <c r="N35" s="67"/>
      <c r="O35" s="67"/>
      <c r="P35" s="78" t="s">
        <v>40</v>
      </c>
      <c r="Q35" s="78"/>
      <c r="R35" s="78"/>
      <c r="S35" s="88" t="str">
        <f>IF(S34="","",VLOOKUP(S34,'【記載例】シフト記号表（勤務時間帯）'!$C$6:$K$35,9,0))</f>
        <v/>
      </c>
      <c r="T35" s="99">
        <f>IF(T34="","",VLOOKUP(T34,'【記載例】シフト記号表（勤務時間帯）'!$C$6:$K$35,9,0))</f>
        <v>4</v>
      </c>
      <c r="U35" s="99" t="str">
        <f>IF(U34="","",VLOOKUP(U34,'【記載例】シフト記号表（勤務時間帯）'!$C$6:$K$35,9,0))</f>
        <v/>
      </c>
      <c r="V35" s="99" t="str">
        <f>IF(V34="","",VLOOKUP(V34,'【記載例】シフト記号表（勤務時間帯）'!$C$6:$K$35,9,0))</f>
        <v/>
      </c>
      <c r="W35" s="99">
        <f>IF(W34="","",VLOOKUP(W34,'【記載例】シフト記号表（勤務時間帯）'!$C$6:$K$35,9,0))</f>
        <v>4</v>
      </c>
      <c r="X35" s="99" t="str">
        <f>IF(X34="","",VLOOKUP(X34,'【記載例】シフト記号表（勤務時間帯）'!$C$6:$K$35,9,0))</f>
        <v/>
      </c>
      <c r="Y35" s="111">
        <f>IF(Y34="","",VLOOKUP(Y34,'【記載例】シフト記号表（勤務時間帯）'!$C$6:$K$35,9,0))</f>
        <v>4</v>
      </c>
      <c r="Z35" s="88" t="str">
        <f>IF(Z34="","",VLOOKUP(Z34,'【記載例】シフト記号表（勤務時間帯）'!$C$6:$K$35,9,0))</f>
        <v/>
      </c>
      <c r="AA35" s="99">
        <f>IF(AA34="","",VLOOKUP(AA34,'【記載例】シフト記号表（勤務時間帯）'!$C$6:$K$35,9,0))</f>
        <v>4</v>
      </c>
      <c r="AB35" s="99" t="str">
        <f>IF(AB34="","",VLOOKUP(AB34,'【記載例】シフト記号表（勤務時間帯）'!$C$6:$K$35,9,0))</f>
        <v/>
      </c>
      <c r="AC35" s="99" t="str">
        <f>IF(AC34="","",VLOOKUP(AC34,'【記載例】シフト記号表（勤務時間帯）'!$C$6:$K$35,9,0))</f>
        <v/>
      </c>
      <c r="AD35" s="99">
        <f>IF(AD34="","",VLOOKUP(AD34,'【記載例】シフト記号表（勤務時間帯）'!$C$6:$K$35,9,0))</f>
        <v>4</v>
      </c>
      <c r="AE35" s="99" t="str">
        <f>IF(AE34="","",VLOOKUP(AE34,'【記載例】シフト記号表（勤務時間帯）'!$C$6:$K$35,9,0))</f>
        <v/>
      </c>
      <c r="AF35" s="111">
        <f>IF(AF34="","",VLOOKUP(AF34,'【記載例】シフト記号表（勤務時間帯）'!$C$6:$K$35,9,0))</f>
        <v>4</v>
      </c>
      <c r="AG35" s="88" t="str">
        <f>IF(AG34="","",VLOOKUP(AG34,'【記載例】シフト記号表（勤務時間帯）'!$C$6:$K$35,9,0))</f>
        <v/>
      </c>
      <c r="AH35" s="99">
        <f>IF(AH34="","",VLOOKUP(AH34,'【記載例】シフト記号表（勤務時間帯）'!$C$6:$K$35,9,0))</f>
        <v>4</v>
      </c>
      <c r="AI35" s="99" t="str">
        <f>IF(AI34="","",VLOOKUP(AI34,'【記載例】シフト記号表（勤務時間帯）'!$C$6:$K$35,9,0))</f>
        <v/>
      </c>
      <c r="AJ35" s="99" t="str">
        <f>IF(AJ34="","",VLOOKUP(AJ34,'【記載例】シフト記号表（勤務時間帯）'!$C$6:$K$35,9,0))</f>
        <v/>
      </c>
      <c r="AK35" s="99">
        <f>IF(AK34="","",VLOOKUP(AK34,'【記載例】シフト記号表（勤務時間帯）'!$C$6:$K$35,9,0))</f>
        <v>4</v>
      </c>
      <c r="AL35" s="99" t="str">
        <f>IF(AL34="","",VLOOKUP(AL34,'【記載例】シフト記号表（勤務時間帯）'!$C$6:$K$35,9,0))</f>
        <v/>
      </c>
      <c r="AM35" s="111">
        <f>IF(AM34="","",VLOOKUP(AM34,'【記載例】シフト記号表（勤務時間帯）'!$C$6:$K$35,9,0))</f>
        <v>4</v>
      </c>
      <c r="AN35" s="88" t="str">
        <f>IF(AN34="","",VLOOKUP(AN34,'【記載例】シフト記号表（勤務時間帯）'!$C$6:$K$35,9,0))</f>
        <v/>
      </c>
      <c r="AO35" s="99">
        <f>IF(AO34="","",VLOOKUP(AO34,'【記載例】シフト記号表（勤務時間帯）'!$C$6:$K$35,9,0))</f>
        <v>4</v>
      </c>
      <c r="AP35" s="99" t="str">
        <f>IF(AP34="","",VLOOKUP(AP34,'【記載例】シフト記号表（勤務時間帯）'!$C$6:$K$35,9,0))</f>
        <v/>
      </c>
      <c r="AQ35" s="99" t="str">
        <f>IF(AQ34="","",VLOOKUP(AQ34,'【記載例】シフト記号表（勤務時間帯）'!$C$6:$K$35,9,0))</f>
        <v/>
      </c>
      <c r="AR35" s="99">
        <f>IF(AR34="","",VLOOKUP(AR34,'【記載例】シフト記号表（勤務時間帯）'!$C$6:$K$35,9,0))</f>
        <v>4</v>
      </c>
      <c r="AS35" s="99" t="str">
        <f>IF(AS34="","",VLOOKUP(AS34,'【記載例】シフト記号表（勤務時間帯）'!$C$6:$K$35,9,0))</f>
        <v/>
      </c>
      <c r="AT35" s="111">
        <f>IF(AT34="","",VLOOKUP(AT34,'【記載例】シフト記号表（勤務時間帯）'!$C$6:$K$35,9,0))</f>
        <v>4</v>
      </c>
      <c r="AU35" s="88" t="str">
        <f>IF(AU34="","",VLOOKUP(AU34,'【記載例】シフト記号表（勤務時間帯）'!$C$6:$K$35,9,0))</f>
        <v/>
      </c>
      <c r="AV35" s="99" t="str">
        <f>IF(AV34="","",VLOOKUP(AV34,'【記載例】シフト記号表（勤務時間帯）'!$C$6:$K$35,9,0))</f>
        <v/>
      </c>
      <c r="AW35" s="99" t="str">
        <f>IF(AW34="","",VLOOKUP(AW34,'【記載例】シフト記号表（勤務時間帯）'!$C$6:$K$35,9,0))</f>
        <v/>
      </c>
      <c r="AX35" s="153">
        <f>IF($BB$3="４週",SUM(S35:AT35),IF($BB$3="暦月",SUM(S35:AW35),""))</f>
        <v>48</v>
      </c>
      <c r="AY35" s="153"/>
      <c r="AZ35" s="163">
        <f>IF($BB$3="４週",AX35/4,IF($BB$3="暦月",))</f>
        <v>12</v>
      </c>
      <c r="BA35" s="163"/>
      <c r="BB35" s="173"/>
      <c r="BC35" s="173"/>
      <c r="BD35" s="173"/>
      <c r="BE35" s="173"/>
      <c r="BF35" s="173"/>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row>
    <row r="36" spans="1:1024" ht="20.25" customHeight="1">
      <c r="A36" s="5"/>
      <c r="B36" s="11"/>
      <c r="C36" s="27"/>
      <c r="D36" s="27"/>
      <c r="E36" s="27"/>
      <c r="F36" s="39" t="str">
        <f>C34</f>
        <v>看護職員</v>
      </c>
      <c r="G36" s="50"/>
      <c r="H36" s="57"/>
      <c r="I36" s="57"/>
      <c r="J36" s="57"/>
      <c r="K36" s="57"/>
      <c r="L36" s="67"/>
      <c r="M36" s="67"/>
      <c r="N36" s="67"/>
      <c r="O36" s="67"/>
      <c r="P36" s="79" t="s">
        <v>44</v>
      </c>
      <c r="Q36" s="79"/>
      <c r="R36" s="79"/>
      <c r="S36" s="89" t="str">
        <f>IF(S34="","",VLOOKUP(S34,'【記載例】シフト記号表（勤務時間帯）'!$C$6:$U$35,19,0))</f>
        <v/>
      </c>
      <c r="T36" s="100">
        <f>IF(T34="","",VLOOKUP(T34,'【記載例】シフト記号表（勤務時間帯）'!$C$6:$U$35,19,0))</f>
        <v>4</v>
      </c>
      <c r="U36" s="100" t="str">
        <f>IF(U34="","",VLOOKUP(U34,'【記載例】シフト記号表（勤務時間帯）'!$C$6:$U$35,19,0))</f>
        <v/>
      </c>
      <c r="V36" s="100" t="str">
        <f>IF(V34="","",VLOOKUP(V34,'【記載例】シフト記号表（勤務時間帯）'!$C$6:$U$35,19,0))</f>
        <v/>
      </c>
      <c r="W36" s="100">
        <f>IF(W34="","",VLOOKUP(W34,'【記載例】シフト記号表（勤務時間帯）'!$C$6:$U$35,19,0))</f>
        <v>4</v>
      </c>
      <c r="X36" s="100" t="str">
        <f>IF(X34="","",VLOOKUP(X34,'【記載例】シフト記号表（勤務時間帯）'!$C$6:$U$35,19,0))</f>
        <v/>
      </c>
      <c r="Y36" s="112">
        <f>IF(Y34="","",VLOOKUP(Y34,'【記載例】シフト記号表（勤務時間帯）'!$C$6:$U$35,19,0))</f>
        <v>4</v>
      </c>
      <c r="Z36" s="89" t="str">
        <f>IF(Z34="","",VLOOKUP(Z34,'【記載例】シフト記号表（勤務時間帯）'!$C$6:$U$35,19,0))</f>
        <v/>
      </c>
      <c r="AA36" s="100">
        <f>IF(AA34="","",VLOOKUP(AA34,'【記載例】シフト記号表（勤務時間帯）'!$C$6:$U$35,19,0))</f>
        <v>4</v>
      </c>
      <c r="AB36" s="100" t="str">
        <f>IF(AB34="","",VLOOKUP(AB34,'【記載例】シフト記号表（勤務時間帯）'!$C$6:$U$35,19,0))</f>
        <v/>
      </c>
      <c r="AC36" s="100" t="str">
        <f>IF(AC34="","",VLOOKUP(AC34,'【記載例】シフト記号表（勤務時間帯）'!$C$6:$U$35,19,0))</f>
        <v/>
      </c>
      <c r="AD36" s="100">
        <f>IF(AD34="","",VLOOKUP(AD34,'【記載例】シフト記号表（勤務時間帯）'!$C$6:$U$35,19,0))</f>
        <v>4</v>
      </c>
      <c r="AE36" s="100" t="str">
        <f>IF(AE34="","",VLOOKUP(AE34,'【記載例】シフト記号表（勤務時間帯）'!$C$6:$U$35,19,0))</f>
        <v/>
      </c>
      <c r="AF36" s="112">
        <f>IF(AF34="","",VLOOKUP(AF34,'【記載例】シフト記号表（勤務時間帯）'!$C$6:$U$35,19,0))</f>
        <v>4</v>
      </c>
      <c r="AG36" s="89" t="str">
        <f>IF(AG34="","",VLOOKUP(AG34,'【記載例】シフト記号表（勤務時間帯）'!$C$6:$U$35,19,0))</f>
        <v/>
      </c>
      <c r="AH36" s="100">
        <f>IF(AH34="","",VLOOKUP(AH34,'【記載例】シフト記号表（勤務時間帯）'!$C$6:$U$35,19,0))</f>
        <v>4</v>
      </c>
      <c r="AI36" s="100" t="str">
        <f>IF(AI34="","",VLOOKUP(AI34,'【記載例】シフト記号表（勤務時間帯）'!$C$6:$U$35,19,0))</f>
        <v/>
      </c>
      <c r="AJ36" s="100" t="str">
        <f>IF(AJ34="","",VLOOKUP(AJ34,'【記載例】シフト記号表（勤務時間帯）'!$C$6:$U$35,19,0))</f>
        <v/>
      </c>
      <c r="AK36" s="100">
        <f>IF(AK34="","",VLOOKUP(AK34,'【記載例】シフト記号表（勤務時間帯）'!$C$6:$U$35,19,0))</f>
        <v>4</v>
      </c>
      <c r="AL36" s="100" t="str">
        <f>IF(AL34="","",VLOOKUP(AL34,'【記載例】シフト記号表（勤務時間帯）'!$C$6:$U$35,19,0))</f>
        <v/>
      </c>
      <c r="AM36" s="112">
        <f>IF(AM34="","",VLOOKUP(AM34,'【記載例】シフト記号表（勤務時間帯）'!$C$6:$U$35,19,0))</f>
        <v>4</v>
      </c>
      <c r="AN36" s="89" t="str">
        <f>IF(AN34="","",VLOOKUP(AN34,'【記載例】シフト記号表（勤務時間帯）'!$C$6:$U$35,19,0))</f>
        <v/>
      </c>
      <c r="AO36" s="100">
        <f>IF(AO34="","",VLOOKUP(AO34,'【記載例】シフト記号表（勤務時間帯）'!$C$6:$U$35,19,0))</f>
        <v>4</v>
      </c>
      <c r="AP36" s="100" t="str">
        <f>IF(AP34="","",VLOOKUP(AP34,'【記載例】シフト記号表（勤務時間帯）'!$C$6:$U$35,19,0))</f>
        <v/>
      </c>
      <c r="AQ36" s="100" t="str">
        <f>IF(AQ34="","",VLOOKUP(AQ34,'【記載例】シフト記号表（勤務時間帯）'!$C$6:$U$35,19,0))</f>
        <v/>
      </c>
      <c r="AR36" s="100">
        <f>IF(AR34="","",VLOOKUP(AR34,'【記載例】シフト記号表（勤務時間帯）'!$C$6:$U$35,19,0))</f>
        <v>4</v>
      </c>
      <c r="AS36" s="100" t="str">
        <f>IF(AS34="","",VLOOKUP(AS34,'【記載例】シフト記号表（勤務時間帯）'!$C$6:$U$35,19,0))</f>
        <v/>
      </c>
      <c r="AT36" s="112">
        <f>IF(AT34="","",VLOOKUP(AT34,'【記載例】シフト記号表（勤務時間帯）'!$C$6:$U$35,19,0))</f>
        <v>4</v>
      </c>
      <c r="AU36" s="89" t="str">
        <f>IF(AU34="","",VLOOKUP(AU34,'【記載例】シフト記号表（勤務時間帯）'!$C$6:$U$35,19,0))</f>
        <v/>
      </c>
      <c r="AV36" s="100" t="str">
        <f>IF(AV34="","",VLOOKUP(AV34,'【記載例】シフト記号表（勤務時間帯）'!$C$6:$U$35,19,0))</f>
        <v/>
      </c>
      <c r="AW36" s="100" t="str">
        <f>IF(AW34="","",VLOOKUP(AW34,'【記載例】シフト記号表（勤務時間帯）'!$C$6:$U$35,19,0))</f>
        <v/>
      </c>
      <c r="AX36" s="154">
        <f>IF($BB$3="４週",SUM(S36:AT36),IF($BB$3="暦月",SUM(S36:AW36),""))</f>
        <v>48</v>
      </c>
      <c r="AY36" s="154"/>
      <c r="AZ36" s="164">
        <f>IF($BB$3="４週",AX36/4,IF($BB$3="暦月",))</f>
        <v>12</v>
      </c>
      <c r="BA36" s="164"/>
      <c r="BB36" s="173"/>
      <c r="BC36" s="173"/>
      <c r="BD36" s="173"/>
      <c r="BE36" s="173"/>
      <c r="BF36" s="173"/>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row>
    <row r="37" spans="1:1024" ht="20.25" customHeight="1">
      <c r="A37" s="5"/>
      <c r="B37" s="11">
        <f>B34+1</f>
        <v>6</v>
      </c>
      <c r="C37" s="27" t="s">
        <v>74</v>
      </c>
      <c r="D37" s="27"/>
      <c r="E37" s="27"/>
      <c r="F37" s="41"/>
      <c r="G37" s="50" t="s">
        <v>77</v>
      </c>
      <c r="H37" s="57" t="s">
        <v>83</v>
      </c>
      <c r="I37" s="57"/>
      <c r="J37" s="57"/>
      <c r="K37" s="57"/>
      <c r="L37" s="67" t="s">
        <v>65</v>
      </c>
      <c r="M37" s="67"/>
      <c r="N37" s="67"/>
      <c r="O37" s="67"/>
      <c r="P37" s="80" t="s">
        <v>49</v>
      </c>
      <c r="Q37" s="80"/>
      <c r="R37" s="80"/>
      <c r="S37" s="87"/>
      <c r="T37" s="98" t="s">
        <v>75</v>
      </c>
      <c r="U37" s="98" t="s">
        <v>75</v>
      </c>
      <c r="V37" s="98"/>
      <c r="W37" s="98"/>
      <c r="X37" s="98" t="s">
        <v>75</v>
      </c>
      <c r="Y37" s="110"/>
      <c r="Z37" s="87"/>
      <c r="AA37" s="98" t="s">
        <v>75</v>
      </c>
      <c r="AB37" s="98" t="s">
        <v>75</v>
      </c>
      <c r="AC37" s="98"/>
      <c r="AD37" s="98"/>
      <c r="AE37" s="98" t="s">
        <v>75</v>
      </c>
      <c r="AF37" s="110"/>
      <c r="AG37" s="87"/>
      <c r="AH37" s="98" t="s">
        <v>75</v>
      </c>
      <c r="AI37" s="98" t="s">
        <v>75</v>
      </c>
      <c r="AJ37" s="98"/>
      <c r="AK37" s="98"/>
      <c r="AL37" s="98" t="s">
        <v>75</v>
      </c>
      <c r="AM37" s="110"/>
      <c r="AN37" s="87"/>
      <c r="AO37" s="98" t="s">
        <v>75</v>
      </c>
      <c r="AP37" s="98" t="s">
        <v>75</v>
      </c>
      <c r="AQ37" s="98"/>
      <c r="AR37" s="98"/>
      <c r="AS37" s="98" t="s">
        <v>75</v>
      </c>
      <c r="AT37" s="110"/>
      <c r="AU37" s="87"/>
      <c r="AV37" s="98"/>
      <c r="AW37" s="98"/>
      <c r="AX37" s="155"/>
      <c r="AY37" s="155"/>
      <c r="AZ37" s="165"/>
      <c r="BA37" s="165"/>
      <c r="BB37" s="173" t="s">
        <v>66</v>
      </c>
      <c r="BC37" s="173"/>
      <c r="BD37" s="173"/>
      <c r="BE37" s="173"/>
      <c r="BF37" s="173"/>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row>
    <row r="38" spans="1:1024" ht="20.25" customHeight="1">
      <c r="A38" s="5"/>
      <c r="B38" s="11"/>
      <c r="C38" s="27"/>
      <c r="D38" s="27"/>
      <c r="E38" s="27"/>
      <c r="F38" s="39"/>
      <c r="G38" s="50"/>
      <c r="H38" s="57"/>
      <c r="I38" s="57"/>
      <c r="J38" s="57"/>
      <c r="K38" s="57"/>
      <c r="L38" s="67"/>
      <c r="M38" s="67"/>
      <c r="N38" s="67"/>
      <c r="O38" s="67"/>
      <c r="P38" s="78" t="s">
        <v>40</v>
      </c>
      <c r="Q38" s="78"/>
      <c r="R38" s="78"/>
      <c r="S38" s="88" t="str">
        <f>IF(S37="","",VLOOKUP(S37,'【記載例】シフト記号表（勤務時間帯）'!$C$6:$K$35,9,0))</f>
        <v/>
      </c>
      <c r="T38" s="99">
        <f>IF(T37="","",VLOOKUP(T37,'【記載例】シフト記号表（勤務時間帯）'!$C$6:$K$35,9,0))</f>
        <v>8</v>
      </c>
      <c r="U38" s="99">
        <f>IF(U37="","",VLOOKUP(U37,'【記載例】シフト記号表（勤務時間帯）'!$C$6:$K$35,9,0))</f>
        <v>8</v>
      </c>
      <c r="V38" s="99" t="str">
        <f>IF(V37="","",VLOOKUP(V37,'【記載例】シフト記号表（勤務時間帯）'!$C$6:$K$35,9,0))</f>
        <v/>
      </c>
      <c r="W38" s="99" t="str">
        <f>IF(W37="","",VLOOKUP(W37,'【記載例】シフト記号表（勤務時間帯）'!$C$6:$K$35,9,0))</f>
        <v/>
      </c>
      <c r="X38" s="99">
        <f>IF(X37="","",VLOOKUP(X37,'【記載例】シフト記号表（勤務時間帯）'!$C$6:$K$35,9,0))</f>
        <v>8</v>
      </c>
      <c r="Y38" s="111" t="str">
        <f>IF(Y37="","",VLOOKUP(Y37,'【記載例】シフト記号表（勤務時間帯）'!$C$6:$K$35,9,0))</f>
        <v/>
      </c>
      <c r="Z38" s="88" t="str">
        <f>IF(Z37="","",VLOOKUP(Z37,'【記載例】シフト記号表（勤務時間帯）'!$C$6:$K$35,9,0))</f>
        <v/>
      </c>
      <c r="AA38" s="99">
        <f>IF(AA37="","",VLOOKUP(AA37,'【記載例】シフト記号表（勤務時間帯）'!$C$6:$K$35,9,0))</f>
        <v>8</v>
      </c>
      <c r="AB38" s="99">
        <f>IF(AB37="","",VLOOKUP(AB37,'【記載例】シフト記号表（勤務時間帯）'!$C$6:$K$35,9,0))</f>
        <v>8</v>
      </c>
      <c r="AC38" s="99" t="str">
        <f>IF(AC37="","",VLOOKUP(AC37,'【記載例】シフト記号表（勤務時間帯）'!$C$6:$K$35,9,0))</f>
        <v/>
      </c>
      <c r="AD38" s="99" t="str">
        <f>IF(AD37="","",VLOOKUP(AD37,'【記載例】シフト記号表（勤務時間帯）'!$C$6:$K$35,9,0))</f>
        <v/>
      </c>
      <c r="AE38" s="99">
        <f>IF(AE37="","",VLOOKUP(AE37,'【記載例】シフト記号表（勤務時間帯）'!$C$6:$K$35,9,0))</f>
        <v>8</v>
      </c>
      <c r="AF38" s="111" t="str">
        <f>IF(AF37="","",VLOOKUP(AF37,'【記載例】シフト記号表（勤務時間帯）'!$C$6:$K$35,9,0))</f>
        <v/>
      </c>
      <c r="AG38" s="88" t="str">
        <f>IF(AG37="","",VLOOKUP(AG37,'【記載例】シフト記号表（勤務時間帯）'!$C$6:$K$35,9,0))</f>
        <v/>
      </c>
      <c r="AH38" s="99">
        <f>IF(AH37="","",VLOOKUP(AH37,'【記載例】シフト記号表（勤務時間帯）'!$C$6:$K$35,9,0))</f>
        <v>8</v>
      </c>
      <c r="AI38" s="99">
        <f>IF(AI37="","",VLOOKUP(AI37,'【記載例】シフト記号表（勤務時間帯）'!$C$6:$K$35,9,0))</f>
        <v>8</v>
      </c>
      <c r="AJ38" s="99" t="str">
        <f>IF(AJ37="","",VLOOKUP(AJ37,'【記載例】シフト記号表（勤務時間帯）'!$C$6:$K$35,9,0))</f>
        <v/>
      </c>
      <c r="AK38" s="99" t="str">
        <f>IF(AK37="","",VLOOKUP(AK37,'【記載例】シフト記号表（勤務時間帯）'!$C$6:$K$35,9,0))</f>
        <v/>
      </c>
      <c r="AL38" s="99">
        <f>IF(AL37="","",VLOOKUP(AL37,'【記載例】シフト記号表（勤務時間帯）'!$C$6:$K$35,9,0))</f>
        <v>8</v>
      </c>
      <c r="AM38" s="111" t="str">
        <f>IF(AM37="","",VLOOKUP(AM37,'【記載例】シフト記号表（勤務時間帯）'!$C$6:$K$35,9,0))</f>
        <v/>
      </c>
      <c r="AN38" s="88" t="str">
        <f>IF(AN37="","",VLOOKUP(AN37,'【記載例】シフト記号表（勤務時間帯）'!$C$6:$K$35,9,0))</f>
        <v/>
      </c>
      <c r="AO38" s="99">
        <f>IF(AO37="","",VLOOKUP(AO37,'【記載例】シフト記号表（勤務時間帯）'!$C$6:$K$35,9,0))</f>
        <v>8</v>
      </c>
      <c r="AP38" s="99">
        <f>IF(AP37="","",VLOOKUP(AP37,'【記載例】シフト記号表（勤務時間帯）'!$C$6:$K$35,9,0))</f>
        <v>8</v>
      </c>
      <c r="AQ38" s="99" t="str">
        <f>IF(AQ37="","",VLOOKUP(AQ37,'【記載例】シフト記号表（勤務時間帯）'!$C$6:$K$35,9,0))</f>
        <v/>
      </c>
      <c r="AR38" s="99" t="str">
        <f>IF(AR37="","",VLOOKUP(AR37,'【記載例】シフト記号表（勤務時間帯）'!$C$6:$K$35,9,0))</f>
        <v/>
      </c>
      <c r="AS38" s="99">
        <f>IF(AS37="","",VLOOKUP(AS37,'【記載例】シフト記号表（勤務時間帯）'!$C$6:$K$35,9,0))</f>
        <v>8</v>
      </c>
      <c r="AT38" s="111" t="str">
        <f>IF(AT37="","",VLOOKUP(AT37,'【記載例】シフト記号表（勤務時間帯）'!$C$6:$K$35,9,0))</f>
        <v/>
      </c>
      <c r="AU38" s="88" t="str">
        <f>IF(AU37="","",VLOOKUP(AU37,'【記載例】シフト記号表（勤務時間帯）'!$C$6:$K$35,9,0))</f>
        <v/>
      </c>
      <c r="AV38" s="99" t="str">
        <f>IF(AV37="","",VLOOKUP(AV37,'【記載例】シフト記号表（勤務時間帯）'!$C$6:$K$35,9,0))</f>
        <v/>
      </c>
      <c r="AW38" s="99" t="str">
        <f>IF(AW37="","",VLOOKUP(AW37,'【記載例】シフト記号表（勤務時間帯）'!$C$6:$K$35,9,0))</f>
        <v/>
      </c>
      <c r="AX38" s="153">
        <f>IF($BB$3="４週",SUM(S38:AT38),IF($BB$3="暦月",SUM(S38:AW38),""))</f>
        <v>96</v>
      </c>
      <c r="AY38" s="153"/>
      <c r="AZ38" s="163">
        <f>IF($BB$3="４週",AX38/4,IF($BB$3="暦月",))</f>
        <v>24</v>
      </c>
      <c r="BA38" s="163"/>
      <c r="BB38" s="173"/>
      <c r="BC38" s="173"/>
      <c r="BD38" s="173"/>
      <c r="BE38" s="173"/>
      <c r="BF38" s="173"/>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row>
    <row r="39" spans="1:1024" ht="20.25" customHeight="1">
      <c r="A39" s="5"/>
      <c r="B39" s="11"/>
      <c r="C39" s="27"/>
      <c r="D39" s="27"/>
      <c r="E39" s="27"/>
      <c r="F39" s="39" t="str">
        <f>C37</f>
        <v>介護職員</v>
      </c>
      <c r="G39" s="50"/>
      <c r="H39" s="57"/>
      <c r="I39" s="57"/>
      <c r="J39" s="57"/>
      <c r="K39" s="57"/>
      <c r="L39" s="67"/>
      <c r="M39" s="67"/>
      <c r="N39" s="67"/>
      <c r="O39" s="67"/>
      <c r="P39" s="79" t="s">
        <v>44</v>
      </c>
      <c r="Q39" s="79"/>
      <c r="R39" s="79"/>
      <c r="S39" s="89" t="str">
        <f>IF(S37="","",VLOOKUP(S37,'【記載例】シフト記号表（勤務時間帯）'!$C$6:$U$35,19,0))</f>
        <v/>
      </c>
      <c r="T39" s="100">
        <f>IF(T37="","",VLOOKUP(T37,'【記載例】シフト記号表（勤務時間帯）'!$C$6:$U$35,19,0))</f>
        <v>7.0000000000000089</v>
      </c>
      <c r="U39" s="100">
        <f>IF(U37="","",VLOOKUP(U37,'【記載例】シフト記号表（勤務時間帯）'!$C$6:$U$35,19,0))</f>
        <v>7.0000000000000089</v>
      </c>
      <c r="V39" s="100" t="str">
        <f>IF(V37="","",VLOOKUP(V37,'【記載例】シフト記号表（勤務時間帯）'!$C$6:$U$35,19,0))</f>
        <v/>
      </c>
      <c r="W39" s="100" t="str">
        <f>IF(W37="","",VLOOKUP(W37,'【記載例】シフト記号表（勤務時間帯）'!$C$6:$U$35,19,0))</f>
        <v/>
      </c>
      <c r="X39" s="100">
        <f>IF(X37="","",VLOOKUP(X37,'【記載例】シフト記号表（勤務時間帯）'!$C$6:$U$35,19,0))</f>
        <v>7.0000000000000089</v>
      </c>
      <c r="Y39" s="112" t="str">
        <f>IF(Y37="","",VLOOKUP(Y37,'【記載例】シフト記号表（勤務時間帯）'!$C$6:$U$35,19,0))</f>
        <v/>
      </c>
      <c r="Z39" s="89" t="str">
        <f>IF(Z37="","",VLOOKUP(Z37,'【記載例】シフト記号表（勤務時間帯）'!$C$6:$U$35,19,0))</f>
        <v/>
      </c>
      <c r="AA39" s="100">
        <f>IF(AA37="","",VLOOKUP(AA37,'【記載例】シフト記号表（勤務時間帯）'!$C$6:$U$35,19,0))</f>
        <v>7.0000000000000089</v>
      </c>
      <c r="AB39" s="100">
        <f>IF(AB37="","",VLOOKUP(AB37,'【記載例】シフト記号表（勤務時間帯）'!$C$6:$U$35,19,0))</f>
        <v>7.0000000000000089</v>
      </c>
      <c r="AC39" s="100" t="str">
        <f>IF(AC37="","",VLOOKUP(AC37,'【記載例】シフト記号表（勤務時間帯）'!$C$6:$U$35,19,0))</f>
        <v/>
      </c>
      <c r="AD39" s="100" t="str">
        <f>IF(AD37="","",VLOOKUP(AD37,'【記載例】シフト記号表（勤務時間帯）'!$C$6:$U$35,19,0))</f>
        <v/>
      </c>
      <c r="AE39" s="100">
        <f>IF(AE37="","",VLOOKUP(AE37,'【記載例】シフト記号表（勤務時間帯）'!$C$6:$U$35,19,0))</f>
        <v>7.0000000000000089</v>
      </c>
      <c r="AF39" s="112" t="str">
        <f>IF(AF37="","",VLOOKUP(AF37,'【記載例】シフト記号表（勤務時間帯）'!$C$6:$U$35,19,0))</f>
        <v/>
      </c>
      <c r="AG39" s="89" t="str">
        <f>IF(AG37="","",VLOOKUP(AG37,'【記載例】シフト記号表（勤務時間帯）'!$C$6:$U$35,19,0))</f>
        <v/>
      </c>
      <c r="AH39" s="100">
        <f>IF(AH37="","",VLOOKUP(AH37,'【記載例】シフト記号表（勤務時間帯）'!$C$6:$U$35,19,0))</f>
        <v>7.0000000000000089</v>
      </c>
      <c r="AI39" s="100">
        <f>IF(AI37="","",VLOOKUP(AI37,'【記載例】シフト記号表（勤務時間帯）'!$C$6:$U$35,19,0))</f>
        <v>7.0000000000000089</v>
      </c>
      <c r="AJ39" s="100" t="str">
        <f>IF(AJ37="","",VLOOKUP(AJ37,'【記載例】シフト記号表（勤務時間帯）'!$C$6:$U$35,19,0))</f>
        <v/>
      </c>
      <c r="AK39" s="100" t="str">
        <f>IF(AK37="","",VLOOKUP(AK37,'【記載例】シフト記号表（勤務時間帯）'!$C$6:$U$35,19,0))</f>
        <v/>
      </c>
      <c r="AL39" s="100">
        <f>IF(AL37="","",VLOOKUP(AL37,'【記載例】シフト記号表（勤務時間帯）'!$C$6:$U$35,19,0))</f>
        <v>7.0000000000000089</v>
      </c>
      <c r="AM39" s="112" t="str">
        <f>IF(AM37="","",VLOOKUP(AM37,'【記載例】シフト記号表（勤務時間帯）'!$C$6:$U$35,19,0))</f>
        <v/>
      </c>
      <c r="AN39" s="89" t="str">
        <f>IF(AN37="","",VLOOKUP(AN37,'【記載例】シフト記号表（勤務時間帯）'!$C$6:$U$35,19,0))</f>
        <v/>
      </c>
      <c r="AO39" s="100">
        <f>IF(AO37="","",VLOOKUP(AO37,'【記載例】シフト記号表（勤務時間帯）'!$C$6:$U$35,19,0))</f>
        <v>7.0000000000000089</v>
      </c>
      <c r="AP39" s="100">
        <f>IF(AP37="","",VLOOKUP(AP37,'【記載例】シフト記号表（勤務時間帯）'!$C$6:$U$35,19,0))</f>
        <v>7.0000000000000089</v>
      </c>
      <c r="AQ39" s="100" t="str">
        <f>IF(AQ37="","",VLOOKUP(AQ37,'【記載例】シフト記号表（勤務時間帯）'!$C$6:$U$35,19,0))</f>
        <v/>
      </c>
      <c r="AR39" s="100" t="str">
        <f>IF(AR37="","",VLOOKUP(AR37,'【記載例】シフト記号表（勤務時間帯）'!$C$6:$U$35,19,0))</f>
        <v/>
      </c>
      <c r="AS39" s="100">
        <f>IF(AS37="","",VLOOKUP(AS37,'【記載例】シフト記号表（勤務時間帯）'!$C$6:$U$35,19,0))</f>
        <v>7.0000000000000089</v>
      </c>
      <c r="AT39" s="112" t="str">
        <f>IF(AT37="","",VLOOKUP(AT37,'【記載例】シフト記号表（勤務時間帯）'!$C$6:$U$35,19,0))</f>
        <v/>
      </c>
      <c r="AU39" s="89" t="str">
        <f>IF(AU37="","",VLOOKUP(AU37,'【記載例】シフト記号表（勤務時間帯）'!$C$6:$U$35,19,0))</f>
        <v/>
      </c>
      <c r="AV39" s="100" t="str">
        <f>IF(AV37="","",VLOOKUP(AV37,'【記載例】シフト記号表（勤務時間帯）'!$C$6:$U$35,19,0))</f>
        <v/>
      </c>
      <c r="AW39" s="100" t="str">
        <f>IF(AW37="","",VLOOKUP(AW37,'【記載例】シフト記号表（勤務時間帯）'!$C$6:$U$35,19,0))</f>
        <v/>
      </c>
      <c r="AX39" s="154">
        <f>IF($BB$3="４週",SUM(S39:AT39),IF($BB$3="暦月",SUM(S39:AW39),""))</f>
        <v>84.000000000000114</v>
      </c>
      <c r="AY39" s="154"/>
      <c r="AZ39" s="164">
        <f>IF($BB$3="４週",AX39/4,IF($BB$3="暦月",))</f>
        <v>21</v>
      </c>
      <c r="BA39" s="164"/>
      <c r="BB39" s="173"/>
      <c r="BC39" s="173"/>
      <c r="BD39" s="173"/>
      <c r="BE39" s="173"/>
      <c r="BF39" s="173"/>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row>
    <row r="40" spans="1:1024" ht="20.25" customHeight="1">
      <c r="A40" s="5"/>
      <c r="B40" s="11">
        <f>B37+1</f>
        <v>7</v>
      </c>
      <c r="C40" s="27" t="s">
        <v>74</v>
      </c>
      <c r="D40" s="27"/>
      <c r="E40" s="27"/>
      <c r="F40" s="41"/>
      <c r="G40" s="50" t="s">
        <v>77</v>
      </c>
      <c r="H40" s="57" t="s">
        <v>83</v>
      </c>
      <c r="I40" s="57"/>
      <c r="J40" s="57"/>
      <c r="K40" s="57"/>
      <c r="L40" s="67" t="s">
        <v>80</v>
      </c>
      <c r="M40" s="67"/>
      <c r="N40" s="67"/>
      <c r="O40" s="67"/>
      <c r="P40" s="80" t="s">
        <v>49</v>
      </c>
      <c r="Q40" s="80"/>
      <c r="R40" s="80"/>
      <c r="S40" s="87"/>
      <c r="T40" s="98"/>
      <c r="U40" s="98"/>
      <c r="V40" s="98"/>
      <c r="W40" s="98"/>
      <c r="X40" s="98"/>
      <c r="Y40" s="110" t="s">
        <v>75</v>
      </c>
      <c r="Z40" s="87"/>
      <c r="AA40" s="98"/>
      <c r="AB40" s="98"/>
      <c r="AC40" s="98"/>
      <c r="AD40" s="98"/>
      <c r="AE40" s="98"/>
      <c r="AF40" s="110" t="s">
        <v>75</v>
      </c>
      <c r="AG40" s="87"/>
      <c r="AH40" s="98"/>
      <c r="AI40" s="98"/>
      <c r="AJ40" s="98"/>
      <c r="AK40" s="98"/>
      <c r="AL40" s="98"/>
      <c r="AM40" s="110" t="s">
        <v>75</v>
      </c>
      <c r="AN40" s="87"/>
      <c r="AO40" s="98"/>
      <c r="AP40" s="98"/>
      <c r="AQ40" s="98"/>
      <c r="AR40" s="98"/>
      <c r="AS40" s="98"/>
      <c r="AT40" s="110" t="s">
        <v>75</v>
      </c>
      <c r="AU40" s="87"/>
      <c r="AV40" s="98"/>
      <c r="AW40" s="98"/>
      <c r="AX40" s="155"/>
      <c r="AY40" s="155"/>
      <c r="AZ40" s="165"/>
      <c r="BA40" s="165"/>
      <c r="BB40" s="173" t="s">
        <v>85</v>
      </c>
      <c r="BC40" s="173"/>
      <c r="BD40" s="173"/>
      <c r="BE40" s="173"/>
      <c r="BF40" s="173"/>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row>
    <row r="41" spans="1:1024" ht="20.25" customHeight="1">
      <c r="A41" s="5"/>
      <c r="B41" s="11"/>
      <c r="C41" s="27"/>
      <c r="D41" s="27"/>
      <c r="E41" s="27"/>
      <c r="F41" s="39"/>
      <c r="G41" s="50"/>
      <c r="H41" s="57"/>
      <c r="I41" s="57"/>
      <c r="J41" s="57"/>
      <c r="K41" s="57"/>
      <c r="L41" s="67"/>
      <c r="M41" s="67"/>
      <c r="N41" s="67"/>
      <c r="O41" s="67"/>
      <c r="P41" s="78" t="s">
        <v>40</v>
      </c>
      <c r="Q41" s="78"/>
      <c r="R41" s="78"/>
      <c r="S41" s="88" t="str">
        <f>IF(S40="","",VLOOKUP(S40,'【記載例】シフト記号表（勤務時間帯）'!$C$6:$K$35,9,0))</f>
        <v/>
      </c>
      <c r="T41" s="99" t="str">
        <f>IF(T40="","",VLOOKUP(T40,'【記載例】シフト記号表（勤務時間帯）'!$C$6:$K$35,9,0))</f>
        <v/>
      </c>
      <c r="U41" s="99" t="str">
        <f>IF(U40="","",VLOOKUP(U40,'【記載例】シフト記号表（勤務時間帯）'!$C$6:$K$35,9,0))</f>
        <v/>
      </c>
      <c r="V41" s="99" t="str">
        <f>IF(V40="","",VLOOKUP(V40,'【記載例】シフト記号表（勤務時間帯）'!$C$6:$K$35,9,0))</f>
        <v/>
      </c>
      <c r="W41" s="99" t="str">
        <f>IF(W40="","",VLOOKUP(W40,'【記載例】シフト記号表（勤務時間帯）'!$C$6:$K$35,9,0))</f>
        <v/>
      </c>
      <c r="X41" s="99" t="str">
        <f>IF(X40="","",VLOOKUP(X40,'【記載例】シフト記号表（勤務時間帯）'!$C$6:$K$35,9,0))</f>
        <v/>
      </c>
      <c r="Y41" s="111">
        <f>IF(Y40="","",VLOOKUP(Y40,'【記載例】シフト記号表（勤務時間帯）'!$C$6:$K$35,9,0))</f>
        <v>8</v>
      </c>
      <c r="Z41" s="88" t="str">
        <f>IF(Z40="","",VLOOKUP(Z40,'【記載例】シフト記号表（勤務時間帯）'!$C$6:$K$35,9,0))</f>
        <v/>
      </c>
      <c r="AA41" s="99" t="str">
        <f>IF(AA40="","",VLOOKUP(AA40,'【記載例】シフト記号表（勤務時間帯）'!$C$6:$K$35,9,0))</f>
        <v/>
      </c>
      <c r="AB41" s="99" t="str">
        <f>IF(AB40="","",VLOOKUP(AB40,'【記載例】シフト記号表（勤務時間帯）'!$C$6:$K$35,9,0))</f>
        <v/>
      </c>
      <c r="AC41" s="99" t="str">
        <f>IF(AC40="","",VLOOKUP(AC40,'【記載例】シフト記号表（勤務時間帯）'!$C$6:$K$35,9,0))</f>
        <v/>
      </c>
      <c r="AD41" s="99" t="str">
        <f>IF(AD40="","",VLOOKUP(AD40,'【記載例】シフト記号表（勤務時間帯）'!$C$6:$K$35,9,0))</f>
        <v/>
      </c>
      <c r="AE41" s="99" t="str">
        <f>IF(AE40="","",VLOOKUP(AE40,'【記載例】シフト記号表（勤務時間帯）'!$C$6:$K$35,9,0))</f>
        <v/>
      </c>
      <c r="AF41" s="111">
        <f>IF(AF40="","",VLOOKUP(AF40,'【記載例】シフト記号表（勤務時間帯）'!$C$6:$K$35,9,0))</f>
        <v>8</v>
      </c>
      <c r="AG41" s="88" t="str">
        <f>IF(AG40="","",VLOOKUP(AG40,'【記載例】シフト記号表（勤務時間帯）'!$C$6:$K$35,9,0))</f>
        <v/>
      </c>
      <c r="AH41" s="99" t="str">
        <f>IF(AH40="","",VLOOKUP(AH40,'【記載例】シフト記号表（勤務時間帯）'!$C$6:$K$35,9,0))</f>
        <v/>
      </c>
      <c r="AI41" s="99" t="str">
        <f>IF(AI40="","",VLOOKUP(AI40,'【記載例】シフト記号表（勤務時間帯）'!$C$6:$K$35,9,0))</f>
        <v/>
      </c>
      <c r="AJ41" s="99" t="str">
        <f>IF(AJ40="","",VLOOKUP(AJ40,'【記載例】シフト記号表（勤務時間帯）'!$C$6:$K$35,9,0))</f>
        <v/>
      </c>
      <c r="AK41" s="99" t="str">
        <f>IF(AK40="","",VLOOKUP(AK40,'【記載例】シフト記号表（勤務時間帯）'!$C$6:$K$35,9,0))</f>
        <v/>
      </c>
      <c r="AL41" s="99" t="str">
        <f>IF(AL40="","",VLOOKUP(AL40,'【記載例】シフト記号表（勤務時間帯）'!$C$6:$K$35,9,0))</f>
        <v/>
      </c>
      <c r="AM41" s="111">
        <f>IF(AM40="","",VLOOKUP(AM40,'【記載例】シフト記号表（勤務時間帯）'!$C$6:$K$35,9,0))</f>
        <v>8</v>
      </c>
      <c r="AN41" s="88" t="str">
        <f>IF(AN40="","",VLOOKUP(AN40,'【記載例】シフト記号表（勤務時間帯）'!$C$6:$K$35,9,0))</f>
        <v/>
      </c>
      <c r="AO41" s="99" t="str">
        <f>IF(AO40="","",VLOOKUP(AO40,'【記載例】シフト記号表（勤務時間帯）'!$C$6:$K$35,9,0))</f>
        <v/>
      </c>
      <c r="AP41" s="99" t="str">
        <f>IF(AP40="","",VLOOKUP(AP40,'【記載例】シフト記号表（勤務時間帯）'!$C$6:$K$35,9,0))</f>
        <v/>
      </c>
      <c r="AQ41" s="99" t="str">
        <f>IF(AQ40="","",VLOOKUP(AQ40,'【記載例】シフト記号表（勤務時間帯）'!$C$6:$K$35,9,0))</f>
        <v/>
      </c>
      <c r="AR41" s="99" t="str">
        <f>IF(AR40="","",VLOOKUP(AR40,'【記載例】シフト記号表（勤務時間帯）'!$C$6:$K$35,9,0))</f>
        <v/>
      </c>
      <c r="AS41" s="99" t="str">
        <f>IF(AS40="","",VLOOKUP(AS40,'【記載例】シフト記号表（勤務時間帯）'!$C$6:$K$35,9,0))</f>
        <v/>
      </c>
      <c r="AT41" s="111">
        <f>IF(AT40="","",VLOOKUP(AT40,'【記載例】シフト記号表（勤務時間帯）'!$C$6:$K$35,9,0))</f>
        <v>8</v>
      </c>
      <c r="AU41" s="88" t="str">
        <f>IF(AU40="","",VLOOKUP(AU40,'【記載例】シフト記号表（勤務時間帯）'!$C$6:$K$35,9,0))</f>
        <v/>
      </c>
      <c r="AV41" s="99" t="str">
        <f>IF(AV40="","",VLOOKUP(AV40,'【記載例】シフト記号表（勤務時間帯）'!$C$6:$K$35,9,0))</f>
        <v/>
      </c>
      <c r="AW41" s="99" t="str">
        <f>IF(AW40="","",VLOOKUP(AW40,'【記載例】シフト記号表（勤務時間帯）'!$C$6:$K$35,9,0))</f>
        <v/>
      </c>
      <c r="AX41" s="153">
        <f>IF($BB$3="４週",SUM(S41:AT41),IF($BB$3="暦月",SUM(S41:AW41),""))</f>
        <v>32</v>
      </c>
      <c r="AY41" s="153"/>
      <c r="AZ41" s="163">
        <f>IF($BB$3="４週",AX41/4,IF($BB$3="暦月",))</f>
        <v>8</v>
      </c>
      <c r="BA41" s="163"/>
      <c r="BB41" s="173"/>
      <c r="BC41" s="173"/>
      <c r="BD41" s="173"/>
      <c r="BE41" s="173"/>
      <c r="BF41" s="173"/>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row>
    <row r="42" spans="1:1024" ht="20.25" customHeight="1">
      <c r="A42" s="5"/>
      <c r="B42" s="11"/>
      <c r="C42" s="27"/>
      <c r="D42" s="27"/>
      <c r="E42" s="27"/>
      <c r="F42" s="39" t="str">
        <f>C40</f>
        <v>介護職員</v>
      </c>
      <c r="G42" s="50"/>
      <c r="H42" s="57"/>
      <c r="I42" s="57"/>
      <c r="J42" s="57"/>
      <c r="K42" s="57"/>
      <c r="L42" s="67"/>
      <c r="M42" s="67"/>
      <c r="N42" s="67"/>
      <c r="O42" s="67"/>
      <c r="P42" s="79" t="s">
        <v>44</v>
      </c>
      <c r="Q42" s="79"/>
      <c r="R42" s="79"/>
      <c r="S42" s="89" t="str">
        <f>IF(S40="","",VLOOKUP(S40,'【記載例】シフト記号表（勤務時間帯）'!$C$6:$U$35,19,0))</f>
        <v/>
      </c>
      <c r="T42" s="100" t="str">
        <f>IF(T40="","",VLOOKUP(T40,'【記載例】シフト記号表（勤務時間帯）'!$C$6:$U$35,19,0))</f>
        <v/>
      </c>
      <c r="U42" s="100" t="str">
        <f>IF(U40="","",VLOOKUP(U40,'【記載例】シフト記号表（勤務時間帯）'!$C$6:$U$35,19,0))</f>
        <v/>
      </c>
      <c r="V42" s="100" t="str">
        <f>IF(V40="","",VLOOKUP(V40,'【記載例】シフト記号表（勤務時間帯）'!$C$6:$U$35,19,0))</f>
        <v/>
      </c>
      <c r="W42" s="100" t="str">
        <f>IF(W40="","",VLOOKUP(W40,'【記載例】シフト記号表（勤務時間帯）'!$C$6:$U$35,19,0))</f>
        <v/>
      </c>
      <c r="X42" s="100" t="str">
        <f>IF(X40="","",VLOOKUP(X40,'【記載例】シフト記号表（勤務時間帯）'!$C$6:$U$35,19,0))</f>
        <v/>
      </c>
      <c r="Y42" s="112">
        <f>IF(Y40="","",VLOOKUP(Y40,'【記載例】シフト記号表（勤務時間帯）'!$C$6:$U$35,19,0))</f>
        <v>7.0000000000000089</v>
      </c>
      <c r="Z42" s="89" t="str">
        <f>IF(Z40="","",VLOOKUP(Z40,'【記載例】シフト記号表（勤務時間帯）'!$C$6:$U$35,19,0))</f>
        <v/>
      </c>
      <c r="AA42" s="100" t="str">
        <f>IF(AA40="","",VLOOKUP(AA40,'【記載例】シフト記号表（勤務時間帯）'!$C$6:$U$35,19,0))</f>
        <v/>
      </c>
      <c r="AB42" s="100" t="str">
        <f>IF(AB40="","",VLOOKUP(AB40,'【記載例】シフト記号表（勤務時間帯）'!$C$6:$U$35,19,0))</f>
        <v/>
      </c>
      <c r="AC42" s="100" t="str">
        <f>IF(AC40="","",VLOOKUP(AC40,'【記載例】シフト記号表（勤務時間帯）'!$C$6:$U$35,19,0))</f>
        <v/>
      </c>
      <c r="AD42" s="100" t="str">
        <f>IF(AD40="","",VLOOKUP(AD40,'【記載例】シフト記号表（勤務時間帯）'!$C$6:$U$35,19,0))</f>
        <v/>
      </c>
      <c r="AE42" s="100" t="str">
        <f>IF(AE40="","",VLOOKUP(AE40,'【記載例】シフト記号表（勤務時間帯）'!$C$6:$U$35,19,0))</f>
        <v/>
      </c>
      <c r="AF42" s="112">
        <f>IF(AF40="","",VLOOKUP(AF40,'【記載例】シフト記号表（勤務時間帯）'!$C$6:$U$35,19,0))</f>
        <v>7.0000000000000089</v>
      </c>
      <c r="AG42" s="89" t="str">
        <f>IF(AG40="","",VLOOKUP(AG40,'【記載例】シフト記号表（勤務時間帯）'!$C$6:$U$35,19,0))</f>
        <v/>
      </c>
      <c r="AH42" s="100" t="str">
        <f>IF(AH40="","",VLOOKUP(AH40,'【記載例】シフト記号表（勤務時間帯）'!$C$6:$U$35,19,0))</f>
        <v/>
      </c>
      <c r="AI42" s="100" t="str">
        <f>IF(AI40="","",VLOOKUP(AI40,'【記載例】シフト記号表（勤務時間帯）'!$C$6:$U$35,19,0))</f>
        <v/>
      </c>
      <c r="AJ42" s="100" t="str">
        <f>IF(AJ40="","",VLOOKUP(AJ40,'【記載例】シフト記号表（勤務時間帯）'!$C$6:$U$35,19,0))</f>
        <v/>
      </c>
      <c r="AK42" s="100" t="str">
        <f>IF(AK40="","",VLOOKUP(AK40,'【記載例】シフト記号表（勤務時間帯）'!$C$6:$U$35,19,0))</f>
        <v/>
      </c>
      <c r="AL42" s="100" t="str">
        <f>IF(AL40="","",VLOOKUP(AL40,'【記載例】シフト記号表（勤務時間帯）'!$C$6:$U$35,19,0))</f>
        <v/>
      </c>
      <c r="AM42" s="112">
        <f>IF(AM40="","",VLOOKUP(AM40,'【記載例】シフト記号表（勤務時間帯）'!$C$6:$U$35,19,0))</f>
        <v>7.0000000000000089</v>
      </c>
      <c r="AN42" s="89" t="str">
        <f>IF(AN40="","",VLOOKUP(AN40,'【記載例】シフト記号表（勤務時間帯）'!$C$6:$U$35,19,0))</f>
        <v/>
      </c>
      <c r="AO42" s="100" t="str">
        <f>IF(AO40="","",VLOOKUP(AO40,'【記載例】シフト記号表（勤務時間帯）'!$C$6:$U$35,19,0))</f>
        <v/>
      </c>
      <c r="AP42" s="100" t="str">
        <f>IF(AP40="","",VLOOKUP(AP40,'【記載例】シフト記号表（勤務時間帯）'!$C$6:$U$35,19,0))</f>
        <v/>
      </c>
      <c r="AQ42" s="100" t="str">
        <f>IF(AQ40="","",VLOOKUP(AQ40,'【記載例】シフト記号表（勤務時間帯）'!$C$6:$U$35,19,0))</f>
        <v/>
      </c>
      <c r="AR42" s="100" t="str">
        <f>IF(AR40="","",VLOOKUP(AR40,'【記載例】シフト記号表（勤務時間帯）'!$C$6:$U$35,19,0))</f>
        <v/>
      </c>
      <c r="AS42" s="100" t="str">
        <f>IF(AS40="","",VLOOKUP(AS40,'【記載例】シフト記号表（勤務時間帯）'!$C$6:$U$35,19,0))</f>
        <v/>
      </c>
      <c r="AT42" s="112">
        <f>IF(AT40="","",VLOOKUP(AT40,'【記載例】シフト記号表（勤務時間帯）'!$C$6:$U$35,19,0))</f>
        <v>7.0000000000000089</v>
      </c>
      <c r="AU42" s="89" t="str">
        <f>IF(AU40="","",VLOOKUP(AU40,'【記載例】シフト記号表（勤務時間帯）'!$C$6:$U$35,19,0))</f>
        <v/>
      </c>
      <c r="AV42" s="100" t="str">
        <f>IF(AV40="","",VLOOKUP(AV40,'【記載例】シフト記号表（勤務時間帯）'!$C$6:$U$35,19,0))</f>
        <v/>
      </c>
      <c r="AW42" s="100" t="str">
        <f>IF(AW40="","",VLOOKUP(AW40,'【記載例】シフト記号表（勤務時間帯）'!$C$6:$U$35,19,0))</f>
        <v/>
      </c>
      <c r="AX42" s="154">
        <f>IF($BB$3="４週",SUM(S42:AT42),IF($BB$3="暦月",SUM(S42:AW42),""))</f>
        <v>28</v>
      </c>
      <c r="AY42" s="154"/>
      <c r="AZ42" s="164">
        <f>IF($BB$3="４週",AX42/4,IF($BB$3="暦月",))</f>
        <v>7</v>
      </c>
      <c r="BA42" s="164"/>
      <c r="BB42" s="173"/>
      <c r="BC42" s="173"/>
      <c r="BD42" s="173"/>
      <c r="BE42" s="173"/>
      <c r="BF42" s="173"/>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row>
    <row r="43" spans="1:1024" ht="20.25" customHeight="1">
      <c r="A43" s="5"/>
      <c r="B43" s="11">
        <f>B40+1</f>
        <v>8</v>
      </c>
      <c r="C43" s="27" t="s">
        <v>74</v>
      </c>
      <c r="D43" s="27"/>
      <c r="E43" s="27"/>
      <c r="F43" s="41"/>
      <c r="G43" s="50" t="s">
        <v>39</v>
      </c>
      <c r="H43" s="57" t="s">
        <v>86</v>
      </c>
      <c r="I43" s="57"/>
      <c r="J43" s="57"/>
      <c r="K43" s="57"/>
      <c r="L43" s="67" t="s">
        <v>48</v>
      </c>
      <c r="M43" s="67"/>
      <c r="N43" s="67"/>
      <c r="O43" s="67"/>
      <c r="P43" s="80" t="s">
        <v>49</v>
      </c>
      <c r="Q43" s="80"/>
      <c r="R43" s="80"/>
      <c r="S43" s="87" t="s">
        <v>75</v>
      </c>
      <c r="T43" s="98"/>
      <c r="U43" s="98" t="s">
        <v>75</v>
      </c>
      <c r="V43" s="98" t="s">
        <v>75</v>
      </c>
      <c r="W43" s="98" t="s">
        <v>75</v>
      </c>
      <c r="X43" s="98"/>
      <c r="Y43" s="110" t="s">
        <v>75</v>
      </c>
      <c r="Z43" s="87" t="s">
        <v>75</v>
      </c>
      <c r="AA43" s="98"/>
      <c r="AB43" s="98" t="s">
        <v>75</v>
      </c>
      <c r="AC43" s="98" t="s">
        <v>75</v>
      </c>
      <c r="AD43" s="98" t="s">
        <v>75</v>
      </c>
      <c r="AE43" s="98"/>
      <c r="AF43" s="110" t="s">
        <v>75</v>
      </c>
      <c r="AG43" s="87" t="s">
        <v>75</v>
      </c>
      <c r="AH43" s="98"/>
      <c r="AI43" s="98" t="s">
        <v>75</v>
      </c>
      <c r="AJ43" s="98" t="s">
        <v>75</v>
      </c>
      <c r="AK43" s="98" t="s">
        <v>75</v>
      </c>
      <c r="AL43" s="98"/>
      <c r="AM43" s="110" t="s">
        <v>75</v>
      </c>
      <c r="AN43" s="87" t="s">
        <v>75</v>
      </c>
      <c r="AO43" s="98"/>
      <c r="AP43" s="98" t="s">
        <v>75</v>
      </c>
      <c r="AQ43" s="98" t="s">
        <v>75</v>
      </c>
      <c r="AR43" s="98" t="s">
        <v>75</v>
      </c>
      <c r="AS43" s="98"/>
      <c r="AT43" s="110" t="s">
        <v>75</v>
      </c>
      <c r="AU43" s="87"/>
      <c r="AV43" s="98"/>
      <c r="AW43" s="98"/>
      <c r="AX43" s="155"/>
      <c r="AY43" s="155"/>
      <c r="AZ43" s="165"/>
      <c r="BA43" s="165"/>
      <c r="BB43" s="172"/>
      <c r="BC43" s="172"/>
      <c r="BD43" s="172"/>
      <c r="BE43" s="172"/>
      <c r="BF43" s="172"/>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row>
    <row r="44" spans="1:1024" ht="20.25" customHeight="1">
      <c r="A44" s="5"/>
      <c r="B44" s="11"/>
      <c r="C44" s="27"/>
      <c r="D44" s="27"/>
      <c r="E44" s="27"/>
      <c r="F44" s="39"/>
      <c r="G44" s="50"/>
      <c r="H44" s="57"/>
      <c r="I44" s="57"/>
      <c r="J44" s="57"/>
      <c r="K44" s="57"/>
      <c r="L44" s="67"/>
      <c r="M44" s="67"/>
      <c r="N44" s="67"/>
      <c r="O44" s="67"/>
      <c r="P44" s="78" t="s">
        <v>40</v>
      </c>
      <c r="Q44" s="78"/>
      <c r="R44" s="78"/>
      <c r="S44" s="88">
        <f>IF(S43="","",VLOOKUP(S43,'【記載例】シフト記号表（勤務時間帯）'!$C$6:$K$35,9,0))</f>
        <v>8</v>
      </c>
      <c r="T44" s="99" t="str">
        <f>IF(T43="","",VLOOKUP(T43,'【記載例】シフト記号表（勤務時間帯）'!$C$6:$K$35,9,0))</f>
        <v/>
      </c>
      <c r="U44" s="99">
        <f>IF(U43="","",VLOOKUP(U43,'【記載例】シフト記号表（勤務時間帯）'!$C$6:$K$35,9,0))</f>
        <v>8</v>
      </c>
      <c r="V44" s="99">
        <f>IF(V43="","",VLOOKUP(V43,'【記載例】シフト記号表（勤務時間帯）'!$C$6:$K$35,9,0))</f>
        <v>8</v>
      </c>
      <c r="W44" s="99">
        <f>IF(W43="","",VLOOKUP(W43,'【記載例】シフト記号表（勤務時間帯）'!$C$6:$K$35,9,0))</f>
        <v>8</v>
      </c>
      <c r="X44" s="99" t="str">
        <f>IF(X43="","",VLOOKUP(X43,'【記載例】シフト記号表（勤務時間帯）'!$C$6:$K$35,9,0))</f>
        <v/>
      </c>
      <c r="Y44" s="111">
        <f>IF(Y43="","",VLOOKUP(Y43,'【記載例】シフト記号表（勤務時間帯）'!$C$6:$K$35,9,0))</f>
        <v>8</v>
      </c>
      <c r="Z44" s="88">
        <f>IF(Z43="","",VLOOKUP(Z43,'【記載例】シフト記号表（勤務時間帯）'!$C$6:$K$35,9,0))</f>
        <v>8</v>
      </c>
      <c r="AA44" s="99" t="str">
        <f>IF(AA43="","",VLOOKUP(AA43,'【記載例】シフト記号表（勤務時間帯）'!$C$6:$K$35,9,0))</f>
        <v/>
      </c>
      <c r="AB44" s="99">
        <f>IF(AB43="","",VLOOKUP(AB43,'【記載例】シフト記号表（勤務時間帯）'!$C$6:$K$35,9,0))</f>
        <v>8</v>
      </c>
      <c r="AC44" s="99">
        <f>IF(AC43="","",VLOOKUP(AC43,'【記載例】シフト記号表（勤務時間帯）'!$C$6:$K$35,9,0))</f>
        <v>8</v>
      </c>
      <c r="AD44" s="99">
        <f>IF(AD43="","",VLOOKUP(AD43,'【記載例】シフト記号表（勤務時間帯）'!$C$6:$K$35,9,0))</f>
        <v>8</v>
      </c>
      <c r="AE44" s="99" t="str">
        <f>IF(AE43="","",VLOOKUP(AE43,'【記載例】シフト記号表（勤務時間帯）'!$C$6:$K$35,9,0))</f>
        <v/>
      </c>
      <c r="AF44" s="111">
        <f>IF(AF43="","",VLOOKUP(AF43,'【記載例】シフト記号表（勤務時間帯）'!$C$6:$K$35,9,0))</f>
        <v>8</v>
      </c>
      <c r="AG44" s="88">
        <f>IF(AG43="","",VLOOKUP(AG43,'【記載例】シフト記号表（勤務時間帯）'!$C$6:$K$35,9,0))</f>
        <v>8</v>
      </c>
      <c r="AH44" s="99" t="str">
        <f>IF(AH43="","",VLOOKUP(AH43,'【記載例】シフト記号表（勤務時間帯）'!$C$6:$K$35,9,0))</f>
        <v/>
      </c>
      <c r="AI44" s="99">
        <f>IF(AI43="","",VLOOKUP(AI43,'【記載例】シフト記号表（勤務時間帯）'!$C$6:$K$35,9,0))</f>
        <v>8</v>
      </c>
      <c r="AJ44" s="99">
        <f>IF(AJ43="","",VLOOKUP(AJ43,'【記載例】シフト記号表（勤務時間帯）'!$C$6:$K$35,9,0))</f>
        <v>8</v>
      </c>
      <c r="AK44" s="99">
        <f>IF(AK43="","",VLOOKUP(AK43,'【記載例】シフト記号表（勤務時間帯）'!$C$6:$K$35,9,0))</f>
        <v>8</v>
      </c>
      <c r="AL44" s="99" t="str">
        <f>IF(AL43="","",VLOOKUP(AL43,'【記載例】シフト記号表（勤務時間帯）'!$C$6:$K$35,9,0))</f>
        <v/>
      </c>
      <c r="AM44" s="111">
        <f>IF(AM43="","",VLOOKUP(AM43,'【記載例】シフト記号表（勤務時間帯）'!$C$6:$K$35,9,0))</f>
        <v>8</v>
      </c>
      <c r="AN44" s="88">
        <f>IF(AN43="","",VLOOKUP(AN43,'【記載例】シフト記号表（勤務時間帯）'!$C$6:$K$35,9,0))</f>
        <v>8</v>
      </c>
      <c r="AO44" s="99" t="str">
        <f>IF(AO43="","",VLOOKUP(AO43,'【記載例】シフト記号表（勤務時間帯）'!$C$6:$K$35,9,0))</f>
        <v/>
      </c>
      <c r="AP44" s="99">
        <f>IF(AP43="","",VLOOKUP(AP43,'【記載例】シフト記号表（勤務時間帯）'!$C$6:$K$35,9,0))</f>
        <v>8</v>
      </c>
      <c r="AQ44" s="99">
        <f>IF(AQ43="","",VLOOKUP(AQ43,'【記載例】シフト記号表（勤務時間帯）'!$C$6:$K$35,9,0))</f>
        <v>8</v>
      </c>
      <c r="AR44" s="99">
        <f>IF(AR43="","",VLOOKUP(AR43,'【記載例】シフト記号表（勤務時間帯）'!$C$6:$K$35,9,0))</f>
        <v>8</v>
      </c>
      <c r="AS44" s="99" t="str">
        <f>IF(AS43="","",VLOOKUP(AS43,'【記載例】シフト記号表（勤務時間帯）'!$C$6:$K$35,9,0))</f>
        <v/>
      </c>
      <c r="AT44" s="111">
        <f>IF(AT43="","",VLOOKUP(AT43,'【記載例】シフト記号表（勤務時間帯）'!$C$6:$K$35,9,0))</f>
        <v>8</v>
      </c>
      <c r="AU44" s="88" t="str">
        <f>IF(AU43="","",VLOOKUP(AU43,'【記載例】シフト記号表（勤務時間帯）'!$C$6:$K$35,9,0))</f>
        <v/>
      </c>
      <c r="AV44" s="99" t="str">
        <f>IF(AV43="","",VLOOKUP(AV43,'【記載例】シフト記号表（勤務時間帯）'!$C$6:$K$35,9,0))</f>
        <v/>
      </c>
      <c r="AW44" s="99" t="str">
        <f>IF(AW43="","",VLOOKUP(AW43,'【記載例】シフト記号表（勤務時間帯）'!$C$6:$K$35,9,0))</f>
        <v/>
      </c>
      <c r="AX44" s="153">
        <f>IF($BB$3="４週",SUM(S44:AT44),IF($BB$3="暦月",SUM(S44:AW44),""))</f>
        <v>160</v>
      </c>
      <c r="AY44" s="153"/>
      <c r="AZ44" s="163">
        <f>IF($BB$3="４週",AX44/4,IF($BB$3="暦月",))</f>
        <v>40</v>
      </c>
      <c r="BA44" s="163"/>
      <c r="BB44" s="172"/>
      <c r="BC44" s="172"/>
      <c r="BD44" s="172"/>
      <c r="BE44" s="172"/>
      <c r="BF44" s="172"/>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row>
    <row r="45" spans="1:1024" ht="20.25" customHeight="1">
      <c r="A45" s="5"/>
      <c r="B45" s="11"/>
      <c r="C45" s="27"/>
      <c r="D45" s="27"/>
      <c r="E45" s="27"/>
      <c r="F45" s="39" t="str">
        <f>C43</f>
        <v>介護職員</v>
      </c>
      <c r="G45" s="50"/>
      <c r="H45" s="57"/>
      <c r="I45" s="57"/>
      <c r="J45" s="57"/>
      <c r="K45" s="57"/>
      <c r="L45" s="67"/>
      <c r="M45" s="67"/>
      <c r="N45" s="67"/>
      <c r="O45" s="67"/>
      <c r="P45" s="79" t="s">
        <v>44</v>
      </c>
      <c r="Q45" s="79"/>
      <c r="R45" s="79"/>
      <c r="S45" s="89">
        <f>IF(S43="","",VLOOKUP(S43,'【記載例】シフト記号表（勤務時間帯）'!$C$6:$U$35,19,0))</f>
        <v>7.0000000000000089</v>
      </c>
      <c r="T45" s="100" t="str">
        <f>IF(T43="","",VLOOKUP(T43,'【記載例】シフト記号表（勤務時間帯）'!$C$6:$U$35,19,0))</f>
        <v/>
      </c>
      <c r="U45" s="100">
        <f>IF(U43="","",VLOOKUP(U43,'【記載例】シフト記号表（勤務時間帯）'!$C$6:$U$35,19,0))</f>
        <v>7.0000000000000089</v>
      </c>
      <c r="V45" s="100">
        <f>IF(V43="","",VLOOKUP(V43,'【記載例】シフト記号表（勤務時間帯）'!$C$6:$U$35,19,0))</f>
        <v>7.0000000000000089</v>
      </c>
      <c r="W45" s="100">
        <f>IF(W43="","",VLOOKUP(W43,'【記載例】シフト記号表（勤務時間帯）'!$C$6:$U$35,19,0))</f>
        <v>7.0000000000000089</v>
      </c>
      <c r="X45" s="100" t="str">
        <f>IF(X43="","",VLOOKUP(X43,'【記載例】シフト記号表（勤務時間帯）'!$C$6:$U$35,19,0))</f>
        <v/>
      </c>
      <c r="Y45" s="112">
        <f>IF(Y43="","",VLOOKUP(Y43,'【記載例】シフト記号表（勤務時間帯）'!$C$6:$U$35,19,0))</f>
        <v>7.0000000000000089</v>
      </c>
      <c r="Z45" s="89">
        <f>IF(Z43="","",VLOOKUP(Z43,'【記載例】シフト記号表（勤務時間帯）'!$C$6:$U$35,19,0))</f>
        <v>7.0000000000000089</v>
      </c>
      <c r="AA45" s="100" t="str">
        <f>IF(AA43="","",VLOOKUP(AA43,'【記載例】シフト記号表（勤務時間帯）'!$C$6:$U$35,19,0))</f>
        <v/>
      </c>
      <c r="AB45" s="100">
        <f>IF(AB43="","",VLOOKUP(AB43,'【記載例】シフト記号表（勤務時間帯）'!$C$6:$U$35,19,0))</f>
        <v>7.0000000000000089</v>
      </c>
      <c r="AC45" s="100">
        <f>IF(AC43="","",VLOOKUP(AC43,'【記載例】シフト記号表（勤務時間帯）'!$C$6:$U$35,19,0))</f>
        <v>7.0000000000000089</v>
      </c>
      <c r="AD45" s="100">
        <f>IF(AD43="","",VLOOKUP(AD43,'【記載例】シフト記号表（勤務時間帯）'!$C$6:$U$35,19,0))</f>
        <v>7.0000000000000089</v>
      </c>
      <c r="AE45" s="100" t="str">
        <f>IF(AE43="","",VLOOKUP(AE43,'【記載例】シフト記号表（勤務時間帯）'!$C$6:$U$35,19,0))</f>
        <v/>
      </c>
      <c r="AF45" s="112">
        <f>IF(AF43="","",VLOOKUP(AF43,'【記載例】シフト記号表（勤務時間帯）'!$C$6:$U$35,19,0))</f>
        <v>7.0000000000000089</v>
      </c>
      <c r="AG45" s="89">
        <f>IF(AG43="","",VLOOKUP(AG43,'【記載例】シフト記号表（勤務時間帯）'!$C$6:$U$35,19,0))</f>
        <v>7.0000000000000089</v>
      </c>
      <c r="AH45" s="100" t="str">
        <f>IF(AH43="","",VLOOKUP(AH43,'【記載例】シフト記号表（勤務時間帯）'!$C$6:$U$35,19,0))</f>
        <v/>
      </c>
      <c r="AI45" s="100">
        <f>IF(AI43="","",VLOOKUP(AI43,'【記載例】シフト記号表（勤務時間帯）'!$C$6:$U$35,19,0))</f>
        <v>7.0000000000000089</v>
      </c>
      <c r="AJ45" s="100">
        <f>IF(AJ43="","",VLOOKUP(AJ43,'【記載例】シフト記号表（勤務時間帯）'!$C$6:$U$35,19,0))</f>
        <v>7.0000000000000089</v>
      </c>
      <c r="AK45" s="100">
        <f>IF(AK43="","",VLOOKUP(AK43,'【記載例】シフト記号表（勤務時間帯）'!$C$6:$U$35,19,0))</f>
        <v>7.0000000000000089</v>
      </c>
      <c r="AL45" s="100" t="str">
        <f>IF(AL43="","",VLOOKUP(AL43,'【記載例】シフト記号表（勤務時間帯）'!$C$6:$U$35,19,0))</f>
        <v/>
      </c>
      <c r="AM45" s="112">
        <f>IF(AM43="","",VLOOKUP(AM43,'【記載例】シフト記号表（勤務時間帯）'!$C$6:$U$35,19,0))</f>
        <v>7.0000000000000089</v>
      </c>
      <c r="AN45" s="89">
        <f>IF(AN43="","",VLOOKUP(AN43,'【記載例】シフト記号表（勤務時間帯）'!$C$6:$U$35,19,0))</f>
        <v>7.0000000000000089</v>
      </c>
      <c r="AO45" s="100" t="str">
        <f>IF(AO43="","",VLOOKUP(AO43,'【記載例】シフト記号表（勤務時間帯）'!$C$6:$U$35,19,0))</f>
        <v/>
      </c>
      <c r="AP45" s="100">
        <f>IF(AP43="","",VLOOKUP(AP43,'【記載例】シフト記号表（勤務時間帯）'!$C$6:$U$35,19,0))</f>
        <v>7.0000000000000089</v>
      </c>
      <c r="AQ45" s="100">
        <f>IF(AQ43="","",VLOOKUP(AQ43,'【記載例】シフト記号表（勤務時間帯）'!$C$6:$U$35,19,0))</f>
        <v>7.0000000000000089</v>
      </c>
      <c r="AR45" s="100">
        <f>IF(AR43="","",VLOOKUP(AR43,'【記載例】シフト記号表（勤務時間帯）'!$C$6:$U$35,19,0))</f>
        <v>7.0000000000000089</v>
      </c>
      <c r="AS45" s="100" t="str">
        <f>IF(AS43="","",VLOOKUP(AS43,'【記載例】シフト記号表（勤務時間帯）'!$C$6:$U$35,19,0))</f>
        <v/>
      </c>
      <c r="AT45" s="112">
        <f>IF(AT43="","",VLOOKUP(AT43,'【記載例】シフト記号表（勤務時間帯）'!$C$6:$U$35,19,0))</f>
        <v>7.0000000000000089</v>
      </c>
      <c r="AU45" s="89" t="str">
        <f>IF(AU43="","",VLOOKUP(AU43,'【記載例】シフト記号表（勤務時間帯）'!$C$6:$U$35,19,0))</f>
        <v/>
      </c>
      <c r="AV45" s="100" t="str">
        <f>IF(AV43="","",VLOOKUP(AV43,'【記載例】シフト記号表（勤務時間帯）'!$C$6:$U$35,19,0))</f>
        <v/>
      </c>
      <c r="AW45" s="100" t="str">
        <f>IF(AW43="","",VLOOKUP(AW43,'【記載例】シフト記号表（勤務時間帯）'!$C$6:$U$35,19,0))</f>
        <v/>
      </c>
      <c r="AX45" s="154">
        <f>IF($BB$3="４週",SUM(S45:AT45),IF($BB$3="暦月",SUM(S45:AW45),""))</f>
        <v>140</v>
      </c>
      <c r="AY45" s="154"/>
      <c r="AZ45" s="164">
        <f>IF($BB$3="４週",AX45/4,IF($BB$3="暦月",))</f>
        <v>35</v>
      </c>
      <c r="BA45" s="164"/>
      <c r="BB45" s="172"/>
      <c r="BC45" s="172"/>
      <c r="BD45" s="172"/>
      <c r="BE45" s="172"/>
      <c r="BF45" s="172"/>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row>
    <row r="46" spans="1:1024" ht="20.25" customHeight="1">
      <c r="A46" s="5"/>
      <c r="B46" s="11">
        <f>B43+1</f>
        <v>9</v>
      </c>
      <c r="C46" s="27" t="s">
        <v>74</v>
      </c>
      <c r="D46" s="27"/>
      <c r="E46" s="27"/>
      <c r="F46" s="41"/>
      <c r="G46" s="50" t="s">
        <v>39</v>
      </c>
      <c r="H46" s="57" t="s">
        <v>83</v>
      </c>
      <c r="I46" s="57"/>
      <c r="J46" s="57"/>
      <c r="K46" s="57"/>
      <c r="L46" s="67" t="s">
        <v>88</v>
      </c>
      <c r="M46" s="67"/>
      <c r="N46" s="67"/>
      <c r="O46" s="67"/>
      <c r="P46" s="80" t="s">
        <v>49</v>
      </c>
      <c r="Q46" s="80"/>
      <c r="R46" s="80"/>
      <c r="S46" s="87" t="s">
        <v>75</v>
      </c>
      <c r="T46" s="98" t="s">
        <v>75</v>
      </c>
      <c r="U46" s="98"/>
      <c r="V46" s="98" t="s">
        <v>75</v>
      </c>
      <c r="W46" s="98" t="s">
        <v>75</v>
      </c>
      <c r="X46" s="98" t="s">
        <v>75</v>
      </c>
      <c r="Y46" s="110"/>
      <c r="Z46" s="87" t="s">
        <v>75</v>
      </c>
      <c r="AA46" s="98" t="s">
        <v>75</v>
      </c>
      <c r="AB46" s="98"/>
      <c r="AC46" s="98" t="s">
        <v>75</v>
      </c>
      <c r="AD46" s="98" t="s">
        <v>75</v>
      </c>
      <c r="AE46" s="98" t="s">
        <v>75</v>
      </c>
      <c r="AF46" s="110"/>
      <c r="AG46" s="87" t="s">
        <v>75</v>
      </c>
      <c r="AH46" s="98" t="s">
        <v>75</v>
      </c>
      <c r="AI46" s="98"/>
      <c r="AJ46" s="98" t="s">
        <v>75</v>
      </c>
      <c r="AK46" s="98" t="s">
        <v>75</v>
      </c>
      <c r="AL46" s="98" t="s">
        <v>75</v>
      </c>
      <c r="AM46" s="110"/>
      <c r="AN46" s="87" t="s">
        <v>75</v>
      </c>
      <c r="AO46" s="98" t="s">
        <v>75</v>
      </c>
      <c r="AP46" s="98"/>
      <c r="AQ46" s="98" t="s">
        <v>75</v>
      </c>
      <c r="AR46" s="98" t="s">
        <v>75</v>
      </c>
      <c r="AS46" s="98" t="s">
        <v>75</v>
      </c>
      <c r="AT46" s="110"/>
      <c r="AU46" s="87"/>
      <c r="AV46" s="98"/>
      <c r="AW46" s="98"/>
      <c r="AX46" s="155"/>
      <c r="AY46" s="155"/>
      <c r="AZ46" s="165"/>
      <c r="BA46" s="165"/>
      <c r="BB46" s="172"/>
      <c r="BC46" s="172"/>
      <c r="BD46" s="172"/>
      <c r="BE46" s="172"/>
      <c r="BF46" s="172"/>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row>
    <row r="47" spans="1:1024" ht="20.25" customHeight="1">
      <c r="A47" s="5"/>
      <c r="B47" s="11"/>
      <c r="C47" s="27"/>
      <c r="D47" s="27"/>
      <c r="E47" s="27"/>
      <c r="F47" s="39"/>
      <c r="G47" s="50"/>
      <c r="H47" s="57"/>
      <c r="I47" s="57"/>
      <c r="J47" s="57"/>
      <c r="K47" s="57"/>
      <c r="L47" s="67"/>
      <c r="M47" s="67"/>
      <c r="N47" s="67"/>
      <c r="O47" s="67"/>
      <c r="P47" s="78" t="s">
        <v>40</v>
      </c>
      <c r="Q47" s="78"/>
      <c r="R47" s="78"/>
      <c r="S47" s="88">
        <f>IF(S46="","",VLOOKUP(S46,'【記載例】シフト記号表（勤務時間帯）'!$C$6:$K$35,9,0))</f>
        <v>8</v>
      </c>
      <c r="T47" s="99">
        <f>IF(T46="","",VLOOKUP(T46,'【記載例】シフト記号表（勤務時間帯）'!$C$6:$K$35,9,0))</f>
        <v>8</v>
      </c>
      <c r="U47" s="99" t="str">
        <f>IF(U46="","",VLOOKUP(U46,'【記載例】シフト記号表（勤務時間帯）'!$C$6:$K$35,9,0))</f>
        <v/>
      </c>
      <c r="V47" s="99">
        <f>IF(V46="","",VLOOKUP(V46,'【記載例】シフト記号表（勤務時間帯）'!$C$6:$K$35,9,0))</f>
        <v>8</v>
      </c>
      <c r="W47" s="99">
        <f>IF(W46="","",VLOOKUP(W46,'【記載例】シフト記号表（勤務時間帯）'!$C$6:$K$35,9,0))</f>
        <v>8</v>
      </c>
      <c r="X47" s="99">
        <f>IF(X46="","",VLOOKUP(X46,'【記載例】シフト記号表（勤務時間帯）'!$C$6:$K$35,9,0))</f>
        <v>8</v>
      </c>
      <c r="Y47" s="111" t="str">
        <f>IF(Y46="","",VLOOKUP(Y46,'【記載例】シフト記号表（勤務時間帯）'!$C$6:$K$35,9,0))</f>
        <v/>
      </c>
      <c r="Z47" s="88">
        <f>IF(Z46="","",VLOOKUP(Z46,'【記載例】シフト記号表（勤務時間帯）'!$C$6:$K$35,9,0))</f>
        <v>8</v>
      </c>
      <c r="AA47" s="99">
        <f>IF(AA46="","",VLOOKUP(AA46,'【記載例】シフト記号表（勤務時間帯）'!$C$6:$K$35,9,0))</f>
        <v>8</v>
      </c>
      <c r="AB47" s="99" t="str">
        <f>IF(AB46="","",VLOOKUP(AB46,'【記載例】シフト記号表（勤務時間帯）'!$C$6:$K$35,9,0))</f>
        <v/>
      </c>
      <c r="AC47" s="99">
        <f>IF(AC46="","",VLOOKUP(AC46,'【記載例】シフト記号表（勤務時間帯）'!$C$6:$K$35,9,0))</f>
        <v>8</v>
      </c>
      <c r="AD47" s="99">
        <f>IF(AD46="","",VLOOKUP(AD46,'【記載例】シフト記号表（勤務時間帯）'!$C$6:$K$35,9,0))</f>
        <v>8</v>
      </c>
      <c r="AE47" s="99">
        <f>IF(AE46="","",VLOOKUP(AE46,'【記載例】シフト記号表（勤務時間帯）'!$C$6:$K$35,9,0))</f>
        <v>8</v>
      </c>
      <c r="AF47" s="111" t="str">
        <f>IF(AF46="","",VLOOKUP(AF46,'【記載例】シフト記号表（勤務時間帯）'!$C$6:$K$35,9,0))</f>
        <v/>
      </c>
      <c r="AG47" s="88">
        <f>IF(AG46="","",VLOOKUP(AG46,'【記載例】シフト記号表（勤務時間帯）'!$C$6:$K$35,9,0))</f>
        <v>8</v>
      </c>
      <c r="AH47" s="99">
        <f>IF(AH46="","",VLOOKUP(AH46,'【記載例】シフト記号表（勤務時間帯）'!$C$6:$K$35,9,0))</f>
        <v>8</v>
      </c>
      <c r="AI47" s="99" t="str">
        <f>IF(AI46="","",VLOOKUP(AI46,'【記載例】シフト記号表（勤務時間帯）'!$C$6:$K$35,9,0))</f>
        <v/>
      </c>
      <c r="AJ47" s="99">
        <f>IF(AJ46="","",VLOOKUP(AJ46,'【記載例】シフト記号表（勤務時間帯）'!$C$6:$K$35,9,0))</f>
        <v>8</v>
      </c>
      <c r="AK47" s="99">
        <f>IF(AK46="","",VLOOKUP(AK46,'【記載例】シフト記号表（勤務時間帯）'!$C$6:$K$35,9,0))</f>
        <v>8</v>
      </c>
      <c r="AL47" s="99">
        <f>IF(AL46="","",VLOOKUP(AL46,'【記載例】シフト記号表（勤務時間帯）'!$C$6:$K$35,9,0))</f>
        <v>8</v>
      </c>
      <c r="AM47" s="111" t="str">
        <f>IF(AM46="","",VLOOKUP(AM46,'【記載例】シフト記号表（勤務時間帯）'!$C$6:$K$35,9,0))</f>
        <v/>
      </c>
      <c r="AN47" s="88">
        <f>IF(AN46="","",VLOOKUP(AN46,'【記載例】シフト記号表（勤務時間帯）'!$C$6:$K$35,9,0))</f>
        <v>8</v>
      </c>
      <c r="AO47" s="99">
        <f>IF(AO46="","",VLOOKUP(AO46,'【記載例】シフト記号表（勤務時間帯）'!$C$6:$K$35,9,0))</f>
        <v>8</v>
      </c>
      <c r="AP47" s="99" t="str">
        <f>IF(AP46="","",VLOOKUP(AP46,'【記載例】シフト記号表（勤務時間帯）'!$C$6:$K$35,9,0))</f>
        <v/>
      </c>
      <c r="AQ47" s="99">
        <f>IF(AQ46="","",VLOOKUP(AQ46,'【記載例】シフト記号表（勤務時間帯）'!$C$6:$K$35,9,0))</f>
        <v>8</v>
      </c>
      <c r="AR47" s="99">
        <f>IF(AR46="","",VLOOKUP(AR46,'【記載例】シフト記号表（勤務時間帯）'!$C$6:$K$35,9,0))</f>
        <v>8</v>
      </c>
      <c r="AS47" s="99">
        <f>IF(AS46="","",VLOOKUP(AS46,'【記載例】シフト記号表（勤務時間帯）'!$C$6:$K$35,9,0))</f>
        <v>8</v>
      </c>
      <c r="AT47" s="111" t="str">
        <f>IF(AT46="","",VLOOKUP(AT46,'【記載例】シフト記号表（勤務時間帯）'!$C$6:$K$35,9,0))</f>
        <v/>
      </c>
      <c r="AU47" s="88" t="str">
        <f>IF(AU46="","",VLOOKUP(AU46,'【記載例】シフト記号表（勤務時間帯）'!$C$6:$K$35,9,0))</f>
        <v/>
      </c>
      <c r="AV47" s="99" t="str">
        <f>IF(AV46="","",VLOOKUP(AV46,'【記載例】シフト記号表（勤務時間帯）'!$C$6:$K$35,9,0))</f>
        <v/>
      </c>
      <c r="AW47" s="99" t="str">
        <f>IF(AW46="","",VLOOKUP(AW46,'【記載例】シフト記号表（勤務時間帯）'!$C$6:$K$35,9,0))</f>
        <v/>
      </c>
      <c r="AX47" s="153">
        <f>IF($BB$3="４週",SUM(S47:AT47),IF($BB$3="暦月",SUM(S47:AW47),""))</f>
        <v>160</v>
      </c>
      <c r="AY47" s="153"/>
      <c r="AZ47" s="163">
        <f>IF($BB$3="４週",AX47/4,IF($BB$3="暦月",))</f>
        <v>40</v>
      </c>
      <c r="BA47" s="163"/>
      <c r="BB47" s="172"/>
      <c r="BC47" s="172"/>
      <c r="BD47" s="172"/>
      <c r="BE47" s="172"/>
      <c r="BF47" s="172"/>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row>
    <row r="48" spans="1:1024" ht="20.25" customHeight="1">
      <c r="A48" s="5"/>
      <c r="B48" s="11"/>
      <c r="C48" s="27"/>
      <c r="D48" s="27"/>
      <c r="E48" s="27"/>
      <c r="F48" s="39" t="str">
        <f>C46</f>
        <v>介護職員</v>
      </c>
      <c r="G48" s="50"/>
      <c r="H48" s="57"/>
      <c r="I48" s="57"/>
      <c r="J48" s="57"/>
      <c r="K48" s="57"/>
      <c r="L48" s="67"/>
      <c r="M48" s="67"/>
      <c r="N48" s="67"/>
      <c r="O48" s="67"/>
      <c r="P48" s="79" t="s">
        <v>44</v>
      </c>
      <c r="Q48" s="79"/>
      <c r="R48" s="79"/>
      <c r="S48" s="89">
        <f>IF(S46="","",VLOOKUP(S46,'【記載例】シフト記号表（勤務時間帯）'!$C$6:$U$35,19,0))</f>
        <v>7.0000000000000089</v>
      </c>
      <c r="T48" s="100">
        <f>IF(T46="","",VLOOKUP(T46,'【記載例】シフト記号表（勤務時間帯）'!$C$6:$U$35,19,0))</f>
        <v>7.0000000000000089</v>
      </c>
      <c r="U48" s="100" t="str">
        <f>IF(U46="","",VLOOKUP(U46,'【記載例】シフト記号表（勤務時間帯）'!$C$6:$U$35,19,0))</f>
        <v/>
      </c>
      <c r="V48" s="100">
        <f>IF(V46="","",VLOOKUP(V46,'【記載例】シフト記号表（勤務時間帯）'!$C$6:$U$35,19,0))</f>
        <v>7.0000000000000089</v>
      </c>
      <c r="W48" s="100">
        <f>IF(W46="","",VLOOKUP(W46,'【記載例】シフト記号表（勤務時間帯）'!$C$6:$U$35,19,0))</f>
        <v>7.0000000000000089</v>
      </c>
      <c r="X48" s="100">
        <f>IF(X46="","",VLOOKUP(X46,'【記載例】シフト記号表（勤務時間帯）'!$C$6:$U$35,19,0))</f>
        <v>7.0000000000000089</v>
      </c>
      <c r="Y48" s="112" t="str">
        <f>IF(Y46="","",VLOOKUP(Y46,'【記載例】シフト記号表（勤務時間帯）'!$C$6:$U$35,19,0))</f>
        <v/>
      </c>
      <c r="Z48" s="89">
        <f>IF(Z46="","",VLOOKUP(Z46,'【記載例】シフト記号表（勤務時間帯）'!$C$6:$U$35,19,0))</f>
        <v>7.0000000000000089</v>
      </c>
      <c r="AA48" s="100">
        <f>IF(AA46="","",VLOOKUP(AA46,'【記載例】シフト記号表（勤務時間帯）'!$C$6:$U$35,19,0))</f>
        <v>7.0000000000000089</v>
      </c>
      <c r="AB48" s="100" t="str">
        <f>IF(AB46="","",VLOOKUP(AB46,'【記載例】シフト記号表（勤務時間帯）'!$C$6:$U$35,19,0))</f>
        <v/>
      </c>
      <c r="AC48" s="100">
        <f>IF(AC46="","",VLOOKUP(AC46,'【記載例】シフト記号表（勤務時間帯）'!$C$6:$U$35,19,0))</f>
        <v>7.0000000000000089</v>
      </c>
      <c r="AD48" s="100">
        <f>IF(AD46="","",VLOOKUP(AD46,'【記載例】シフト記号表（勤務時間帯）'!$C$6:$U$35,19,0))</f>
        <v>7.0000000000000089</v>
      </c>
      <c r="AE48" s="100">
        <f>IF(AE46="","",VLOOKUP(AE46,'【記載例】シフト記号表（勤務時間帯）'!$C$6:$U$35,19,0))</f>
        <v>7.0000000000000089</v>
      </c>
      <c r="AF48" s="112" t="str">
        <f>IF(AF46="","",VLOOKUP(AF46,'【記載例】シフト記号表（勤務時間帯）'!$C$6:$U$35,19,0))</f>
        <v/>
      </c>
      <c r="AG48" s="89">
        <f>IF(AG46="","",VLOOKUP(AG46,'【記載例】シフト記号表（勤務時間帯）'!$C$6:$U$35,19,0))</f>
        <v>7.0000000000000089</v>
      </c>
      <c r="AH48" s="100">
        <f>IF(AH46="","",VLOOKUP(AH46,'【記載例】シフト記号表（勤務時間帯）'!$C$6:$U$35,19,0))</f>
        <v>7.0000000000000089</v>
      </c>
      <c r="AI48" s="100" t="str">
        <f>IF(AI46="","",VLOOKUP(AI46,'【記載例】シフト記号表（勤務時間帯）'!$C$6:$U$35,19,0))</f>
        <v/>
      </c>
      <c r="AJ48" s="100">
        <f>IF(AJ46="","",VLOOKUP(AJ46,'【記載例】シフト記号表（勤務時間帯）'!$C$6:$U$35,19,0))</f>
        <v>7.0000000000000089</v>
      </c>
      <c r="AK48" s="100">
        <f>IF(AK46="","",VLOOKUP(AK46,'【記載例】シフト記号表（勤務時間帯）'!$C$6:$U$35,19,0))</f>
        <v>7.0000000000000089</v>
      </c>
      <c r="AL48" s="100">
        <f>IF(AL46="","",VLOOKUP(AL46,'【記載例】シフト記号表（勤務時間帯）'!$C$6:$U$35,19,0))</f>
        <v>7.0000000000000089</v>
      </c>
      <c r="AM48" s="112" t="str">
        <f>IF(AM46="","",VLOOKUP(AM46,'【記載例】シフト記号表（勤務時間帯）'!$C$6:$U$35,19,0))</f>
        <v/>
      </c>
      <c r="AN48" s="89">
        <f>IF(AN46="","",VLOOKUP(AN46,'【記載例】シフト記号表（勤務時間帯）'!$C$6:$U$35,19,0))</f>
        <v>7.0000000000000089</v>
      </c>
      <c r="AO48" s="100">
        <f>IF(AO46="","",VLOOKUP(AO46,'【記載例】シフト記号表（勤務時間帯）'!$C$6:$U$35,19,0))</f>
        <v>7.0000000000000089</v>
      </c>
      <c r="AP48" s="100" t="str">
        <f>IF(AP46="","",VLOOKUP(AP46,'【記載例】シフト記号表（勤務時間帯）'!$C$6:$U$35,19,0))</f>
        <v/>
      </c>
      <c r="AQ48" s="100">
        <f>IF(AQ46="","",VLOOKUP(AQ46,'【記載例】シフト記号表（勤務時間帯）'!$C$6:$U$35,19,0))</f>
        <v>7.0000000000000089</v>
      </c>
      <c r="AR48" s="100">
        <f>IF(AR46="","",VLOOKUP(AR46,'【記載例】シフト記号表（勤務時間帯）'!$C$6:$U$35,19,0))</f>
        <v>7.0000000000000089</v>
      </c>
      <c r="AS48" s="100">
        <f>IF(AS46="","",VLOOKUP(AS46,'【記載例】シフト記号表（勤務時間帯）'!$C$6:$U$35,19,0))</f>
        <v>7.0000000000000089</v>
      </c>
      <c r="AT48" s="112" t="str">
        <f>IF(AT46="","",VLOOKUP(AT46,'【記載例】シフト記号表（勤務時間帯）'!$C$6:$U$35,19,0))</f>
        <v/>
      </c>
      <c r="AU48" s="89" t="str">
        <f>IF(AU46="","",VLOOKUP(AU46,'【記載例】シフト記号表（勤務時間帯）'!$C$6:$U$35,19,0))</f>
        <v/>
      </c>
      <c r="AV48" s="100" t="str">
        <f>IF(AV46="","",VLOOKUP(AV46,'【記載例】シフト記号表（勤務時間帯）'!$C$6:$U$35,19,0))</f>
        <v/>
      </c>
      <c r="AW48" s="100" t="str">
        <f>IF(AW46="","",VLOOKUP(AW46,'【記載例】シフト記号表（勤務時間帯）'!$C$6:$U$35,19,0))</f>
        <v/>
      </c>
      <c r="AX48" s="154">
        <f>IF($BB$3="４週",SUM(S48:AT48),IF($BB$3="暦月",SUM(S48:AW48),""))</f>
        <v>140</v>
      </c>
      <c r="AY48" s="154"/>
      <c r="AZ48" s="164">
        <f>IF($BB$3="４週",AX48/4,IF($BB$3="暦月",))</f>
        <v>35</v>
      </c>
      <c r="BA48" s="164"/>
      <c r="BB48" s="172"/>
      <c r="BC48" s="172"/>
      <c r="BD48" s="172"/>
      <c r="BE48" s="172"/>
      <c r="BF48" s="172"/>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row>
    <row r="49" spans="1:1024" ht="20.25" customHeight="1">
      <c r="A49" s="5"/>
      <c r="B49" s="11">
        <f>B46+1</f>
        <v>10</v>
      </c>
      <c r="C49" s="27" t="s">
        <v>79</v>
      </c>
      <c r="D49" s="27"/>
      <c r="E49" s="27"/>
      <c r="F49" s="41"/>
      <c r="G49" s="50" t="s">
        <v>77</v>
      </c>
      <c r="H49" s="57" t="s">
        <v>54</v>
      </c>
      <c r="I49" s="57"/>
      <c r="J49" s="57"/>
      <c r="K49" s="57"/>
      <c r="L49" s="67" t="s">
        <v>80</v>
      </c>
      <c r="M49" s="67"/>
      <c r="N49" s="67"/>
      <c r="O49" s="67"/>
      <c r="P49" s="80" t="s">
        <v>49</v>
      </c>
      <c r="Q49" s="80"/>
      <c r="R49" s="80"/>
      <c r="S49" s="87" t="s">
        <v>89</v>
      </c>
      <c r="T49" s="98"/>
      <c r="U49" s="98" t="s">
        <v>89</v>
      </c>
      <c r="V49" s="98" t="s">
        <v>89</v>
      </c>
      <c r="W49" s="98"/>
      <c r="X49" s="98" t="s">
        <v>89</v>
      </c>
      <c r="Y49" s="110"/>
      <c r="Z49" s="87" t="s">
        <v>89</v>
      </c>
      <c r="AA49" s="98"/>
      <c r="AB49" s="98" t="s">
        <v>89</v>
      </c>
      <c r="AC49" s="98" t="s">
        <v>89</v>
      </c>
      <c r="AD49" s="98"/>
      <c r="AE49" s="98" t="s">
        <v>89</v>
      </c>
      <c r="AF49" s="110"/>
      <c r="AG49" s="87" t="s">
        <v>89</v>
      </c>
      <c r="AH49" s="98"/>
      <c r="AI49" s="98" t="s">
        <v>89</v>
      </c>
      <c r="AJ49" s="98" t="s">
        <v>89</v>
      </c>
      <c r="AK49" s="98"/>
      <c r="AL49" s="98" t="s">
        <v>89</v>
      </c>
      <c r="AM49" s="110"/>
      <c r="AN49" s="87" t="s">
        <v>89</v>
      </c>
      <c r="AO49" s="98"/>
      <c r="AP49" s="98" t="s">
        <v>89</v>
      </c>
      <c r="AQ49" s="98" t="s">
        <v>89</v>
      </c>
      <c r="AR49" s="98"/>
      <c r="AS49" s="98" t="s">
        <v>89</v>
      </c>
      <c r="AT49" s="110"/>
      <c r="AU49" s="87"/>
      <c r="AV49" s="98"/>
      <c r="AW49" s="98"/>
      <c r="AX49" s="155"/>
      <c r="AY49" s="155"/>
      <c r="AZ49" s="165"/>
      <c r="BA49" s="165"/>
      <c r="BB49" s="173" t="s">
        <v>64</v>
      </c>
      <c r="BC49" s="173"/>
      <c r="BD49" s="173"/>
      <c r="BE49" s="173"/>
      <c r="BF49" s="173"/>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row>
    <row r="50" spans="1:1024" ht="20.25" customHeight="1">
      <c r="A50" s="5"/>
      <c r="B50" s="11"/>
      <c r="C50" s="27"/>
      <c r="D50" s="27"/>
      <c r="E50" s="27"/>
      <c r="F50" s="39"/>
      <c r="G50" s="50"/>
      <c r="H50" s="57"/>
      <c r="I50" s="57"/>
      <c r="J50" s="57"/>
      <c r="K50" s="57"/>
      <c r="L50" s="67"/>
      <c r="M50" s="67"/>
      <c r="N50" s="67"/>
      <c r="O50" s="67"/>
      <c r="P50" s="78" t="s">
        <v>40</v>
      </c>
      <c r="Q50" s="78"/>
      <c r="R50" s="78"/>
      <c r="S50" s="88">
        <f>IF(S49="","",VLOOKUP(S49,'【記載例】シフト記号表（勤務時間帯）'!$C$6:$K$35,9,0))</f>
        <v>4</v>
      </c>
      <c r="T50" s="99" t="str">
        <f>IF(T49="","",VLOOKUP(T49,'【記載例】シフト記号表（勤務時間帯）'!$C$6:$K$35,9,0))</f>
        <v/>
      </c>
      <c r="U50" s="99">
        <f>IF(U49="","",VLOOKUP(U49,'【記載例】シフト記号表（勤務時間帯）'!$C$6:$K$35,9,0))</f>
        <v>4</v>
      </c>
      <c r="V50" s="99">
        <f>IF(V49="","",VLOOKUP(V49,'【記載例】シフト記号表（勤務時間帯）'!$C$6:$K$35,9,0))</f>
        <v>4</v>
      </c>
      <c r="W50" s="99" t="str">
        <f>IF(W49="","",VLOOKUP(W49,'【記載例】シフト記号表（勤務時間帯）'!$C$6:$K$35,9,0))</f>
        <v/>
      </c>
      <c r="X50" s="99">
        <f>IF(X49="","",VLOOKUP(X49,'【記載例】シフト記号表（勤務時間帯）'!$C$6:$K$35,9,0))</f>
        <v>4</v>
      </c>
      <c r="Y50" s="111" t="str">
        <f>IF(Y49="","",VLOOKUP(Y49,'【記載例】シフト記号表（勤務時間帯）'!$C$6:$K$35,9,0))</f>
        <v/>
      </c>
      <c r="Z50" s="88">
        <f>IF(Z49="","",VLOOKUP(Z49,'【記載例】シフト記号表（勤務時間帯）'!$C$6:$K$35,9,0))</f>
        <v>4</v>
      </c>
      <c r="AA50" s="99" t="str">
        <f>IF(AA49="","",VLOOKUP(AA49,'【記載例】シフト記号表（勤務時間帯）'!$C$6:$K$35,9,0))</f>
        <v/>
      </c>
      <c r="AB50" s="99">
        <f>IF(AB49="","",VLOOKUP(AB49,'【記載例】シフト記号表（勤務時間帯）'!$C$6:$K$35,9,0))</f>
        <v>4</v>
      </c>
      <c r="AC50" s="99">
        <f>IF(AC49="","",VLOOKUP(AC49,'【記載例】シフト記号表（勤務時間帯）'!$C$6:$K$35,9,0))</f>
        <v>4</v>
      </c>
      <c r="AD50" s="99" t="str">
        <f>IF(AD49="","",VLOOKUP(AD49,'【記載例】シフト記号表（勤務時間帯）'!$C$6:$K$35,9,0))</f>
        <v/>
      </c>
      <c r="AE50" s="99">
        <f>IF(AE49="","",VLOOKUP(AE49,'【記載例】シフト記号表（勤務時間帯）'!$C$6:$K$35,9,0))</f>
        <v>4</v>
      </c>
      <c r="AF50" s="111" t="str">
        <f>IF(AF49="","",VLOOKUP(AF49,'【記載例】シフト記号表（勤務時間帯）'!$C$6:$K$35,9,0))</f>
        <v/>
      </c>
      <c r="AG50" s="88">
        <f>IF(AG49="","",VLOOKUP(AG49,'【記載例】シフト記号表（勤務時間帯）'!$C$6:$K$35,9,0))</f>
        <v>4</v>
      </c>
      <c r="AH50" s="99" t="str">
        <f>IF(AH49="","",VLOOKUP(AH49,'【記載例】シフト記号表（勤務時間帯）'!$C$6:$K$35,9,0))</f>
        <v/>
      </c>
      <c r="AI50" s="99">
        <f>IF(AI49="","",VLOOKUP(AI49,'【記載例】シフト記号表（勤務時間帯）'!$C$6:$K$35,9,0))</f>
        <v>4</v>
      </c>
      <c r="AJ50" s="99">
        <f>IF(AJ49="","",VLOOKUP(AJ49,'【記載例】シフト記号表（勤務時間帯）'!$C$6:$K$35,9,0))</f>
        <v>4</v>
      </c>
      <c r="AK50" s="99" t="str">
        <f>IF(AK49="","",VLOOKUP(AK49,'【記載例】シフト記号表（勤務時間帯）'!$C$6:$K$35,9,0))</f>
        <v/>
      </c>
      <c r="AL50" s="99">
        <f>IF(AL49="","",VLOOKUP(AL49,'【記載例】シフト記号表（勤務時間帯）'!$C$6:$K$35,9,0))</f>
        <v>4</v>
      </c>
      <c r="AM50" s="111" t="str">
        <f>IF(AM49="","",VLOOKUP(AM49,'【記載例】シフト記号表（勤務時間帯）'!$C$6:$K$35,9,0))</f>
        <v/>
      </c>
      <c r="AN50" s="88">
        <f>IF(AN49="","",VLOOKUP(AN49,'【記載例】シフト記号表（勤務時間帯）'!$C$6:$K$35,9,0))</f>
        <v>4</v>
      </c>
      <c r="AO50" s="99" t="str">
        <f>IF(AO49="","",VLOOKUP(AO49,'【記載例】シフト記号表（勤務時間帯）'!$C$6:$K$35,9,0))</f>
        <v/>
      </c>
      <c r="AP50" s="99">
        <f>IF(AP49="","",VLOOKUP(AP49,'【記載例】シフト記号表（勤務時間帯）'!$C$6:$K$35,9,0))</f>
        <v>4</v>
      </c>
      <c r="AQ50" s="99">
        <f>IF(AQ49="","",VLOOKUP(AQ49,'【記載例】シフト記号表（勤務時間帯）'!$C$6:$K$35,9,0))</f>
        <v>4</v>
      </c>
      <c r="AR50" s="99" t="str">
        <f>IF(AR49="","",VLOOKUP(AR49,'【記載例】シフト記号表（勤務時間帯）'!$C$6:$K$35,9,0))</f>
        <v/>
      </c>
      <c r="AS50" s="99">
        <f>IF(AS49="","",VLOOKUP(AS49,'【記載例】シフト記号表（勤務時間帯）'!$C$6:$K$35,9,0))</f>
        <v>4</v>
      </c>
      <c r="AT50" s="111" t="str">
        <f>IF(AT49="","",VLOOKUP(AT49,'【記載例】シフト記号表（勤務時間帯）'!$C$6:$K$35,9,0))</f>
        <v/>
      </c>
      <c r="AU50" s="88" t="str">
        <f>IF(AU49="","",VLOOKUP(AU49,'【記載例】シフト記号表（勤務時間帯）'!$C$6:$K$35,9,0))</f>
        <v/>
      </c>
      <c r="AV50" s="99" t="str">
        <f>IF(AV49="","",VLOOKUP(AV49,'【記載例】シフト記号表（勤務時間帯）'!$C$6:$K$35,9,0))</f>
        <v/>
      </c>
      <c r="AW50" s="99" t="str">
        <f>IF(AW49="","",VLOOKUP(AW49,'【記載例】シフト記号表（勤務時間帯）'!$C$6:$K$35,9,0))</f>
        <v/>
      </c>
      <c r="AX50" s="153">
        <f>IF($BB$3="４週",SUM(S50:AT50),IF($BB$3="暦月",SUM(S50:AW50),""))</f>
        <v>64</v>
      </c>
      <c r="AY50" s="153"/>
      <c r="AZ50" s="163">
        <f>IF($BB$3="４週",AX50/4,IF($BB$3="暦月",))</f>
        <v>16</v>
      </c>
      <c r="BA50" s="163"/>
      <c r="BB50" s="173"/>
      <c r="BC50" s="173"/>
      <c r="BD50" s="173"/>
      <c r="BE50" s="173"/>
      <c r="BF50" s="173"/>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row>
    <row r="51" spans="1:1024" ht="20.25" customHeight="1">
      <c r="A51" s="5"/>
      <c r="B51" s="11"/>
      <c r="C51" s="27"/>
      <c r="D51" s="27"/>
      <c r="E51" s="27"/>
      <c r="F51" s="39" t="str">
        <f>C49</f>
        <v>機能訓練指導員</v>
      </c>
      <c r="G51" s="50"/>
      <c r="H51" s="57"/>
      <c r="I51" s="57"/>
      <c r="J51" s="57"/>
      <c r="K51" s="57"/>
      <c r="L51" s="67"/>
      <c r="M51" s="67"/>
      <c r="N51" s="67"/>
      <c r="O51" s="67"/>
      <c r="P51" s="79" t="s">
        <v>44</v>
      </c>
      <c r="Q51" s="79"/>
      <c r="R51" s="79"/>
      <c r="S51" s="89">
        <f>IF(S49="","",VLOOKUP(S49,'【記載例】シフト記号表（勤務時間帯）'!$C$6:$U$35,19,0))</f>
        <v>3</v>
      </c>
      <c r="T51" s="100" t="str">
        <f>IF(T49="","",VLOOKUP(T49,'【記載例】シフト記号表（勤務時間帯）'!$C$6:$U$35,19,0))</f>
        <v/>
      </c>
      <c r="U51" s="100">
        <f>IF(U49="","",VLOOKUP(U49,'【記載例】シフト記号表（勤務時間帯）'!$C$6:$U$35,19,0))</f>
        <v>3</v>
      </c>
      <c r="V51" s="100">
        <f>IF(V49="","",VLOOKUP(V49,'【記載例】シフト記号表（勤務時間帯）'!$C$6:$U$35,19,0))</f>
        <v>3</v>
      </c>
      <c r="W51" s="100" t="str">
        <f>IF(W49="","",VLOOKUP(W49,'【記載例】シフト記号表（勤務時間帯）'!$C$6:$U$35,19,0))</f>
        <v/>
      </c>
      <c r="X51" s="100">
        <f>IF(X49="","",VLOOKUP(X49,'【記載例】シフト記号表（勤務時間帯）'!$C$6:$U$35,19,0))</f>
        <v>3</v>
      </c>
      <c r="Y51" s="112" t="str">
        <f>IF(Y49="","",VLOOKUP(Y49,'【記載例】シフト記号表（勤務時間帯）'!$C$6:$U$35,19,0))</f>
        <v/>
      </c>
      <c r="Z51" s="89">
        <f>IF(Z49="","",VLOOKUP(Z49,'【記載例】シフト記号表（勤務時間帯）'!$C$6:$U$35,19,0))</f>
        <v>3</v>
      </c>
      <c r="AA51" s="100" t="str">
        <f>IF(AA49="","",VLOOKUP(AA49,'【記載例】シフト記号表（勤務時間帯）'!$C$6:$U$35,19,0))</f>
        <v/>
      </c>
      <c r="AB51" s="100">
        <f>IF(AB49="","",VLOOKUP(AB49,'【記載例】シフト記号表（勤務時間帯）'!$C$6:$U$35,19,0))</f>
        <v>3</v>
      </c>
      <c r="AC51" s="100">
        <f>IF(AC49="","",VLOOKUP(AC49,'【記載例】シフト記号表（勤務時間帯）'!$C$6:$U$35,19,0))</f>
        <v>3</v>
      </c>
      <c r="AD51" s="100" t="str">
        <f>IF(AD49="","",VLOOKUP(AD49,'【記載例】シフト記号表（勤務時間帯）'!$C$6:$U$35,19,0))</f>
        <v/>
      </c>
      <c r="AE51" s="100">
        <f>IF(AE49="","",VLOOKUP(AE49,'【記載例】シフト記号表（勤務時間帯）'!$C$6:$U$35,19,0))</f>
        <v>3</v>
      </c>
      <c r="AF51" s="112" t="str">
        <f>IF(AF49="","",VLOOKUP(AF49,'【記載例】シフト記号表（勤務時間帯）'!$C$6:$U$35,19,0))</f>
        <v/>
      </c>
      <c r="AG51" s="89">
        <f>IF(AG49="","",VLOOKUP(AG49,'【記載例】シフト記号表（勤務時間帯）'!$C$6:$U$35,19,0))</f>
        <v>3</v>
      </c>
      <c r="AH51" s="100" t="str">
        <f>IF(AH49="","",VLOOKUP(AH49,'【記載例】シフト記号表（勤務時間帯）'!$C$6:$U$35,19,0))</f>
        <v/>
      </c>
      <c r="AI51" s="100">
        <f>IF(AI49="","",VLOOKUP(AI49,'【記載例】シフト記号表（勤務時間帯）'!$C$6:$U$35,19,0))</f>
        <v>3</v>
      </c>
      <c r="AJ51" s="100">
        <f>IF(AJ49="","",VLOOKUP(AJ49,'【記載例】シフト記号表（勤務時間帯）'!$C$6:$U$35,19,0))</f>
        <v>3</v>
      </c>
      <c r="AK51" s="100" t="str">
        <f>IF(AK49="","",VLOOKUP(AK49,'【記載例】シフト記号表（勤務時間帯）'!$C$6:$U$35,19,0))</f>
        <v/>
      </c>
      <c r="AL51" s="100">
        <f>IF(AL49="","",VLOOKUP(AL49,'【記載例】シフト記号表（勤務時間帯）'!$C$6:$U$35,19,0))</f>
        <v>3</v>
      </c>
      <c r="AM51" s="112" t="str">
        <f>IF(AM49="","",VLOOKUP(AM49,'【記載例】シフト記号表（勤務時間帯）'!$C$6:$U$35,19,0))</f>
        <v/>
      </c>
      <c r="AN51" s="89">
        <f>IF(AN49="","",VLOOKUP(AN49,'【記載例】シフト記号表（勤務時間帯）'!$C$6:$U$35,19,0))</f>
        <v>3</v>
      </c>
      <c r="AO51" s="100" t="str">
        <f>IF(AO49="","",VLOOKUP(AO49,'【記載例】シフト記号表（勤務時間帯）'!$C$6:$U$35,19,0))</f>
        <v/>
      </c>
      <c r="AP51" s="100">
        <f>IF(AP49="","",VLOOKUP(AP49,'【記載例】シフト記号表（勤務時間帯）'!$C$6:$U$35,19,0))</f>
        <v>3</v>
      </c>
      <c r="AQ51" s="100">
        <f>IF(AQ49="","",VLOOKUP(AQ49,'【記載例】シフト記号表（勤務時間帯）'!$C$6:$U$35,19,0))</f>
        <v>3</v>
      </c>
      <c r="AR51" s="100" t="str">
        <f>IF(AR49="","",VLOOKUP(AR49,'【記載例】シフト記号表（勤務時間帯）'!$C$6:$U$35,19,0))</f>
        <v/>
      </c>
      <c r="AS51" s="100">
        <f>IF(AS49="","",VLOOKUP(AS49,'【記載例】シフト記号表（勤務時間帯）'!$C$6:$U$35,19,0))</f>
        <v>3</v>
      </c>
      <c r="AT51" s="112" t="str">
        <f>IF(AT49="","",VLOOKUP(AT49,'【記載例】シフト記号表（勤務時間帯）'!$C$6:$U$35,19,0))</f>
        <v/>
      </c>
      <c r="AU51" s="89" t="str">
        <f>IF(AU49="","",VLOOKUP(AU49,'【記載例】シフト記号表（勤務時間帯）'!$C$6:$U$35,19,0))</f>
        <v/>
      </c>
      <c r="AV51" s="100" t="str">
        <f>IF(AV49="","",VLOOKUP(AV49,'【記載例】シフト記号表（勤務時間帯）'!$C$6:$U$35,19,0))</f>
        <v/>
      </c>
      <c r="AW51" s="100" t="str">
        <f>IF(AW49="","",VLOOKUP(AW49,'【記載例】シフト記号表（勤務時間帯）'!$C$6:$U$35,19,0))</f>
        <v/>
      </c>
      <c r="AX51" s="154">
        <f>IF($BB$3="４週",SUM(S51:AT51),IF($BB$3="暦月",SUM(S51:AW51),""))</f>
        <v>48</v>
      </c>
      <c r="AY51" s="154"/>
      <c r="AZ51" s="164">
        <f>IF($BB$3="４週",AX51/4,IF($BB$3="暦月",))</f>
        <v>12</v>
      </c>
      <c r="BA51" s="164"/>
      <c r="BB51" s="173"/>
      <c r="BC51" s="173"/>
      <c r="BD51" s="173"/>
      <c r="BE51" s="173"/>
      <c r="BF51" s="173"/>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row>
    <row r="52" spans="1:1024" ht="20.25" customHeight="1">
      <c r="A52" s="5"/>
      <c r="B52" s="11">
        <f>B49+1</f>
        <v>11</v>
      </c>
      <c r="C52" s="27" t="s">
        <v>79</v>
      </c>
      <c r="D52" s="27"/>
      <c r="E52" s="27"/>
      <c r="F52" s="41"/>
      <c r="G52" s="50" t="s">
        <v>19</v>
      </c>
      <c r="H52" s="57" t="s">
        <v>54</v>
      </c>
      <c r="I52" s="57"/>
      <c r="J52" s="57"/>
      <c r="K52" s="57"/>
      <c r="L52" s="67" t="s">
        <v>46</v>
      </c>
      <c r="M52" s="67"/>
      <c r="N52" s="67"/>
      <c r="O52" s="67"/>
      <c r="P52" s="80" t="s">
        <v>49</v>
      </c>
      <c r="Q52" s="80"/>
      <c r="R52" s="80"/>
      <c r="S52" s="87"/>
      <c r="T52" s="98" t="s">
        <v>89</v>
      </c>
      <c r="U52" s="98"/>
      <c r="V52" s="98"/>
      <c r="W52" s="98" t="s">
        <v>89</v>
      </c>
      <c r="X52" s="98"/>
      <c r="Y52" s="110" t="s">
        <v>89</v>
      </c>
      <c r="Z52" s="87"/>
      <c r="AA52" s="98" t="s">
        <v>89</v>
      </c>
      <c r="AB52" s="98"/>
      <c r="AC52" s="98"/>
      <c r="AD52" s="98" t="s">
        <v>89</v>
      </c>
      <c r="AE52" s="98"/>
      <c r="AF52" s="110" t="s">
        <v>89</v>
      </c>
      <c r="AG52" s="87"/>
      <c r="AH52" s="98" t="s">
        <v>89</v>
      </c>
      <c r="AI52" s="98"/>
      <c r="AJ52" s="98"/>
      <c r="AK52" s="98" t="s">
        <v>89</v>
      </c>
      <c r="AL52" s="98"/>
      <c r="AM52" s="110" t="s">
        <v>89</v>
      </c>
      <c r="AN52" s="87"/>
      <c r="AO52" s="98" t="s">
        <v>89</v>
      </c>
      <c r="AP52" s="98"/>
      <c r="AQ52" s="98"/>
      <c r="AR52" s="98" t="s">
        <v>89</v>
      </c>
      <c r="AS52" s="98"/>
      <c r="AT52" s="110" t="s">
        <v>89</v>
      </c>
      <c r="AU52" s="87"/>
      <c r="AV52" s="98"/>
      <c r="AW52" s="98"/>
      <c r="AX52" s="155"/>
      <c r="AY52" s="155"/>
      <c r="AZ52" s="165"/>
      <c r="BA52" s="165"/>
      <c r="BB52" s="173" t="s">
        <v>13</v>
      </c>
      <c r="BC52" s="173"/>
      <c r="BD52" s="173"/>
      <c r="BE52" s="173"/>
      <c r="BF52" s="173"/>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row>
    <row r="53" spans="1:1024" ht="20.25" customHeight="1">
      <c r="A53" s="5"/>
      <c r="B53" s="11"/>
      <c r="C53" s="27"/>
      <c r="D53" s="27"/>
      <c r="E53" s="27"/>
      <c r="F53" s="39"/>
      <c r="G53" s="50"/>
      <c r="H53" s="57"/>
      <c r="I53" s="57"/>
      <c r="J53" s="57"/>
      <c r="K53" s="57"/>
      <c r="L53" s="67"/>
      <c r="M53" s="67"/>
      <c r="N53" s="67"/>
      <c r="O53" s="67"/>
      <c r="P53" s="78" t="s">
        <v>40</v>
      </c>
      <c r="Q53" s="78"/>
      <c r="R53" s="78"/>
      <c r="S53" s="88" t="str">
        <f>IF(S52="","",VLOOKUP(S52,'【記載例】シフト記号表（勤務時間帯）'!$C$6:$K$35,9,0))</f>
        <v/>
      </c>
      <c r="T53" s="99">
        <f>IF(T52="","",VLOOKUP(T52,'【記載例】シフト記号表（勤務時間帯）'!$C$6:$K$35,9,0))</f>
        <v>4</v>
      </c>
      <c r="U53" s="99" t="str">
        <f>IF(U52="","",VLOOKUP(U52,'【記載例】シフト記号表（勤務時間帯）'!$C$6:$K$35,9,0))</f>
        <v/>
      </c>
      <c r="V53" s="99" t="str">
        <f>IF(V52="","",VLOOKUP(V52,'【記載例】シフト記号表（勤務時間帯）'!$C$6:$K$35,9,0))</f>
        <v/>
      </c>
      <c r="W53" s="99">
        <f>IF(W52="","",VLOOKUP(W52,'【記載例】シフト記号表（勤務時間帯）'!$C$6:$K$35,9,0))</f>
        <v>4</v>
      </c>
      <c r="X53" s="99" t="str">
        <f>IF(X52="","",VLOOKUP(X52,'【記載例】シフト記号表（勤務時間帯）'!$C$6:$K$35,9,0))</f>
        <v/>
      </c>
      <c r="Y53" s="111">
        <f>IF(Y52="","",VLOOKUP(Y52,'【記載例】シフト記号表（勤務時間帯）'!$C$6:$K$35,9,0))</f>
        <v>4</v>
      </c>
      <c r="Z53" s="88" t="str">
        <f>IF(Z52="","",VLOOKUP(Z52,'【記載例】シフト記号表（勤務時間帯）'!$C$6:$K$35,9,0))</f>
        <v/>
      </c>
      <c r="AA53" s="99">
        <f>IF(AA52="","",VLOOKUP(AA52,'【記載例】シフト記号表（勤務時間帯）'!$C$6:$K$35,9,0))</f>
        <v>4</v>
      </c>
      <c r="AB53" s="99" t="str">
        <f>IF(AB52="","",VLOOKUP(AB52,'【記載例】シフト記号表（勤務時間帯）'!$C$6:$K$35,9,0))</f>
        <v/>
      </c>
      <c r="AC53" s="99" t="str">
        <f>IF(AC52="","",VLOOKUP(AC52,'【記載例】シフト記号表（勤務時間帯）'!$C$6:$K$35,9,0))</f>
        <v/>
      </c>
      <c r="AD53" s="99">
        <f>IF(AD52="","",VLOOKUP(AD52,'【記載例】シフト記号表（勤務時間帯）'!$C$6:$K$35,9,0))</f>
        <v>4</v>
      </c>
      <c r="AE53" s="99" t="str">
        <f>IF(AE52="","",VLOOKUP(AE52,'【記載例】シフト記号表（勤務時間帯）'!$C$6:$K$35,9,0))</f>
        <v/>
      </c>
      <c r="AF53" s="111">
        <f>IF(AF52="","",VLOOKUP(AF52,'【記載例】シフト記号表（勤務時間帯）'!$C$6:$K$35,9,0))</f>
        <v>4</v>
      </c>
      <c r="AG53" s="88" t="str">
        <f>IF(AG52="","",VLOOKUP(AG52,'【記載例】シフト記号表（勤務時間帯）'!$C$6:$K$35,9,0))</f>
        <v/>
      </c>
      <c r="AH53" s="99">
        <f>IF(AH52="","",VLOOKUP(AH52,'【記載例】シフト記号表（勤務時間帯）'!$C$6:$K$35,9,0))</f>
        <v>4</v>
      </c>
      <c r="AI53" s="99" t="str">
        <f>IF(AI52="","",VLOOKUP(AI52,'【記載例】シフト記号表（勤務時間帯）'!$C$6:$K$35,9,0))</f>
        <v/>
      </c>
      <c r="AJ53" s="99" t="str">
        <f>IF(AJ52="","",VLOOKUP(AJ52,'【記載例】シフト記号表（勤務時間帯）'!$C$6:$K$35,9,0))</f>
        <v/>
      </c>
      <c r="AK53" s="99">
        <f>IF(AK52="","",VLOOKUP(AK52,'【記載例】シフト記号表（勤務時間帯）'!$C$6:$K$35,9,0))</f>
        <v>4</v>
      </c>
      <c r="AL53" s="99" t="str">
        <f>IF(AL52="","",VLOOKUP(AL52,'【記載例】シフト記号表（勤務時間帯）'!$C$6:$K$35,9,0))</f>
        <v/>
      </c>
      <c r="AM53" s="111">
        <f>IF(AM52="","",VLOOKUP(AM52,'【記載例】シフト記号表（勤務時間帯）'!$C$6:$K$35,9,0))</f>
        <v>4</v>
      </c>
      <c r="AN53" s="88" t="str">
        <f>IF(AN52="","",VLOOKUP(AN52,'【記載例】シフト記号表（勤務時間帯）'!$C$6:$K$35,9,0))</f>
        <v/>
      </c>
      <c r="AO53" s="99">
        <f>IF(AO52="","",VLOOKUP(AO52,'【記載例】シフト記号表（勤務時間帯）'!$C$6:$K$35,9,0))</f>
        <v>4</v>
      </c>
      <c r="AP53" s="99" t="str">
        <f>IF(AP52="","",VLOOKUP(AP52,'【記載例】シフト記号表（勤務時間帯）'!$C$6:$K$35,9,0))</f>
        <v/>
      </c>
      <c r="AQ53" s="99" t="str">
        <f>IF(AQ52="","",VLOOKUP(AQ52,'【記載例】シフト記号表（勤務時間帯）'!$C$6:$K$35,9,0))</f>
        <v/>
      </c>
      <c r="AR53" s="99">
        <f>IF(AR52="","",VLOOKUP(AR52,'【記載例】シフト記号表（勤務時間帯）'!$C$6:$K$35,9,0))</f>
        <v>4</v>
      </c>
      <c r="AS53" s="99" t="str">
        <f>IF(AS52="","",VLOOKUP(AS52,'【記載例】シフト記号表（勤務時間帯）'!$C$6:$K$35,9,0))</f>
        <v/>
      </c>
      <c r="AT53" s="111">
        <f>IF(AT52="","",VLOOKUP(AT52,'【記載例】シフト記号表（勤務時間帯）'!$C$6:$K$35,9,0))</f>
        <v>4</v>
      </c>
      <c r="AU53" s="88" t="str">
        <f>IF(AU52="","",VLOOKUP(AU52,'【記載例】シフト記号表（勤務時間帯）'!$C$6:$K$35,9,0))</f>
        <v/>
      </c>
      <c r="AV53" s="99" t="str">
        <f>IF(AV52="","",VLOOKUP(AV52,'【記載例】シフト記号表（勤務時間帯）'!$C$6:$K$35,9,0))</f>
        <v/>
      </c>
      <c r="AW53" s="99" t="str">
        <f>IF(AW52="","",VLOOKUP(AW52,'【記載例】シフト記号表（勤務時間帯）'!$C$6:$K$35,9,0))</f>
        <v/>
      </c>
      <c r="AX53" s="153">
        <f>IF($BB$3="４週",SUM(S53:AT53),IF($BB$3="暦月",SUM(S53:AW53),""))</f>
        <v>48</v>
      </c>
      <c r="AY53" s="153"/>
      <c r="AZ53" s="163">
        <f>IF($BB$3="４週",AX53/4,IF($BB$3="暦月",))</f>
        <v>12</v>
      </c>
      <c r="BA53" s="163"/>
      <c r="BB53" s="173"/>
      <c r="BC53" s="173"/>
      <c r="BD53" s="173"/>
      <c r="BE53" s="173"/>
      <c r="BF53" s="173"/>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row>
    <row r="54" spans="1:1024" ht="20.25" customHeight="1">
      <c r="A54" s="5"/>
      <c r="B54" s="11"/>
      <c r="C54" s="27"/>
      <c r="D54" s="27"/>
      <c r="E54" s="27"/>
      <c r="F54" s="39" t="str">
        <f>C52</f>
        <v>機能訓練指導員</v>
      </c>
      <c r="G54" s="50"/>
      <c r="H54" s="57"/>
      <c r="I54" s="57"/>
      <c r="J54" s="57"/>
      <c r="K54" s="57"/>
      <c r="L54" s="67"/>
      <c r="M54" s="67"/>
      <c r="N54" s="67"/>
      <c r="O54" s="67"/>
      <c r="P54" s="79" t="s">
        <v>44</v>
      </c>
      <c r="Q54" s="79"/>
      <c r="R54" s="79"/>
      <c r="S54" s="89" t="str">
        <f>IF(S52="","",VLOOKUP(S52,'【記載例】シフト記号表（勤務時間帯）'!$C$6:$U$35,19,0))</f>
        <v/>
      </c>
      <c r="T54" s="100">
        <f>IF(T52="","",VLOOKUP(T52,'【記載例】シフト記号表（勤務時間帯）'!$C$6:$U$35,19,0))</f>
        <v>3</v>
      </c>
      <c r="U54" s="100" t="str">
        <f>IF(U52="","",VLOOKUP(U52,'【記載例】シフト記号表（勤務時間帯）'!$C$6:$U$35,19,0))</f>
        <v/>
      </c>
      <c r="V54" s="100" t="str">
        <f>IF(V52="","",VLOOKUP(V52,'【記載例】シフト記号表（勤務時間帯）'!$C$6:$U$35,19,0))</f>
        <v/>
      </c>
      <c r="W54" s="100">
        <f>IF(W52="","",VLOOKUP(W52,'【記載例】シフト記号表（勤務時間帯）'!$C$6:$U$35,19,0))</f>
        <v>3</v>
      </c>
      <c r="X54" s="100" t="str">
        <f>IF(X52="","",VLOOKUP(X52,'【記載例】シフト記号表（勤務時間帯）'!$C$6:$U$35,19,0))</f>
        <v/>
      </c>
      <c r="Y54" s="112">
        <f>IF(Y52="","",VLOOKUP(Y52,'【記載例】シフト記号表（勤務時間帯）'!$C$6:$U$35,19,0))</f>
        <v>3</v>
      </c>
      <c r="Z54" s="89" t="str">
        <f>IF(Z52="","",VLOOKUP(Z52,'【記載例】シフト記号表（勤務時間帯）'!$C$6:$U$35,19,0))</f>
        <v/>
      </c>
      <c r="AA54" s="100">
        <f>IF(AA52="","",VLOOKUP(AA52,'【記載例】シフト記号表（勤務時間帯）'!$C$6:$U$35,19,0))</f>
        <v>3</v>
      </c>
      <c r="AB54" s="100" t="str">
        <f>IF(AB52="","",VLOOKUP(AB52,'【記載例】シフト記号表（勤務時間帯）'!$C$6:$U$35,19,0))</f>
        <v/>
      </c>
      <c r="AC54" s="100" t="str">
        <f>IF(AC52="","",VLOOKUP(AC52,'【記載例】シフト記号表（勤務時間帯）'!$C$6:$U$35,19,0))</f>
        <v/>
      </c>
      <c r="AD54" s="100">
        <f>IF(AD52="","",VLOOKUP(AD52,'【記載例】シフト記号表（勤務時間帯）'!$C$6:$U$35,19,0))</f>
        <v>3</v>
      </c>
      <c r="AE54" s="100" t="str">
        <f>IF(AE52="","",VLOOKUP(AE52,'【記載例】シフト記号表（勤務時間帯）'!$C$6:$U$35,19,0))</f>
        <v/>
      </c>
      <c r="AF54" s="112">
        <f>IF(AF52="","",VLOOKUP(AF52,'【記載例】シフト記号表（勤務時間帯）'!$C$6:$U$35,19,0))</f>
        <v>3</v>
      </c>
      <c r="AG54" s="89" t="str">
        <f>IF(AG52="","",VLOOKUP(AG52,'【記載例】シフト記号表（勤務時間帯）'!$C$6:$U$35,19,0))</f>
        <v/>
      </c>
      <c r="AH54" s="100">
        <f>IF(AH52="","",VLOOKUP(AH52,'【記載例】シフト記号表（勤務時間帯）'!$C$6:$U$35,19,0))</f>
        <v>3</v>
      </c>
      <c r="AI54" s="100" t="str">
        <f>IF(AI52="","",VLOOKUP(AI52,'【記載例】シフト記号表（勤務時間帯）'!$C$6:$U$35,19,0))</f>
        <v/>
      </c>
      <c r="AJ54" s="100" t="str">
        <f>IF(AJ52="","",VLOOKUP(AJ52,'【記載例】シフト記号表（勤務時間帯）'!$C$6:$U$35,19,0))</f>
        <v/>
      </c>
      <c r="AK54" s="100">
        <f>IF(AK52="","",VLOOKUP(AK52,'【記載例】シフト記号表（勤務時間帯）'!$C$6:$U$35,19,0))</f>
        <v>3</v>
      </c>
      <c r="AL54" s="100" t="str">
        <f>IF(AL52="","",VLOOKUP(AL52,'【記載例】シフト記号表（勤務時間帯）'!$C$6:$U$35,19,0))</f>
        <v/>
      </c>
      <c r="AM54" s="112">
        <f>IF(AM52="","",VLOOKUP(AM52,'【記載例】シフト記号表（勤務時間帯）'!$C$6:$U$35,19,0))</f>
        <v>3</v>
      </c>
      <c r="AN54" s="89" t="str">
        <f>IF(AN52="","",VLOOKUP(AN52,'【記載例】シフト記号表（勤務時間帯）'!$C$6:$U$35,19,0))</f>
        <v/>
      </c>
      <c r="AO54" s="100">
        <f>IF(AO52="","",VLOOKUP(AO52,'【記載例】シフト記号表（勤務時間帯）'!$C$6:$U$35,19,0))</f>
        <v>3</v>
      </c>
      <c r="AP54" s="100" t="str">
        <f>IF(AP52="","",VLOOKUP(AP52,'【記載例】シフト記号表（勤務時間帯）'!$C$6:$U$35,19,0))</f>
        <v/>
      </c>
      <c r="AQ54" s="100" t="str">
        <f>IF(AQ52="","",VLOOKUP(AQ52,'【記載例】シフト記号表（勤務時間帯）'!$C$6:$U$35,19,0))</f>
        <v/>
      </c>
      <c r="AR54" s="100">
        <f>IF(AR52="","",VLOOKUP(AR52,'【記載例】シフト記号表（勤務時間帯）'!$C$6:$U$35,19,0))</f>
        <v>3</v>
      </c>
      <c r="AS54" s="100" t="str">
        <f>IF(AS52="","",VLOOKUP(AS52,'【記載例】シフト記号表（勤務時間帯）'!$C$6:$U$35,19,0))</f>
        <v/>
      </c>
      <c r="AT54" s="112">
        <f>IF(AT52="","",VLOOKUP(AT52,'【記載例】シフト記号表（勤務時間帯）'!$C$6:$U$35,19,0))</f>
        <v>3</v>
      </c>
      <c r="AU54" s="89" t="str">
        <f>IF(AU52="","",VLOOKUP(AU52,'【記載例】シフト記号表（勤務時間帯）'!$C$6:$U$35,19,0))</f>
        <v/>
      </c>
      <c r="AV54" s="100" t="str">
        <f>IF(AV52="","",VLOOKUP(AV52,'【記載例】シフト記号表（勤務時間帯）'!$C$6:$U$35,19,0))</f>
        <v/>
      </c>
      <c r="AW54" s="100" t="str">
        <f>IF(AW52="","",VLOOKUP(AW52,'【記載例】シフト記号表（勤務時間帯）'!$C$6:$U$35,19,0))</f>
        <v/>
      </c>
      <c r="AX54" s="154">
        <f>IF($BB$3="４週",SUM(S54:AT54),IF($BB$3="暦月",SUM(S54:AW54),""))</f>
        <v>36</v>
      </c>
      <c r="AY54" s="154"/>
      <c r="AZ54" s="164">
        <f>IF($BB$3="４週",AX54/4,IF($BB$3="暦月",))</f>
        <v>9</v>
      </c>
      <c r="BA54" s="164"/>
      <c r="BB54" s="173"/>
      <c r="BC54" s="173"/>
      <c r="BD54" s="173"/>
      <c r="BE54" s="173"/>
      <c r="BF54" s="173"/>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row>
    <row r="55" spans="1:1024" ht="20.25" customHeight="1">
      <c r="A55" s="5"/>
      <c r="B55" s="11">
        <f>B52+1</f>
        <v>12</v>
      </c>
      <c r="C55" s="27"/>
      <c r="D55" s="27"/>
      <c r="E55" s="27"/>
      <c r="F55" s="41"/>
      <c r="G55" s="50"/>
      <c r="H55" s="57"/>
      <c r="I55" s="57"/>
      <c r="J55" s="57"/>
      <c r="K55" s="57"/>
      <c r="L55" s="67"/>
      <c r="M55" s="67"/>
      <c r="N55" s="67"/>
      <c r="O55" s="67"/>
      <c r="P55" s="80" t="s">
        <v>49</v>
      </c>
      <c r="Q55" s="80"/>
      <c r="R55" s="80"/>
      <c r="S55" s="87"/>
      <c r="T55" s="98"/>
      <c r="U55" s="98"/>
      <c r="V55" s="98"/>
      <c r="W55" s="98"/>
      <c r="X55" s="98"/>
      <c r="Y55" s="110"/>
      <c r="Z55" s="87"/>
      <c r="AA55" s="98"/>
      <c r="AB55" s="98"/>
      <c r="AC55" s="98"/>
      <c r="AD55" s="98"/>
      <c r="AE55" s="98"/>
      <c r="AF55" s="110"/>
      <c r="AG55" s="87"/>
      <c r="AH55" s="98"/>
      <c r="AI55" s="98"/>
      <c r="AJ55" s="98"/>
      <c r="AK55" s="98"/>
      <c r="AL55" s="98"/>
      <c r="AM55" s="110"/>
      <c r="AN55" s="87"/>
      <c r="AO55" s="98"/>
      <c r="AP55" s="98"/>
      <c r="AQ55" s="98"/>
      <c r="AR55" s="98"/>
      <c r="AS55" s="98"/>
      <c r="AT55" s="110"/>
      <c r="AU55" s="87"/>
      <c r="AV55" s="98"/>
      <c r="AW55" s="98"/>
      <c r="AX55" s="155"/>
      <c r="AY55" s="155"/>
      <c r="AZ55" s="165"/>
      <c r="BA55" s="165"/>
      <c r="BB55" s="174"/>
      <c r="BC55" s="174"/>
      <c r="BD55" s="174"/>
      <c r="BE55" s="174"/>
      <c r="BF55" s="174"/>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row>
    <row r="56" spans="1:1024" ht="20.25" customHeight="1">
      <c r="A56" s="5"/>
      <c r="B56" s="11"/>
      <c r="C56" s="27"/>
      <c r="D56" s="27"/>
      <c r="E56" s="27"/>
      <c r="F56" s="39"/>
      <c r="G56" s="50"/>
      <c r="H56" s="57"/>
      <c r="I56" s="57"/>
      <c r="J56" s="57"/>
      <c r="K56" s="57"/>
      <c r="L56" s="67"/>
      <c r="M56" s="67"/>
      <c r="N56" s="67"/>
      <c r="O56" s="67"/>
      <c r="P56" s="78" t="s">
        <v>40</v>
      </c>
      <c r="Q56" s="78"/>
      <c r="R56" s="78"/>
      <c r="S56" s="88" t="str">
        <f>IF(S55="","",VLOOKUP(S55,'【記載例】シフト記号表（勤務時間帯）'!$C$6:$K$35,9,0))</f>
        <v/>
      </c>
      <c r="T56" s="99" t="str">
        <f>IF(T55="","",VLOOKUP(T55,'【記載例】シフト記号表（勤務時間帯）'!$C$6:$K$35,9,0))</f>
        <v/>
      </c>
      <c r="U56" s="99" t="str">
        <f>IF(U55="","",VLOOKUP(U55,'【記載例】シフト記号表（勤務時間帯）'!$C$6:$K$35,9,0))</f>
        <v/>
      </c>
      <c r="V56" s="99" t="str">
        <f>IF(V55="","",VLOOKUP(V55,'【記載例】シフト記号表（勤務時間帯）'!$C$6:$K$35,9,0))</f>
        <v/>
      </c>
      <c r="W56" s="99" t="str">
        <f>IF(W55="","",VLOOKUP(W55,'【記載例】シフト記号表（勤務時間帯）'!$C$6:$K$35,9,0))</f>
        <v/>
      </c>
      <c r="X56" s="99" t="str">
        <f>IF(X55="","",VLOOKUP(X55,'【記載例】シフト記号表（勤務時間帯）'!$C$6:$K$35,9,0))</f>
        <v/>
      </c>
      <c r="Y56" s="111" t="str">
        <f>IF(Y55="","",VLOOKUP(Y55,'【記載例】シフト記号表（勤務時間帯）'!$C$6:$K$35,9,0))</f>
        <v/>
      </c>
      <c r="Z56" s="88" t="str">
        <f>IF(Z55="","",VLOOKUP(Z55,'【記載例】シフト記号表（勤務時間帯）'!$C$6:$K$35,9,0))</f>
        <v/>
      </c>
      <c r="AA56" s="99" t="str">
        <f>IF(AA55="","",VLOOKUP(AA55,'【記載例】シフト記号表（勤務時間帯）'!$C$6:$K$35,9,0))</f>
        <v/>
      </c>
      <c r="AB56" s="99" t="str">
        <f>IF(AB55="","",VLOOKUP(AB55,'【記載例】シフト記号表（勤務時間帯）'!$C$6:$K$35,9,0))</f>
        <v/>
      </c>
      <c r="AC56" s="99" t="str">
        <f>IF(AC55="","",VLOOKUP(AC55,'【記載例】シフト記号表（勤務時間帯）'!$C$6:$K$35,9,0))</f>
        <v/>
      </c>
      <c r="AD56" s="99" t="str">
        <f>IF(AD55="","",VLOOKUP(AD55,'【記載例】シフト記号表（勤務時間帯）'!$C$6:$K$35,9,0))</f>
        <v/>
      </c>
      <c r="AE56" s="99" t="str">
        <f>IF(AE55="","",VLOOKUP(AE55,'【記載例】シフト記号表（勤務時間帯）'!$C$6:$K$35,9,0))</f>
        <v/>
      </c>
      <c r="AF56" s="111" t="str">
        <f>IF(AF55="","",VLOOKUP(AF55,'【記載例】シフト記号表（勤務時間帯）'!$C$6:$K$35,9,0))</f>
        <v/>
      </c>
      <c r="AG56" s="88" t="str">
        <f>IF(AG55="","",VLOOKUP(AG55,'【記載例】シフト記号表（勤務時間帯）'!$C$6:$K$35,9,0))</f>
        <v/>
      </c>
      <c r="AH56" s="99" t="str">
        <f>IF(AH55="","",VLOOKUP(AH55,'【記載例】シフト記号表（勤務時間帯）'!$C$6:$K$35,9,0))</f>
        <v/>
      </c>
      <c r="AI56" s="99" t="str">
        <f>IF(AI55="","",VLOOKUP(AI55,'【記載例】シフト記号表（勤務時間帯）'!$C$6:$K$35,9,0))</f>
        <v/>
      </c>
      <c r="AJ56" s="99" t="str">
        <f>IF(AJ55="","",VLOOKUP(AJ55,'【記載例】シフト記号表（勤務時間帯）'!$C$6:$K$35,9,0))</f>
        <v/>
      </c>
      <c r="AK56" s="99" t="str">
        <f>IF(AK55="","",VLOOKUP(AK55,'【記載例】シフト記号表（勤務時間帯）'!$C$6:$K$35,9,0))</f>
        <v/>
      </c>
      <c r="AL56" s="99" t="str">
        <f>IF(AL55="","",VLOOKUP(AL55,'【記載例】シフト記号表（勤務時間帯）'!$C$6:$K$35,9,0))</f>
        <v/>
      </c>
      <c r="AM56" s="111" t="str">
        <f>IF(AM55="","",VLOOKUP(AM55,'【記載例】シフト記号表（勤務時間帯）'!$C$6:$K$35,9,0))</f>
        <v/>
      </c>
      <c r="AN56" s="88" t="str">
        <f>IF(AN55="","",VLOOKUP(AN55,'【記載例】シフト記号表（勤務時間帯）'!$C$6:$K$35,9,0))</f>
        <v/>
      </c>
      <c r="AO56" s="99" t="str">
        <f>IF(AO55="","",VLOOKUP(AO55,'【記載例】シフト記号表（勤務時間帯）'!$C$6:$K$35,9,0))</f>
        <v/>
      </c>
      <c r="AP56" s="99" t="str">
        <f>IF(AP55="","",VLOOKUP(AP55,'【記載例】シフト記号表（勤務時間帯）'!$C$6:$K$35,9,0))</f>
        <v/>
      </c>
      <c r="AQ56" s="99" t="str">
        <f>IF(AQ55="","",VLOOKUP(AQ55,'【記載例】シフト記号表（勤務時間帯）'!$C$6:$K$35,9,0))</f>
        <v/>
      </c>
      <c r="AR56" s="99" t="str">
        <f>IF(AR55="","",VLOOKUP(AR55,'【記載例】シフト記号表（勤務時間帯）'!$C$6:$K$35,9,0))</f>
        <v/>
      </c>
      <c r="AS56" s="99" t="str">
        <f>IF(AS55="","",VLOOKUP(AS55,'【記載例】シフト記号表（勤務時間帯）'!$C$6:$K$35,9,0))</f>
        <v/>
      </c>
      <c r="AT56" s="111" t="str">
        <f>IF(AT55="","",VLOOKUP(AT55,'【記載例】シフト記号表（勤務時間帯）'!$C$6:$K$35,9,0))</f>
        <v/>
      </c>
      <c r="AU56" s="88" t="str">
        <f>IF(AU55="","",VLOOKUP(AU55,'【記載例】シフト記号表（勤務時間帯）'!$C$6:$K$35,9,0))</f>
        <v/>
      </c>
      <c r="AV56" s="99" t="str">
        <f>IF(AV55="","",VLOOKUP(AV55,'【記載例】シフト記号表（勤務時間帯）'!$C$6:$K$35,9,0))</f>
        <v/>
      </c>
      <c r="AW56" s="99" t="str">
        <f>IF(AW55="","",VLOOKUP(AW55,'【記載例】シフト記号表（勤務時間帯）'!$C$6:$K$35,9,0))</f>
        <v/>
      </c>
      <c r="AX56" s="153">
        <f>IF($BB$3="４週",SUM(S56:AT56),IF($BB$3="暦月",SUM(S56:AW56),""))</f>
        <v>0</v>
      </c>
      <c r="AY56" s="153"/>
      <c r="AZ56" s="163">
        <f>IF($BB$3="４週",AX56/4,IF($BB$3="暦月",))</f>
        <v>0</v>
      </c>
      <c r="BA56" s="163"/>
      <c r="BB56" s="174"/>
      <c r="BC56" s="174"/>
      <c r="BD56" s="174"/>
      <c r="BE56" s="174"/>
      <c r="BF56" s="174"/>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row>
    <row r="57" spans="1:1024" ht="20.25" customHeight="1">
      <c r="A57" s="5"/>
      <c r="B57" s="11"/>
      <c r="C57" s="27"/>
      <c r="D57" s="27"/>
      <c r="E57" s="27"/>
      <c r="F57" s="39">
        <f>C55</f>
        <v>0</v>
      </c>
      <c r="G57" s="50"/>
      <c r="H57" s="57"/>
      <c r="I57" s="57"/>
      <c r="J57" s="57"/>
      <c r="K57" s="57"/>
      <c r="L57" s="67"/>
      <c r="M57" s="67"/>
      <c r="N57" s="67"/>
      <c r="O57" s="67"/>
      <c r="P57" s="79" t="s">
        <v>44</v>
      </c>
      <c r="Q57" s="79"/>
      <c r="R57" s="79"/>
      <c r="S57" s="89" t="str">
        <f>IF(S55="","",VLOOKUP(S55,'【記載例】シフト記号表（勤務時間帯）'!$C$6:$U$35,19,0))</f>
        <v/>
      </c>
      <c r="T57" s="100" t="str">
        <f>IF(T55="","",VLOOKUP(T55,'【記載例】シフト記号表（勤務時間帯）'!$C$6:$U$35,19,0))</f>
        <v/>
      </c>
      <c r="U57" s="100" t="str">
        <f>IF(U55="","",VLOOKUP(U55,'【記載例】シフト記号表（勤務時間帯）'!$C$6:$U$35,19,0))</f>
        <v/>
      </c>
      <c r="V57" s="100" t="str">
        <f>IF(V55="","",VLOOKUP(V55,'【記載例】シフト記号表（勤務時間帯）'!$C$6:$U$35,19,0))</f>
        <v/>
      </c>
      <c r="W57" s="100" t="str">
        <f>IF(W55="","",VLOOKUP(W55,'【記載例】シフト記号表（勤務時間帯）'!$C$6:$U$35,19,0))</f>
        <v/>
      </c>
      <c r="X57" s="100" t="str">
        <f>IF(X55="","",VLOOKUP(X55,'【記載例】シフト記号表（勤務時間帯）'!$C$6:$U$35,19,0))</f>
        <v/>
      </c>
      <c r="Y57" s="112" t="str">
        <f>IF(Y55="","",VLOOKUP(Y55,'【記載例】シフト記号表（勤務時間帯）'!$C$6:$U$35,19,0))</f>
        <v/>
      </c>
      <c r="Z57" s="89" t="str">
        <f>IF(Z55="","",VLOOKUP(Z55,'【記載例】シフト記号表（勤務時間帯）'!$C$6:$U$35,19,0))</f>
        <v/>
      </c>
      <c r="AA57" s="100" t="str">
        <f>IF(AA55="","",VLOOKUP(AA55,'【記載例】シフト記号表（勤務時間帯）'!$C$6:$U$35,19,0))</f>
        <v/>
      </c>
      <c r="AB57" s="100" t="str">
        <f>IF(AB55="","",VLOOKUP(AB55,'【記載例】シフト記号表（勤務時間帯）'!$C$6:$U$35,19,0))</f>
        <v/>
      </c>
      <c r="AC57" s="100" t="str">
        <f>IF(AC55="","",VLOOKUP(AC55,'【記載例】シフト記号表（勤務時間帯）'!$C$6:$U$35,19,0))</f>
        <v/>
      </c>
      <c r="AD57" s="100" t="str">
        <f>IF(AD55="","",VLOOKUP(AD55,'【記載例】シフト記号表（勤務時間帯）'!$C$6:$U$35,19,0))</f>
        <v/>
      </c>
      <c r="AE57" s="100" t="str">
        <f>IF(AE55="","",VLOOKUP(AE55,'【記載例】シフト記号表（勤務時間帯）'!$C$6:$U$35,19,0))</f>
        <v/>
      </c>
      <c r="AF57" s="112" t="str">
        <f>IF(AF55="","",VLOOKUP(AF55,'【記載例】シフト記号表（勤務時間帯）'!$C$6:$U$35,19,0))</f>
        <v/>
      </c>
      <c r="AG57" s="89" t="str">
        <f>IF(AG55="","",VLOOKUP(AG55,'【記載例】シフト記号表（勤務時間帯）'!$C$6:$U$35,19,0))</f>
        <v/>
      </c>
      <c r="AH57" s="100" t="str">
        <f>IF(AH55="","",VLOOKUP(AH55,'【記載例】シフト記号表（勤務時間帯）'!$C$6:$U$35,19,0))</f>
        <v/>
      </c>
      <c r="AI57" s="100" t="str">
        <f>IF(AI55="","",VLOOKUP(AI55,'【記載例】シフト記号表（勤務時間帯）'!$C$6:$U$35,19,0))</f>
        <v/>
      </c>
      <c r="AJ57" s="100" t="str">
        <f>IF(AJ55="","",VLOOKUP(AJ55,'【記載例】シフト記号表（勤務時間帯）'!$C$6:$U$35,19,0))</f>
        <v/>
      </c>
      <c r="AK57" s="100" t="str">
        <f>IF(AK55="","",VLOOKUP(AK55,'【記載例】シフト記号表（勤務時間帯）'!$C$6:$U$35,19,0))</f>
        <v/>
      </c>
      <c r="AL57" s="100" t="str">
        <f>IF(AL55="","",VLOOKUP(AL55,'【記載例】シフト記号表（勤務時間帯）'!$C$6:$U$35,19,0))</f>
        <v/>
      </c>
      <c r="AM57" s="112" t="str">
        <f>IF(AM55="","",VLOOKUP(AM55,'【記載例】シフト記号表（勤務時間帯）'!$C$6:$U$35,19,0))</f>
        <v/>
      </c>
      <c r="AN57" s="89" t="str">
        <f>IF(AN55="","",VLOOKUP(AN55,'【記載例】シフト記号表（勤務時間帯）'!$C$6:$U$35,19,0))</f>
        <v/>
      </c>
      <c r="AO57" s="100" t="str">
        <f>IF(AO55="","",VLOOKUP(AO55,'【記載例】シフト記号表（勤務時間帯）'!$C$6:$U$35,19,0))</f>
        <v/>
      </c>
      <c r="AP57" s="100" t="str">
        <f>IF(AP55="","",VLOOKUP(AP55,'【記載例】シフト記号表（勤務時間帯）'!$C$6:$U$35,19,0))</f>
        <v/>
      </c>
      <c r="AQ57" s="100" t="str">
        <f>IF(AQ55="","",VLOOKUP(AQ55,'【記載例】シフト記号表（勤務時間帯）'!$C$6:$U$35,19,0))</f>
        <v/>
      </c>
      <c r="AR57" s="100" t="str">
        <f>IF(AR55="","",VLOOKUP(AR55,'【記載例】シフト記号表（勤務時間帯）'!$C$6:$U$35,19,0))</f>
        <v/>
      </c>
      <c r="AS57" s="100" t="str">
        <f>IF(AS55="","",VLOOKUP(AS55,'【記載例】シフト記号表（勤務時間帯）'!$C$6:$U$35,19,0))</f>
        <v/>
      </c>
      <c r="AT57" s="112" t="str">
        <f>IF(AT55="","",VLOOKUP(AT55,'【記載例】シフト記号表（勤務時間帯）'!$C$6:$U$35,19,0))</f>
        <v/>
      </c>
      <c r="AU57" s="89" t="str">
        <f>IF(AU55="","",VLOOKUP(AU55,'【記載例】シフト記号表（勤務時間帯）'!$C$6:$U$35,19,0))</f>
        <v/>
      </c>
      <c r="AV57" s="100" t="str">
        <f>IF(AV55="","",VLOOKUP(AV55,'【記載例】シフト記号表（勤務時間帯）'!$C$6:$U$35,19,0))</f>
        <v/>
      </c>
      <c r="AW57" s="100" t="str">
        <f>IF(AW55="","",VLOOKUP(AW55,'【記載例】シフト記号表（勤務時間帯）'!$C$6:$U$35,19,0))</f>
        <v/>
      </c>
      <c r="AX57" s="154">
        <f>IF($BB$3="４週",SUM(S57:AT57),IF($BB$3="暦月",SUM(S57:AW57),""))</f>
        <v>0</v>
      </c>
      <c r="AY57" s="154"/>
      <c r="AZ57" s="164">
        <f>IF($BB$3="４週",AX57/4,IF($BB$3="暦月",))</f>
        <v>0</v>
      </c>
      <c r="BA57" s="164"/>
      <c r="BB57" s="174"/>
      <c r="BC57" s="174"/>
      <c r="BD57" s="174"/>
      <c r="BE57" s="174"/>
      <c r="BF57" s="174"/>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row>
    <row r="58" spans="1:1024" ht="20.25" customHeight="1">
      <c r="A58" s="5"/>
      <c r="B58" s="12">
        <f>B55+1</f>
        <v>13</v>
      </c>
      <c r="C58" s="27"/>
      <c r="D58" s="27"/>
      <c r="E58" s="27"/>
      <c r="F58" s="41"/>
      <c r="G58" s="51"/>
      <c r="H58" s="51"/>
      <c r="I58" s="51"/>
      <c r="J58" s="51"/>
      <c r="K58" s="51"/>
      <c r="L58" s="68"/>
      <c r="M58" s="68"/>
      <c r="N58" s="68"/>
      <c r="O58" s="68"/>
      <c r="P58" s="80" t="s">
        <v>49</v>
      </c>
      <c r="Q58" s="80"/>
      <c r="R58" s="80"/>
      <c r="S58" s="87"/>
      <c r="T58" s="98"/>
      <c r="U58" s="98"/>
      <c r="V58" s="98"/>
      <c r="W58" s="98"/>
      <c r="X58" s="98"/>
      <c r="Y58" s="110"/>
      <c r="Z58" s="87"/>
      <c r="AA58" s="98"/>
      <c r="AB58" s="98"/>
      <c r="AC58" s="98"/>
      <c r="AD58" s="98"/>
      <c r="AE58" s="98"/>
      <c r="AF58" s="110"/>
      <c r="AG58" s="87"/>
      <c r="AH58" s="98"/>
      <c r="AI58" s="98"/>
      <c r="AJ58" s="98"/>
      <c r="AK58" s="98"/>
      <c r="AL58" s="98"/>
      <c r="AM58" s="110"/>
      <c r="AN58" s="87"/>
      <c r="AO58" s="98"/>
      <c r="AP58" s="98"/>
      <c r="AQ58" s="98"/>
      <c r="AR58" s="98"/>
      <c r="AS58" s="98"/>
      <c r="AT58" s="110"/>
      <c r="AU58" s="87"/>
      <c r="AV58" s="98"/>
      <c r="AW58" s="98"/>
      <c r="AX58" s="155"/>
      <c r="AY58" s="155"/>
      <c r="AZ58" s="165"/>
      <c r="BA58" s="165"/>
      <c r="BB58" s="175"/>
      <c r="BC58" s="175"/>
      <c r="BD58" s="175"/>
      <c r="BE58" s="175"/>
      <c r="BF58" s="17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row>
    <row r="59" spans="1:1024" ht="20.25" customHeight="1">
      <c r="A59" s="5"/>
      <c r="B59" s="12"/>
      <c r="C59" s="27"/>
      <c r="D59" s="27"/>
      <c r="E59" s="27"/>
      <c r="F59" s="39"/>
      <c r="G59" s="51"/>
      <c r="H59" s="51"/>
      <c r="I59" s="51"/>
      <c r="J59" s="51"/>
      <c r="K59" s="51"/>
      <c r="L59" s="68"/>
      <c r="M59" s="68"/>
      <c r="N59" s="68"/>
      <c r="O59" s="68"/>
      <c r="P59" s="78" t="s">
        <v>40</v>
      </c>
      <c r="Q59" s="78"/>
      <c r="R59" s="78"/>
      <c r="S59" s="88" t="str">
        <f>IF(S58="","",VLOOKUP(S58,'【記載例】シフト記号表（勤務時間帯）'!$C$6:$K$35,9,0))</f>
        <v/>
      </c>
      <c r="T59" s="99" t="str">
        <f>IF(T58="","",VLOOKUP(T58,'【記載例】シフト記号表（勤務時間帯）'!$C$6:$K$35,9,0))</f>
        <v/>
      </c>
      <c r="U59" s="99" t="str">
        <f>IF(U58="","",VLOOKUP(U58,'【記載例】シフト記号表（勤務時間帯）'!$C$6:$K$35,9,0))</f>
        <v/>
      </c>
      <c r="V59" s="99" t="str">
        <f>IF(V58="","",VLOOKUP(V58,'【記載例】シフト記号表（勤務時間帯）'!$C$6:$K$35,9,0))</f>
        <v/>
      </c>
      <c r="W59" s="99" t="str">
        <f>IF(W58="","",VLOOKUP(W58,'【記載例】シフト記号表（勤務時間帯）'!$C$6:$K$35,9,0))</f>
        <v/>
      </c>
      <c r="X59" s="99" t="str">
        <f>IF(X58="","",VLOOKUP(X58,'【記載例】シフト記号表（勤務時間帯）'!$C$6:$K$35,9,0))</f>
        <v/>
      </c>
      <c r="Y59" s="111" t="str">
        <f>IF(Y58="","",VLOOKUP(Y58,'【記載例】シフト記号表（勤務時間帯）'!$C$6:$K$35,9,0))</f>
        <v/>
      </c>
      <c r="Z59" s="88" t="str">
        <f>IF(Z58="","",VLOOKUP(Z58,'【記載例】シフト記号表（勤務時間帯）'!$C$6:$K$35,9,0))</f>
        <v/>
      </c>
      <c r="AA59" s="99" t="str">
        <f>IF(AA58="","",VLOOKUP(AA58,'【記載例】シフト記号表（勤務時間帯）'!$C$6:$K$35,9,0))</f>
        <v/>
      </c>
      <c r="AB59" s="99" t="str">
        <f>IF(AB58="","",VLOOKUP(AB58,'【記載例】シフト記号表（勤務時間帯）'!$C$6:$K$35,9,0))</f>
        <v/>
      </c>
      <c r="AC59" s="99" t="str">
        <f>IF(AC58="","",VLOOKUP(AC58,'【記載例】シフト記号表（勤務時間帯）'!$C$6:$K$35,9,0))</f>
        <v/>
      </c>
      <c r="AD59" s="99" t="str">
        <f>IF(AD58="","",VLOOKUP(AD58,'【記載例】シフト記号表（勤務時間帯）'!$C$6:$K$35,9,0))</f>
        <v/>
      </c>
      <c r="AE59" s="99" t="str">
        <f>IF(AE58="","",VLOOKUP(AE58,'【記載例】シフト記号表（勤務時間帯）'!$C$6:$K$35,9,0))</f>
        <v/>
      </c>
      <c r="AF59" s="111" t="str">
        <f>IF(AF58="","",VLOOKUP(AF58,'【記載例】シフト記号表（勤務時間帯）'!$C$6:$K$35,9,0))</f>
        <v/>
      </c>
      <c r="AG59" s="88" t="str">
        <f>IF(AG58="","",VLOOKUP(AG58,'【記載例】シフト記号表（勤務時間帯）'!$C$6:$K$35,9,0))</f>
        <v/>
      </c>
      <c r="AH59" s="99" t="str">
        <f>IF(AH58="","",VLOOKUP(AH58,'【記載例】シフト記号表（勤務時間帯）'!$C$6:$K$35,9,0))</f>
        <v/>
      </c>
      <c r="AI59" s="99" t="str">
        <f>IF(AI58="","",VLOOKUP(AI58,'【記載例】シフト記号表（勤務時間帯）'!$C$6:$K$35,9,0))</f>
        <v/>
      </c>
      <c r="AJ59" s="99" t="str">
        <f>IF(AJ58="","",VLOOKUP(AJ58,'【記載例】シフト記号表（勤務時間帯）'!$C$6:$K$35,9,0))</f>
        <v/>
      </c>
      <c r="AK59" s="99" t="str">
        <f>IF(AK58="","",VLOOKUP(AK58,'【記載例】シフト記号表（勤務時間帯）'!$C$6:$K$35,9,0))</f>
        <v/>
      </c>
      <c r="AL59" s="99" t="str">
        <f>IF(AL58="","",VLOOKUP(AL58,'【記載例】シフト記号表（勤務時間帯）'!$C$6:$K$35,9,0))</f>
        <v/>
      </c>
      <c r="AM59" s="111" t="str">
        <f>IF(AM58="","",VLOOKUP(AM58,'【記載例】シフト記号表（勤務時間帯）'!$C$6:$K$35,9,0))</f>
        <v/>
      </c>
      <c r="AN59" s="88" t="str">
        <f>IF(AN58="","",VLOOKUP(AN58,'【記載例】シフト記号表（勤務時間帯）'!$C$6:$K$35,9,0))</f>
        <v/>
      </c>
      <c r="AO59" s="99" t="str">
        <f>IF(AO58="","",VLOOKUP(AO58,'【記載例】シフト記号表（勤務時間帯）'!$C$6:$K$35,9,0))</f>
        <v/>
      </c>
      <c r="AP59" s="99" t="str">
        <f>IF(AP58="","",VLOOKUP(AP58,'【記載例】シフト記号表（勤務時間帯）'!$C$6:$K$35,9,0))</f>
        <v/>
      </c>
      <c r="AQ59" s="99" t="str">
        <f>IF(AQ58="","",VLOOKUP(AQ58,'【記載例】シフト記号表（勤務時間帯）'!$C$6:$K$35,9,0))</f>
        <v/>
      </c>
      <c r="AR59" s="99" t="str">
        <f>IF(AR58="","",VLOOKUP(AR58,'【記載例】シフト記号表（勤務時間帯）'!$C$6:$K$35,9,0))</f>
        <v/>
      </c>
      <c r="AS59" s="99" t="str">
        <f>IF(AS58="","",VLOOKUP(AS58,'【記載例】シフト記号表（勤務時間帯）'!$C$6:$K$35,9,0))</f>
        <v/>
      </c>
      <c r="AT59" s="111" t="str">
        <f>IF(AT58="","",VLOOKUP(AT58,'【記載例】シフト記号表（勤務時間帯）'!$C$6:$K$35,9,0))</f>
        <v/>
      </c>
      <c r="AU59" s="88" t="str">
        <f>IF(AU58="","",VLOOKUP(AU58,'【記載例】シフト記号表（勤務時間帯）'!$C$6:$K$35,9,0))</f>
        <v/>
      </c>
      <c r="AV59" s="99" t="str">
        <f>IF(AV58="","",VLOOKUP(AV58,'【記載例】シフト記号表（勤務時間帯）'!$C$6:$K$35,9,0))</f>
        <v/>
      </c>
      <c r="AW59" s="99" t="str">
        <f>IF(AW58="","",VLOOKUP(AW58,'【記載例】シフト記号表（勤務時間帯）'!$C$6:$K$35,9,0))</f>
        <v/>
      </c>
      <c r="AX59" s="153">
        <f>IF($BB$3="４週",SUM(S59:AT59),IF($BB$3="暦月",SUM(S59:AW59),""))</f>
        <v>0</v>
      </c>
      <c r="AY59" s="153"/>
      <c r="AZ59" s="163">
        <f>IF($BB$3="４週",AX59/4,IF($BB$3="暦月",))</f>
        <v>0</v>
      </c>
      <c r="BA59" s="163"/>
      <c r="BB59" s="175"/>
      <c r="BC59" s="175"/>
      <c r="BD59" s="175"/>
      <c r="BE59" s="175"/>
      <c r="BF59" s="17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row>
    <row r="60" spans="1:1024" ht="20.25" customHeight="1">
      <c r="A60" s="5"/>
      <c r="B60" s="12"/>
      <c r="C60" s="27"/>
      <c r="D60" s="27"/>
      <c r="E60" s="27"/>
      <c r="F60" s="42">
        <f>C58</f>
        <v>0</v>
      </c>
      <c r="G60" s="51"/>
      <c r="H60" s="51"/>
      <c r="I60" s="51"/>
      <c r="J60" s="51"/>
      <c r="K60" s="51"/>
      <c r="L60" s="68"/>
      <c r="M60" s="68"/>
      <c r="N60" s="68"/>
      <c r="O60" s="68"/>
      <c r="P60" s="81" t="s">
        <v>44</v>
      </c>
      <c r="Q60" s="81"/>
      <c r="R60" s="81"/>
      <c r="S60" s="89" t="str">
        <f>IF(S58="","",VLOOKUP(S58,'【記載例】シフト記号表（勤務時間帯）'!$C$6:$U$35,19,0))</f>
        <v/>
      </c>
      <c r="T60" s="100" t="str">
        <f>IF(T58="","",VLOOKUP(T58,'【記載例】シフト記号表（勤務時間帯）'!$C$6:$U$35,19,0))</f>
        <v/>
      </c>
      <c r="U60" s="100" t="str">
        <f>IF(U58="","",VLOOKUP(U58,'【記載例】シフト記号表（勤務時間帯）'!$C$6:$U$35,19,0))</f>
        <v/>
      </c>
      <c r="V60" s="100" t="str">
        <f>IF(V58="","",VLOOKUP(V58,'【記載例】シフト記号表（勤務時間帯）'!$C$6:$U$35,19,0))</f>
        <v/>
      </c>
      <c r="W60" s="100" t="str">
        <f>IF(W58="","",VLOOKUP(W58,'【記載例】シフト記号表（勤務時間帯）'!$C$6:$U$35,19,0))</f>
        <v/>
      </c>
      <c r="X60" s="100" t="str">
        <f>IF(X58="","",VLOOKUP(X58,'【記載例】シフト記号表（勤務時間帯）'!$C$6:$U$35,19,0))</f>
        <v/>
      </c>
      <c r="Y60" s="112" t="str">
        <f>IF(Y58="","",VLOOKUP(Y58,'【記載例】シフト記号表（勤務時間帯）'!$C$6:$U$35,19,0))</f>
        <v/>
      </c>
      <c r="Z60" s="89" t="str">
        <f>IF(Z58="","",VLOOKUP(Z58,'【記載例】シフト記号表（勤務時間帯）'!$C$6:$U$35,19,0))</f>
        <v/>
      </c>
      <c r="AA60" s="100" t="str">
        <f>IF(AA58="","",VLOOKUP(AA58,'【記載例】シフト記号表（勤務時間帯）'!$C$6:$U$35,19,0))</f>
        <v/>
      </c>
      <c r="AB60" s="100" t="str">
        <f>IF(AB58="","",VLOOKUP(AB58,'【記載例】シフト記号表（勤務時間帯）'!$C$6:$U$35,19,0))</f>
        <v/>
      </c>
      <c r="AC60" s="100" t="str">
        <f>IF(AC58="","",VLOOKUP(AC58,'【記載例】シフト記号表（勤務時間帯）'!$C$6:$U$35,19,0))</f>
        <v/>
      </c>
      <c r="AD60" s="100" t="str">
        <f>IF(AD58="","",VLOOKUP(AD58,'【記載例】シフト記号表（勤務時間帯）'!$C$6:$U$35,19,0))</f>
        <v/>
      </c>
      <c r="AE60" s="100" t="str">
        <f>IF(AE58="","",VLOOKUP(AE58,'【記載例】シフト記号表（勤務時間帯）'!$C$6:$U$35,19,0))</f>
        <v/>
      </c>
      <c r="AF60" s="112" t="str">
        <f>IF(AF58="","",VLOOKUP(AF58,'【記載例】シフト記号表（勤務時間帯）'!$C$6:$U$35,19,0))</f>
        <v/>
      </c>
      <c r="AG60" s="89" t="str">
        <f>IF(AG58="","",VLOOKUP(AG58,'【記載例】シフト記号表（勤務時間帯）'!$C$6:$U$35,19,0))</f>
        <v/>
      </c>
      <c r="AH60" s="100" t="str">
        <f>IF(AH58="","",VLOOKUP(AH58,'【記載例】シフト記号表（勤務時間帯）'!$C$6:$U$35,19,0))</f>
        <v/>
      </c>
      <c r="AI60" s="100" t="str">
        <f>IF(AI58="","",VLOOKUP(AI58,'【記載例】シフト記号表（勤務時間帯）'!$C$6:$U$35,19,0))</f>
        <v/>
      </c>
      <c r="AJ60" s="100" t="str">
        <f>IF(AJ58="","",VLOOKUP(AJ58,'【記載例】シフト記号表（勤務時間帯）'!$C$6:$U$35,19,0))</f>
        <v/>
      </c>
      <c r="AK60" s="100" t="str">
        <f>IF(AK58="","",VLOOKUP(AK58,'【記載例】シフト記号表（勤務時間帯）'!$C$6:$U$35,19,0))</f>
        <v/>
      </c>
      <c r="AL60" s="100" t="str">
        <f>IF(AL58="","",VLOOKUP(AL58,'【記載例】シフト記号表（勤務時間帯）'!$C$6:$U$35,19,0))</f>
        <v/>
      </c>
      <c r="AM60" s="112" t="str">
        <f>IF(AM58="","",VLOOKUP(AM58,'【記載例】シフト記号表（勤務時間帯）'!$C$6:$U$35,19,0))</f>
        <v/>
      </c>
      <c r="AN60" s="89" t="str">
        <f>IF(AN58="","",VLOOKUP(AN58,'【記載例】シフト記号表（勤務時間帯）'!$C$6:$U$35,19,0))</f>
        <v/>
      </c>
      <c r="AO60" s="100" t="str">
        <f>IF(AO58="","",VLOOKUP(AO58,'【記載例】シフト記号表（勤務時間帯）'!$C$6:$U$35,19,0))</f>
        <v/>
      </c>
      <c r="AP60" s="100" t="str">
        <f>IF(AP58="","",VLOOKUP(AP58,'【記載例】シフト記号表（勤務時間帯）'!$C$6:$U$35,19,0))</f>
        <v/>
      </c>
      <c r="AQ60" s="100" t="str">
        <f>IF(AQ58="","",VLOOKUP(AQ58,'【記載例】シフト記号表（勤務時間帯）'!$C$6:$U$35,19,0))</f>
        <v/>
      </c>
      <c r="AR60" s="100" t="str">
        <f>IF(AR58="","",VLOOKUP(AR58,'【記載例】シフト記号表（勤務時間帯）'!$C$6:$U$35,19,0))</f>
        <v/>
      </c>
      <c r="AS60" s="100" t="str">
        <f>IF(AS58="","",VLOOKUP(AS58,'【記載例】シフト記号表（勤務時間帯）'!$C$6:$U$35,19,0))</f>
        <v/>
      </c>
      <c r="AT60" s="112" t="str">
        <f>IF(AT58="","",VLOOKUP(AT58,'【記載例】シフト記号表（勤務時間帯）'!$C$6:$U$35,19,0))</f>
        <v/>
      </c>
      <c r="AU60" s="89" t="str">
        <f>IF(AU58="","",VLOOKUP(AU58,'【記載例】シフト記号表（勤務時間帯）'!$C$6:$U$35,19,0))</f>
        <v/>
      </c>
      <c r="AV60" s="100" t="str">
        <f>IF(AV58="","",VLOOKUP(AV58,'【記載例】シフト記号表（勤務時間帯）'!$C$6:$U$35,19,0))</f>
        <v/>
      </c>
      <c r="AW60" s="100" t="str">
        <f>IF(AW58="","",VLOOKUP(AW58,'【記載例】シフト記号表（勤務時間帯）'!$C$6:$U$35,19,0))</f>
        <v/>
      </c>
      <c r="AX60" s="154">
        <f>IF($BB$3="４週",SUM(S60:AT60),IF($BB$3="暦月",SUM(S60:AW60),""))</f>
        <v>0</v>
      </c>
      <c r="AY60" s="154"/>
      <c r="AZ60" s="164">
        <f>IF($BB$3="４週",AX60/4,IF($BB$3="暦月",))</f>
        <v>0</v>
      </c>
      <c r="BA60" s="164"/>
      <c r="BB60" s="175"/>
      <c r="BC60" s="175"/>
      <c r="BD60" s="175"/>
      <c r="BE60" s="175"/>
      <c r="BF60" s="17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row>
    <row r="61" spans="1:1024" s="4" customFormat="1" ht="6" customHeight="1">
      <c r="B61" s="13"/>
      <c r="C61" s="28"/>
      <c r="D61" s="28"/>
      <c r="E61" s="28"/>
      <c r="F61" s="43"/>
      <c r="G61" s="43"/>
      <c r="H61" s="58"/>
      <c r="I61" s="58"/>
      <c r="J61" s="58"/>
      <c r="K61" s="58"/>
      <c r="L61" s="43"/>
      <c r="M61" s="43"/>
      <c r="N61" s="43"/>
      <c r="O61" s="43"/>
      <c r="P61" s="82"/>
      <c r="Q61" s="82"/>
      <c r="R61" s="82"/>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156"/>
      <c r="AY61" s="156"/>
      <c r="AZ61" s="156"/>
      <c r="BA61" s="156"/>
      <c r="BB61" s="43"/>
      <c r="BC61" s="43"/>
      <c r="BD61" s="43"/>
      <c r="BE61" s="43"/>
      <c r="BF61" s="183"/>
    </row>
    <row r="62" spans="1:1024" ht="20.100000000000001" customHeight="1">
      <c r="A62" s="5"/>
      <c r="B62" s="14"/>
      <c r="C62" s="29"/>
      <c r="D62" s="29"/>
      <c r="E62" s="29"/>
      <c r="F62" s="44"/>
      <c r="G62" s="52" t="s">
        <v>90</v>
      </c>
      <c r="H62" s="52"/>
      <c r="I62" s="52"/>
      <c r="J62" s="52"/>
      <c r="K62" s="52"/>
      <c r="L62" s="69"/>
      <c r="M62" s="74" t="s">
        <v>66</v>
      </c>
      <c r="N62" s="74"/>
      <c r="O62" s="74"/>
      <c r="P62" s="74"/>
      <c r="Q62" s="74"/>
      <c r="R62" s="74"/>
      <c r="S62" s="90">
        <f t="shared" ref="S62:AX64" si="1">IF(SUMIF($F$22:$F$60,$M62,S$22:S$60)=0,"",SUMIF($F$22:$F$60,$M62,S$22:S$60))</f>
        <v>7.0000000000000089</v>
      </c>
      <c r="T62" s="101">
        <f t="shared" si="1"/>
        <v>7.0000000000000089</v>
      </c>
      <c r="U62" s="101">
        <f t="shared" si="1"/>
        <v>7.0000000000000089</v>
      </c>
      <c r="V62" s="101">
        <f t="shared" si="1"/>
        <v>7.0000000000000089</v>
      </c>
      <c r="W62" s="101">
        <f t="shared" si="1"/>
        <v>7.0000000000000089</v>
      </c>
      <c r="X62" s="101">
        <f t="shared" si="1"/>
        <v>7.0000000000000089</v>
      </c>
      <c r="Y62" s="113">
        <f t="shared" si="1"/>
        <v>7.0000000000000089</v>
      </c>
      <c r="Z62" s="90">
        <f t="shared" si="1"/>
        <v>7.0000000000000089</v>
      </c>
      <c r="AA62" s="101">
        <f t="shared" si="1"/>
        <v>7.0000000000000089</v>
      </c>
      <c r="AB62" s="101">
        <f t="shared" si="1"/>
        <v>7.0000000000000089</v>
      </c>
      <c r="AC62" s="101">
        <f t="shared" si="1"/>
        <v>7.0000000000000089</v>
      </c>
      <c r="AD62" s="101">
        <f t="shared" si="1"/>
        <v>7.0000000000000089</v>
      </c>
      <c r="AE62" s="101">
        <f t="shared" si="1"/>
        <v>7.0000000000000089</v>
      </c>
      <c r="AF62" s="113">
        <f t="shared" si="1"/>
        <v>7.0000000000000089</v>
      </c>
      <c r="AG62" s="90">
        <f t="shared" si="1"/>
        <v>7.0000000000000089</v>
      </c>
      <c r="AH62" s="101">
        <f t="shared" si="1"/>
        <v>7.0000000000000089</v>
      </c>
      <c r="AI62" s="101">
        <f t="shared" si="1"/>
        <v>7.0000000000000089</v>
      </c>
      <c r="AJ62" s="101">
        <f t="shared" si="1"/>
        <v>7.0000000000000089</v>
      </c>
      <c r="AK62" s="101">
        <f t="shared" si="1"/>
        <v>7.0000000000000089</v>
      </c>
      <c r="AL62" s="101">
        <f t="shared" si="1"/>
        <v>7.0000000000000089</v>
      </c>
      <c r="AM62" s="113">
        <f t="shared" si="1"/>
        <v>7.0000000000000089</v>
      </c>
      <c r="AN62" s="90">
        <f t="shared" si="1"/>
        <v>7.0000000000000089</v>
      </c>
      <c r="AO62" s="101">
        <f t="shared" si="1"/>
        <v>7.0000000000000089</v>
      </c>
      <c r="AP62" s="101">
        <f t="shared" si="1"/>
        <v>7.0000000000000089</v>
      </c>
      <c r="AQ62" s="101">
        <f t="shared" si="1"/>
        <v>7.0000000000000089</v>
      </c>
      <c r="AR62" s="101">
        <f t="shared" si="1"/>
        <v>7.0000000000000089</v>
      </c>
      <c r="AS62" s="101">
        <f t="shared" si="1"/>
        <v>7.0000000000000089</v>
      </c>
      <c r="AT62" s="113">
        <f t="shared" si="1"/>
        <v>7.0000000000000089</v>
      </c>
      <c r="AU62" s="90" t="str">
        <f t="shared" si="1"/>
        <v/>
      </c>
      <c r="AV62" s="101" t="str">
        <f t="shared" si="1"/>
        <v/>
      </c>
      <c r="AW62" s="101" t="str">
        <f t="shared" si="1"/>
        <v/>
      </c>
      <c r="AX62" s="157">
        <f t="shared" si="1"/>
        <v>196</v>
      </c>
      <c r="AY62" s="157"/>
      <c r="AZ62" s="166">
        <f>IF(AX62="","",IF($BB$3="４週",AX62/4,IF($BB$3="暦月",AX62/($BB$8/7),"")))</f>
        <v>49</v>
      </c>
      <c r="BA62" s="166"/>
      <c r="BB62" s="176"/>
      <c r="BC62" s="176"/>
      <c r="BD62" s="176"/>
      <c r="BE62" s="176"/>
      <c r="BF62" s="176"/>
      <c r="BN62" s="5"/>
      <c r="BO62" s="5"/>
      <c r="BP62" s="5"/>
      <c r="BQ62" s="5"/>
      <c r="BR62" s="5"/>
      <c r="BS62" s="5"/>
      <c r="BT62" s="5"/>
      <c r="BU62" s="5"/>
    </row>
    <row r="63" spans="1:1024" ht="20.100000000000001" customHeight="1">
      <c r="A63" s="5"/>
      <c r="B63" s="15"/>
      <c r="C63" s="30"/>
      <c r="D63" s="30"/>
      <c r="E63" s="30"/>
      <c r="F63" s="32"/>
      <c r="G63" s="52"/>
      <c r="H63" s="52"/>
      <c r="I63" s="52"/>
      <c r="J63" s="52"/>
      <c r="K63" s="52"/>
      <c r="L63" s="70"/>
      <c r="M63" s="75" t="s">
        <v>13</v>
      </c>
      <c r="N63" s="75"/>
      <c r="O63" s="75"/>
      <c r="P63" s="75"/>
      <c r="Q63" s="75"/>
      <c r="R63" s="75"/>
      <c r="S63" s="90">
        <f t="shared" si="1"/>
        <v>4</v>
      </c>
      <c r="T63" s="101">
        <f t="shared" si="1"/>
        <v>4</v>
      </c>
      <c r="U63" s="101">
        <f t="shared" si="1"/>
        <v>4</v>
      </c>
      <c r="V63" s="101">
        <f t="shared" si="1"/>
        <v>4</v>
      </c>
      <c r="W63" s="101">
        <f t="shared" si="1"/>
        <v>4</v>
      </c>
      <c r="X63" s="101">
        <f t="shared" si="1"/>
        <v>4</v>
      </c>
      <c r="Y63" s="113">
        <f t="shared" si="1"/>
        <v>4</v>
      </c>
      <c r="Z63" s="90">
        <f t="shared" si="1"/>
        <v>4</v>
      </c>
      <c r="AA63" s="101">
        <f t="shared" si="1"/>
        <v>4</v>
      </c>
      <c r="AB63" s="101">
        <f t="shared" si="1"/>
        <v>4</v>
      </c>
      <c r="AC63" s="101">
        <f t="shared" si="1"/>
        <v>4</v>
      </c>
      <c r="AD63" s="101">
        <f t="shared" si="1"/>
        <v>4</v>
      </c>
      <c r="AE63" s="101">
        <f t="shared" si="1"/>
        <v>4</v>
      </c>
      <c r="AF63" s="113">
        <f t="shared" si="1"/>
        <v>4</v>
      </c>
      <c r="AG63" s="90">
        <f t="shared" si="1"/>
        <v>4</v>
      </c>
      <c r="AH63" s="101">
        <f t="shared" si="1"/>
        <v>4</v>
      </c>
      <c r="AI63" s="101">
        <f t="shared" si="1"/>
        <v>4</v>
      </c>
      <c r="AJ63" s="101">
        <f t="shared" si="1"/>
        <v>4</v>
      </c>
      <c r="AK63" s="101">
        <f t="shared" si="1"/>
        <v>4</v>
      </c>
      <c r="AL63" s="101">
        <f t="shared" si="1"/>
        <v>4</v>
      </c>
      <c r="AM63" s="113">
        <f t="shared" si="1"/>
        <v>4</v>
      </c>
      <c r="AN63" s="90">
        <f t="shared" si="1"/>
        <v>4</v>
      </c>
      <c r="AO63" s="101">
        <f t="shared" si="1"/>
        <v>4</v>
      </c>
      <c r="AP63" s="101">
        <f t="shared" si="1"/>
        <v>4</v>
      </c>
      <c r="AQ63" s="101">
        <f t="shared" si="1"/>
        <v>4</v>
      </c>
      <c r="AR63" s="101">
        <f t="shared" si="1"/>
        <v>4</v>
      </c>
      <c r="AS63" s="101">
        <f t="shared" si="1"/>
        <v>4</v>
      </c>
      <c r="AT63" s="113">
        <f t="shared" si="1"/>
        <v>4</v>
      </c>
      <c r="AU63" s="90" t="str">
        <f t="shared" si="1"/>
        <v/>
      </c>
      <c r="AV63" s="101" t="str">
        <f t="shared" si="1"/>
        <v/>
      </c>
      <c r="AW63" s="101" t="str">
        <f t="shared" si="1"/>
        <v/>
      </c>
      <c r="AX63" s="157">
        <f t="shared" si="1"/>
        <v>112</v>
      </c>
      <c r="AY63" s="157"/>
      <c r="AZ63" s="166">
        <f>IF(AX63="","",IF($BB$3="４週",AX63/4,IF($BB$3="暦月",AX63/($BB$8/7),"")))</f>
        <v>28</v>
      </c>
      <c r="BA63" s="166"/>
      <c r="BB63" s="176"/>
      <c r="BC63" s="176"/>
      <c r="BD63" s="176"/>
      <c r="BE63" s="176"/>
      <c r="BF63" s="176"/>
      <c r="BN63" s="5"/>
      <c r="BO63" s="5"/>
      <c r="BP63" s="5"/>
      <c r="BQ63" s="5"/>
      <c r="BR63" s="5"/>
      <c r="BS63" s="5"/>
      <c r="BT63" s="5"/>
      <c r="BU63" s="5"/>
    </row>
    <row r="64" spans="1:1024" ht="20.25" customHeight="1">
      <c r="A64" s="5"/>
      <c r="B64" s="16"/>
      <c r="C64" s="31"/>
      <c r="D64" s="31"/>
      <c r="E64" s="31"/>
      <c r="F64" s="32"/>
      <c r="G64" s="52"/>
      <c r="H64" s="52"/>
      <c r="I64" s="52"/>
      <c r="J64" s="52"/>
      <c r="K64" s="52"/>
      <c r="L64" s="70"/>
      <c r="M64" s="75" t="s">
        <v>74</v>
      </c>
      <c r="N64" s="75"/>
      <c r="O64" s="75"/>
      <c r="P64" s="75"/>
      <c r="Q64" s="75"/>
      <c r="R64" s="75"/>
      <c r="S64" s="90">
        <f t="shared" si="1"/>
        <v>14</v>
      </c>
      <c r="T64" s="101">
        <f t="shared" si="1"/>
        <v>14</v>
      </c>
      <c r="U64" s="101">
        <f t="shared" si="1"/>
        <v>14</v>
      </c>
      <c r="V64" s="101">
        <f t="shared" si="1"/>
        <v>14</v>
      </c>
      <c r="W64" s="101">
        <f t="shared" si="1"/>
        <v>14</v>
      </c>
      <c r="X64" s="101">
        <f t="shared" si="1"/>
        <v>14</v>
      </c>
      <c r="Y64" s="113">
        <f t="shared" si="1"/>
        <v>14</v>
      </c>
      <c r="Z64" s="90">
        <f t="shared" si="1"/>
        <v>14</v>
      </c>
      <c r="AA64" s="101">
        <f t="shared" si="1"/>
        <v>14</v>
      </c>
      <c r="AB64" s="101">
        <f t="shared" si="1"/>
        <v>14</v>
      </c>
      <c r="AC64" s="101">
        <f t="shared" si="1"/>
        <v>14</v>
      </c>
      <c r="AD64" s="101">
        <f t="shared" si="1"/>
        <v>14</v>
      </c>
      <c r="AE64" s="101">
        <f t="shared" si="1"/>
        <v>14</v>
      </c>
      <c r="AF64" s="113">
        <f t="shared" si="1"/>
        <v>14</v>
      </c>
      <c r="AG64" s="90">
        <f t="shared" si="1"/>
        <v>14</v>
      </c>
      <c r="AH64" s="101">
        <f t="shared" si="1"/>
        <v>14</v>
      </c>
      <c r="AI64" s="101">
        <f t="shared" si="1"/>
        <v>14</v>
      </c>
      <c r="AJ64" s="101">
        <f t="shared" si="1"/>
        <v>14</v>
      </c>
      <c r="AK64" s="101">
        <f t="shared" si="1"/>
        <v>14</v>
      </c>
      <c r="AL64" s="101">
        <f t="shared" si="1"/>
        <v>14</v>
      </c>
      <c r="AM64" s="113">
        <f t="shared" si="1"/>
        <v>14</v>
      </c>
      <c r="AN64" s="90">
        <f t="shared" si="1"/>
        <v>14</v>
      </c>
      <c r="AO64" s="101">
        <f t="shared" si="1"/>
        <v>14</v>
      </c>
      <c r="AP64" s="101">
        <f t="shared" si="1"/>
        <v>14</v>
      </c>
      <c r="AQ64" s="101">
        <f t="shared" si="1"/>
        <v>14</v>
      </c>
      <c r="AR64" s="101">
        <f t="shared" si="1"/>
        <v>14</v>
      </c>
      <c r="AS64" s="101">
        <f t="shared" si="1"/>
        <v>14</v>
      </c>
      <c r="AT64" s="113">
        <f t="shared" si="1"/>
        <v>14</v>
      </c>
      <c r="AU64" s="90" t="str">
        <f t="shared" si="1"/>
        <v/>
      </c>
      <c r="AV64" s="101" t="str">
        <f t="shared" si="1"/>
        <v/>
      </c>
      <c r="AW64" s="101" t="str">
        <f t="shared" si="1"/>
        <v/>
      </c>
      <c r="AX64" s="157">
        <f t="shared" si="1"/>
        <v>392</v>
      </c>
      <c r="AY64" s="157"/>
      <c r="AZ64" s="166">
        <f>IF(AX64="","",IF($BB$3="４週",AX64/4,IF($BB$3="暦月",AX64/($BB$8/7),"")))</f>
        <v>98</v>
      </c>
      <c r="BA64" s="166"/>
      <c r="BB64" s="176"/>
      <c r="BC64" s="176"/>
      <c r="BD64" s="176"/>
      <c r="BE64" s="176"/>
      <c r="BF64" s="176"/>
      <c r="BN64" s="5"/>
      <c r="BO64" s="5"/>
      <c r="BP64" s="5"/>
      <c r="BQ64" s="5"/>
      <c r="BR64" s="5"/>
      <c r="BS64" s="5"/>
      <c r="BT64" s="5"/>
      <c r="BU64" s="5"/>
    </row>
    <row r="65" spans="1:73" ht="20.25" customHeight="1">
      <c r="A65" s="5"/>
      <c r="B65" s="17"/>
      <c r="C65" s="32"/>
      <c r="D65" s="32"/>
      <c r="E65" s="32"/>
      <c r="F65" s="32"/>
      <c r="G65" s="53" t="s">
        <v>91</v>
      </c>
      <c r="H65" s="53"/>
      <c r="I65" s="53"/>
      <c r="J65" s="53"/>
      <c r="K65" s="53"/>
      <c r="L65" s="53"/>
      <c r="M65" s="53"/>
      <c r="N65" s="53"/>
      <c r="O65" s="53"/>
      <c r="P65" s="53"/>
      <c r="Q65" s="53"/>
      <c r="R65" s="53"/>
      <c r="S65" s="91">
        <v>12</v>
      </c>
      <c r="T65" s="102">
        <v>12</v>
      </c>
      <c r="U65" s="102">
        <v>12</v>
      </c>
      <c r="V65" s="102">
        <v>12</v>
      </c>
      <c r="W65" s="102">
        <v>12</v>
      </c>
      <c r="X65" s="102">
        <v>12</v>
      </c>
      <c r="Y65" s="114">
        <v>12</v>
      </c>
      <c r="Z65" s="91">
        <v>12</v>
      </c>
      <c r="AA65" s="102">
        <v>12</v>
      </c>
      <c r="AB65" s="102">
        <v>12</v>
      </c>
      <c r="AC65" s="102">
        <v>12</v>
      </c>
      <c r="AD65" s="102">
        <v>12</v>
      </c>
      <c r="AE65" s="102">
        <v>12</v>
      </c>
      <c r="AF65" s="114">
        <v>12</v>
      </c>
      <c r="AG65" s="91">
        <v>12</v>
      </c>
      <c r="AH65" s="102">
        <v>12</v>
      </c>
      <c r="AI65" s="102">
        <v>12</v>
      </c>
      <c r="AJ65" s="102">
        <v>12</v>
      </c>
      <c r="AK65" s="102">
        <v>12</v>
      </c>
      <c r="AL65" s="102">
        <v>12</v>
      </c>
      <c r="AM65" s="114">
        <v>12</v>
      </c>
      <c r="AN65" s="91">
        <v>12</v>
      </c>
      <c r="AO65" s="102">
        <v>12</v>
      </c>
      <c r="AP65" s="102">
        <v>12</v>
      </c>
      <c r="AQ65" s="102">
        <v>12</v>
      </c>
      <c r="AR65" s="102">
        <v>12</v>
      </c>
      <c r="AS65" s="102">
        <v>12</v>
      </c>
      <c r="AT65" s="114">
        <v>12</v>
      </c>
      <c r="AU65" s="91"/>
      <c r="AV65" s="102"/>
      <c r="AW65" s="114"/>
      <c r="AX65" s="158"/>
      <c r="AY65" s="158"/>
      <c r="AZ65" s="158"/>
      <c r="BA65" s="158"/>
      <c r="BB65" s="176"/>
      <c r="BC65" s="176"/>
      <c r="BD65" s="176"/>
      <c r="BE65" s="176"/>
      <c r="BF65" s="176"/>
      <c r="BN65" s="5"/>
      <c r="BO65" s="5"/>
      <c r="BP65" s="5"/>
      <c r="BQ65" s="5"/>
      <c r="BR65" s="5"/>
      <c r="BS65" s="5"/>
      <c r="BT65" s="5"/>
      <c r="BU65" s="5"/>
    </row>
    <row r="66" spans="1:73" ht="20.25" customHeight="1">
      <c r="A66" s="5"/>
      <c r="B66" s="18"/>
      <c r="C66" s="33"/>
      <c r="D66" s="33"/>
      <c r="E66" s="33"/>
      <c r="F66" s="33"/>
      <c r="G66" s="54" t="s">
        <v>92</v>
      </c>
      <c r="H66" s="54"/>
      <c r="I66" s="54"/>
      <c r="J66" s="54"/>
      <c r="K66" s="54"/>
      <c r="L66" s="54"/>
      <c r="M66" s="54"/>
      <c r="N66" s="54"/>
      <c r="O66" s="54"/>
      <c r="P66" s="54"/>
      <c r="Q66" s="54"/>
      <c r="R66" s="54"/>
      <c r="S66" s="91">
        <v>7</v>
      </c>
      <c r="T66" s="102">
        <v>7</v>
      </c>
      <c r="U66" s="102">
        <v>7</v>
      </c>
      <c r="V66" s="102">
        <v>7</v>
      </c>
      <c r="W66" s="102">
        <v>7</v>
      </c>
      <c r="X66" s="102">
        <v>7</v>
      </c>
      <c r="Y66" s="114">
        <v>7</v>
      </c>
      <c r="Z66" s="91">
        <v>7</v>
      </c>
      <c r="AA66" s="102">
        <v>7</v>
      </c>
      <c r="AB66" s="102">
        <v>7</v>
      </c>
      <c r="AC66" s="102">
        <v>7</v>
      </c>
      <c r="AD66" s="102">
        <v>7</v>
      </c>
      <c r="AE66" s="102">
        <v>7</v>
      </c>
      <c r="AF66" s="114">
        <v>7</v>
      </c>
      <c r="AG66" s="91">
        <v>7</v>
      </c>
      <c r="AH66" s="102">
        <v>7</v>
      </c>
      <c r="AI66" s="102">
        <v>7</v>
      </c>
      <c r="AJ66" s="102">
        <v>7</v>
      </c>
      <c r="AK66" s="102">
        <v>7</v>
      </c>
      <c r="AL66" s="102">
        <v>7</v>
      </c>
      <c r="AM66" s="114">
        <v>7</v>
      </c>
      <c r="AN66" s="91">
        <v>7</v>
      </c>
      <c r="AO66" s="102">
        <v>7</v>
      </c>
      <c r="AP66" s="102">
        <v>7</v>
      </c>
      <c r="AQ66" s="102">
        <v>7</v>
      </c>
      <c r="AR66" s="102">
        <v>7</v>
      </c>
      <c r="AS66" s="102">
        <v>7</v>
      </c>
      <c r="AT66" s="114">
        <v>7</v>
      </c>
      <c r="AU66" s="91"/>
      <c r="AV66" s="102"/>
      <c r="AW66" s="114"/>
      <c r="AX66" s="158"/>
      <c r="AY66" s="158"/>
      <c r="AZ66" s="158"/>
      <c r="BA66" s="158"/>
      <c r="BB66" s="176"/>
      <c r="BC66" s="176"/>
      <c r="BD66" s="176"/>
      <c r="BE66" s="176"/>
      <c r="BF66" s="176"/>
      <c r="BN66" s="5"/>
      <c r="BO66" s="5"/>
      <c r="BP66" s="5"/>
      <c r="BQ66" s="5"/>
      <c r="BR66" s="5"/>
      <c r="BS66" s="5"/>
      <c r="BT66" s="5"/>
      <c r="BU66" s="5"/>
    </row>
    <row r="67" spans="1:73" ht="18.75" customHeight="1">
      <c r="A67" s="5"/>
      <c r="B67" s="19" t="s">
        <v>93</v>
      </c>
      <c r="C67" s="19"/>
      <c r="D67" s="19"/>
      <c r="E67" s="19"/>
      <c r="F67" s="19"/>
      <c r="G67" s="19"/>
      <c r="H67" s="19"/>
      <c r="I67" s="19"/>
      <c r="J67" s="19"/>
      <c r="K67" s="19"/>
      <c r="L67" s="71" t="s">
        <v>66</v>
      </c>
      <c r="M67" s="71"/>
      <c r="N67" s="71"/>
      <c r="O67" s="71"/>
      <c r="P67" s="71"/>
      <c r="Q67" s="71"/>
      <c r="R67" s="71"/>
      <c r="S67" s="92">
        <f t="shared" ref="S67:AW71" si="2">IF($L67="","",IF(COUNTIFS($F$22:$F$60,$L67,S$22:S$60,"&gt;0")=0,"",COUNTIFS($F$22:$F$60,$L67,S$22:S$60,"&gt;0")))</f>
        <v>1</v>
      </c>
      <c r="T67" s="103">
        <f t="shared" si="2"/>
        <v>1</v>
      </c>
      <c r="U67" s="103">
        <f t="shared" si="2"/>
        <v>1</v>
      </c>
      <c r="V67" s="103">
        <f t="shared" si="2"/>
        <v>1</v>
      </c>
      <c r="W67" s="103">
        <f t="shared" si="2"/>
        <v>1</v>
      </c>
      <c r="X67" s="103">
        <f t="shared" si="2"/>
        <v>1</v>
      </c>
      <c r="Y67" s="115">
        <f t="shared" si="2"/>
        <v>1</v>
      </c>
      <c r="Z67" s="121">
        <f t="shared" si="2"/>
        <v>1</v>
      </c>
      <c r="AA67" s="103">
        <f t="shared" si="2"/>
        <v>1</v>
      </c>
      <c r="AB67" s="103">
        <f t="shared" si="2"/>
        <v>1</v>
      </c>
      <c r="AC67" s="103">
        <f t="shared" si="2"/>
        <v>1</v>
      </c>
      <c r="AD67" s="103">
        <f t="shared" si="2"/>
        <v>1</v>
      </c>
      <c r="AE67" s="103">
        <f t="shared" si="2"/>
        <v>1</v>
      </c>
      <c r="AF67" s="115">
        <f t="shared" si="2"/>
        <v>1</v>
      </c>
      <c r="AG67" s="103">
        <f t="shared" si="2"/>
        <v>1</v>
      </c>
      <c r="AH67" s="103">
        <f t="shared" si="2"/>
        <v>1</v>
      </c>
      <c r="AI67" s="103">
        <f t="shared" si="2"/>
        <v>1</v>
      </c>
      <c r="AJ67" s="103">
        <f t="shared" si="2"/>
        <v>1</v>
      </c>
      <c r="AK67" s="103">
        <f t="shared" si="2"/>
        <v>1</v>
      </c>
      <c r="AL67" s="103">
        <f t="shared" si="2"/>
        <v>1</v>
      </c>
      <c r="AM67" s="115">
        <f t="shared" si="2"/>
        <v>1</v>
      </c>
      <c r="AN67" s="103">
        <f t="shared" si="2"/>
        <v>1</v>
      </c>
      <c r="AO67" s="103">
        <f t="shared" si="2"/>
        <v>1</v>
      </c>
      <c r="AP67" s="103">
        <f t="shared" si="2"/>
        <v>1</v>
      </c>
      <c r="AQ67" s="103">
        <f t="shared" si="2"/>
        <v>1</v>
      </c>
      <c r="AR67" s="103">
        <f t="shared" si="2"/>
        <v>1</v>
      </c>
      <c r="AS67" s="103">
        <f t="shared" si="2"/>
        <v>1</v>
      </c>
      <c r="AT67" s="115">
        <f t="shared" si="2"/>
        <v>1</v>
      </c>
      <c r="AU67" s="103" t="str">
        <f t="shared" si="2"/>
        <v/>
      </c>
      <c r="AV67" s="103" t="str">
        <f t="shared" si="2"/>
        <v/>
      </c>
      <c r="AW67" s="115" t="str">
        <f t="shared" si="2"/>
        <v/>
      </c>
      <c r="AX67" s="158"/>
      <c r="AY67" s="158"/>
      <c r="AZ67" s="158"/>
      <c r="BA67" s="158"/>
      <c r="BB67" s="176"/>
      <c r="BC67" s="176"/>
      <c r="BD67" s="176"/>
      <c r="BE67" s="176"/>
      <c r="BF67" s="176"/>
      <c r="BN67" s="5"/>
      <c r="BO67" s="5"/>
      <c r="BP67" s="5"/>
      <c r="BQ67" s="5"/>
      <c r="BR67" s="5"/>
      <c r="BS67" s="5"/>
      <c r="BT67" s="5"/>
      <c r="BU67" s="5"/>
    </row>
    <row r="68" spans="1:73" ht="18.75" customHeight="1">
      <c r="A68" s="5"/>
      <c r="B68" s="19"/>
      <c r="C68" s="19"/>
      <c r="D68" s="19"/>
      <c r="E68" s="19"/>
      <c r="F68" s="19"/>
      <c r="G68" s="19"/>
      <c r="H68" s="19"/>
      <c r="I68" s="19"/>
      <c r="J68" s="19"/>
      <c r="K68" s="19"/>
      <c r="L68" s="72" t="s">
        <v>13</v>
      </c>
      <c r="M68" s="72"/>
      <c r="N68" s="72"/>
      <c r="O68" s="72"/>
      <c r="P68" s="72"/>
      <c r="Q68" s="72"/>
      <c r="R68" s="72"/>
      <c r="S68" s="93">
        <f t="shared" si="2"/>
        <v>1</v>
      </c>
      <c r="T68" s="104">
        <f t="shared" si="2"/>
        <v>1</v>
      </c>
      <c r="U68" s="104">
        <f t="shared" si="2"/>
        <v>1</v>
      </c>
      <c r="V68" s="104">
        <f t="shared" si="2"/>
        <v>1</v>
      </c>
      <c r="W68" s="104">
        <f t="shared" si="2"/>
        <v>1</v>
      </c>
      <c r="X68" s="104">
        <f t="shared" si="2"/>
        <v>1</v>
      </c>
      <c r="Y68" s="116">
        <f t="shared" si="2"/>
        <v>1</v>
      </c>
      <c r="Z68" s="122">
        <f t="shared" si="2"/>
        <v>1</v>
      </c>
      <c r="AA68" s="104">
        <f t="shared" si="2"/>
        <v>1</v>
      </c>
      <c r="AB68" s="104">
        <f t="shared" si="2"/>
        <v>1</v>
      </c>
      <c r="AC68" s="104">
        <f t="shared" si="2"/>
        <v>1</v>
      </c>
      <c r="AD68" s="104">
        <f t="shared" si="2"/>
        <v>1</v>
      </c>
      <c r="AE68" s="104">
        <f t="shared" si="2"/>
        <v>1</v>
      </c>
      <c r="AF68" s="116">
        <f t="shared" si="2"/>
        <v>1</v>
      </c>
      <c r="AG68" s="104">
        <f t="shared" si="2"/>
        <v>1</v>
      </c>
      <c r="AH68" s="104">
        <f t="shared" si="2"/>
        <v>1</v>
      </c>
      <c r="AI68" s="104">
        <f t="shared" si="2"/>
        <v>1</v>
      </c>
      <c r="AJ68" s="104">
        <f t="shared" si="2"/>
        <v>1</v>
      </c>
      <c r="AK68" s="104">
        <f t="shared" si="2"/>
        <v>1</v>
      </c>
      <c r="AL68" s="104">
        <f t="shared" si="2"/>
        <v>1</v>
      </c>
      <c r="AM68" s="116">
        <f t="shared" si="2"/>
        <v>1</v>
      </c>
      <c r="AN68" s="104">
        <f t="shared" si="2"/>
        <v>1</v>
      </c>
      <c r="AO68" s="104">
        <f t="shared" si="2"/>
        <v>1</v>
      </c>
      <c r="AP68" s="104">
        <f t="shared" si="2"/>
        <v>1</v>
      </c>
      <c r="AQ68" s="104">
        <f t="shared" si="2"/>
        <v>1</v>
      </c>
      <c r="AR68" s="104">
        <f t="shared" si="2"/>
        <v>1</v>
      </c>
      <c r="AS68" s="104">
        <f t="shared" si="2"/>
        <v>1</v>
      </c>
      <c r="AT68" s="116">
        <f t="shared" si="2"/>
        <v>1</v>
      </c>
      <c r="AU68" s="104" t="str">
        <f t="shared" si="2"/>
        <v/>
      </c>
      <c r="AV68" s="104" t="str">
        <f t="shared" si="2"/>
        <v/>
      </c>
      <c r="AW68" s="116" t="str">
        <f t="shared" si="2"/>
        <v/>
      </c>
      <c r="AX68" s="158"/>
      <c r="AY68" s="158"/>
      <c r="AZ68" s="158"/>
      <c r="BA68" s="158"/>
      <c r="BB68" s="176"/>
      <c r="BC68" s="176"/>
      <c r="BD68" s="176"/>
      <c r="BE68" s="176"/>
      <c r="BF68" s="176"/>
      <c r="BN68" s="5"/>
      <c r="BO68" s="5"/>
      <c r="BP68" s="5"/>
      <c r="BQ68" s="5"/>
      <c r="BR68" s="5"/>
      <c r="BS68" s="5"/>
      <c r="BT68" s="5"/>
      <c r="BU68" s="5"/>
    </row>
    <row r="69" spans="1:73" ht="18.75" customHeight="1">
      <c r="A69" s="5"/>
      <c r="B69" s="19"/>
      <c r="C69" s="19"/>
      <c r="D69" s="19"/>
      <c r="E69" s="19"/>
      <c r="F69" s="19"/>
      <c r="G69" s="19"/>
      <c r="H69" s="19"/>
      <c r="I69" s="19"/>
      <c r="J69" s="19"/>
      <c r="K69" s="19"/>
      <c r="L69" s="72" t="s">
        <v>74</v>
      </c>
      <c r="M69" s="72"/>
      <c r="N69" s="72"/>
      <c r="O69" s="72"/>
      <c r="P69" s="72"/>
      <c r="Q69" s="72"/>
      <c r="R69" s="72"/>
      <c r="S69" s="93">
        <f t="shared" si="2"/>
        <v>2</v>
      </c>
      <c r="T69" s="104">
        <f t="shared" si="2"/>
        <v>2</v>
      </c>
      <c r="U69" s="104">
        <f t="shared" si="2"/>
        <v>2</v>
      </c>
      <c r="V69" s="104">
        <f t="shared" si="2"/>
        <v>2</v>
      </c>
      <c r="W69" s="104">
        <f t="shared" si="2"/>
        <v>2</v>
      </c>
      <c r="X69" s="104">
        <f t="shared" si="2"/>
        <v>2</v>
      </c>
      <c r="Y69" s="116">
        <f t="shared" si="2"/>
        <v>2</v>
      </c>
      <c r="Z69" s="122">
        <f t="shared" si="2"/>
        <v>2</v>
      </c>
      <c r="AA69" s="104">
        <f t="shared" si="2"/>
        <v>2</v>
      </c>
      <c r="AB69" s="104">
        <f t="shared" si="2"/>
        <v>2</v>
      </c>
      <c r="AC69" s="104">
        <f t="shared" si="2"/>
        <v>2</v>
      </c>
      <c r="AD69" s="104">
        <f t="shared" si="2"/>
        <v>2</v>
      </c>
      <c r="AE69" s="104">
        <f t="shared" si="2"/>
        <v>2</v>
      </c>
      <c r="AF69" s="116">
        <f t="shared" si="2"/>
        <v>2</v>
      </c>
      <c r="AG69" s="104">
        <f t="shared" si="2"/>
        <v>2</v>
      </c>
      <c r="AH69" s="104">
        <f t="shared" si="2"/>
        <v>2</v>
      </c>
      <c r="AI69" s="104">
        <f t="shared" si="2"/>
        <v>2</v>
      </c>
      <c r="AJ69" s="104">
        <f t="shared" si="2"/>
        <v>2</v>
      </c>
      <c r="AK69" s="104">
        <f t="shared" si="2"/>
        <v>2</v>
      </c>
      <c r="AL69" s="104">
        <f t="shared" si="2"/>
        <v>2</v>
      </c>
      <c r="AM69" s="116">
        <f t="shared" si="2"/>
        <v>2</v>
      </c>
      <c r="AN69" s="104">
        <f t="shared" si="2"/>
        <v>2</v>
      </c>
      <c r="AO69" s="104">
        <f t="shared" si="2"/>
        <v>2</v>
      </c>
      <c r="AP69" s="104">
        <f t="shared" si="2"/>
        <v>2</v>
      </c>
      <c r="AQ69" s="104">
        <f t="shared" si="2"/>
        <v>2</v>
      </c>
      <c r="AR69" s="104">
        <f t="shared" si="2"/>
        <v>2</v>
      </c>
      <c r="AS69" s="104">
        <f t="shared" si="2"/>
        <v>2</v>
      </c>
      <c r="AT69" s="116">
        <f t="shared" si="2"/>
        <v>2</v>
      </c>
      <c r="AU69" s="104" t="str">
        <f t="shared" si="2"/>
        <v/>
      </c>
      <c r="AV69" s="104" t="str">
        <f t="shared" si="2"/>
        <v/>
      </c>
      <c r="AW69" s="116" t="str">
        <f t="shared" si="2"/>
        <v/>
      </c>
      <c r="AX69" s="158"/>
      <c r="AY69" s="158"/>
      <c r="AZ69" s="158"/>
      <c r="BA69" s="158"/>
      <c r="BB69" s="176"/>
      <c r="BC69" s="176"/>
      <c r="BD69" s="176"/>
      <c r="BE69" s="176"/>
      <c r="BF69" s="176"/>
      <c r="BN69" s="5"/>
      <c r="BO69" s="5"/>
      <c r="BP69" s="5"/>
      <c r="BQ69" s="5"/>
      <c r="BR69" s="5"/>
      <c r="BS69" s="5"/>
      <c r="BT69" s="5"/>
      <c r="BU69" s="5"/>
    </row>
    <row r="70" spans="1:73" ht="18.75" customHeight="1">
      <c r="A70" s="5"/>
      <c r="B70" s="19"/>
      <c r="C70" s="19"/>
      <c r="D70" s="19"/>
      <c r="E70" s="19"/>
      <c r="F70" s="19"/>
      <c r="G70" s="19"/>
      <c r="H70" s="19"/>
      <c r="I70" s="19"/>
      <c r="J70" s="19"/>
      <c r="K70" s="19"/>
      <c r="L70" s="72" t="s">
        <v>79</v>
      </c>
      <c r="M70" s="72"/>
      <c r="N70" s="72"/>
      <c r="O70" s="72"/>
      <c r="P70" s="72"/>
      <c r="Q70" s="72"/>
      <c r="R70" s="72"/>
      <c r="S70" s="93">
        <f t="shared" si="2"/>
        <v>1</v>
      </c>
      <c r="T70" s="104">
        <f t="shared" si="2"/>
        <v>1</v>
      </c>
      <c r="U70" s="104">
        <f t="shared" si="2"/>
        <v>1</v>
      </c>
      <c r="V70" s="104">
        <f t="shared" si="2"/>
        <v>1</v>
      </c>
      <c r="W70" s="104">
        <f t="shared" si="2"/>
        <v>1</v>
      </c>
      <c r="X70" s="104">
        <f t="shared" si="2"/>
        <v>1</v>
      </c>
      <c r="Y70" s="116">
        <f t="shared" si="2"/>
        <v>1</v>
      </c>
      <c r="Z70" s="122">
        <f t="shared" si="2"/>
        <v>1</v>
      </c>
      <c r="AA70" s="104">
        <f t="shared" si="2"/>
        <v>1</v>
      </c>
      <c r="AB70" s="104">
        <f t="shared" si="2"/>
        <v>1</v>
      </c>
      <c r="AC70" s="104">
        <f t="shared" si="2"/>
        <v>1</v>
      </c>
      <c r="AD70" s="104">
        <f t="shared" si="2"/>
        <v>1</v>
      </c>
      <c r="AE70" s="104">
        <f t="shared" si="2"/>
        <v>1</v>
      </c>
      <c r="AF70" s="116">
        <f t="shared" si="2"/>
        <v>1</v>
      </c>
      <c r="AG70" s="104">
        <f t="shared" si="2"/>
        <v>1</v>
      </c>
      <c r="AH70" s="104">
        <f t="shared" si="2"/>
        <v>1</v>
      </c>
      <c r="AI70" s="104">
        <f t="shared" si="2"/>
        <v>1</v>
      </c>
      <c r="AJ70" s="104">
        <f t="shared" si="2"/>
        <v>1</v>
      </c>
      <c r="AK70" s="104">
        <f t="shared" si="2"/>
        <v>1</v>
      </c>
      <c r="AL70" s="104">
        <f t="shared" si="2"/>
        <v>1</v>
      </c>
      <c r="AM70" s="116">
        <f t="shared" si="2"/>
        <v>1</v>
      </c>
      <c r="AN70" s="104">
        <f t="shared" si="2"/>
        <v>1</v>
      </c>
      <c r="AO70" s="104">
        <f t="shared" si="2"/>
        <v>1</v>
      </c>
      <c r="AP70" s="104">
        <f t="shared" si="2"/>
        <v>1</v>
      </c>
      <c r="AQ70" s="104">
        <f t="shared" si="2"/>
        <v>1</v>
      </c>
      <c r="AR70" s="104">
        <f t="shared" si="2"/>
        <v>1</v>
      </c>
      <c r="AS70" s="104">
        <f t="shared" si="2"/>
        <v>1</v>
      </c>
      <c r="AT70" s="116">
        <f t="shared" si="2"/>
        <v>1</v>
      </c>
      <c r="AU70" s="104" t="str">
        <f t="shared" si="2"/>
        <v/>
      </c>
      <c r="AV70" s="104" t="str">
        <f t="shared" si="2"/>
        <v/>
      </c>
      <c r="AW70" s="116" t="str">
        <f t="shared" si="2"/>
        <v/>
      </c>
      <c r="AX70" s="158"/>
      <c r="AY70" s="158"/>
      <c r="AZ70" s="158"/>
      <c r="BA70" s="158"/>
      <c r="BB70" s="176"/>
      <c r="BC70" s="176"/>
      <c r="BD70" s="176"/>
      <c r="BE70" s="176"/>
      <c r="BF70" s="176"/>
      <c r="BN70" s="5"/>
      <c r="BO70" s="5"/>
      <c r="BP70" s="5"/>
      <c r="BQ70" s="5"/>
      <c r="BR70" s="5"/>
      <c r="BS70" s="5"/>
      <c r="BT70" s="5"/>
      <c r="BU70" s="5"/>
    </row>
    <row r="71" spans="1:73" ht="18.75" customHeight="1">
      <c r="A71" s="5"/>
      <c r="B71" s="19"/>
      <c r="C71" s="19"/>
      <c r="D71" s="19"/>
      <c r="E71" s="19"/>
      <c r="F71" s="19"/>
      <c r="G71" s="19"/>
      <c r="H71" s="19"/>
      <c r="I71" s="19"/>
      <c r="J71" s="19"/>
      <c r="K71" s="19"/>
      <c r="L71" s="73"/>
      <c r="M71" s="73"/>
      <c r="N71" s="73"/>
      <c r="O71" s="73"/>
      <c r="P71" s="73"/>
      <c r="Q71" s="73"/>
      <c r="R71" s="73"/>
      <c r="S71" s="94" t="str">
        <f t="shared" si="2"/>
        <v/>
      </c>
      <c r="T71" s="105" t="str">
        <f t="shared" si="2"/>
        <v/>
      </c>
      <c r="U71" s="105" t="str">
        <f t="shared" si="2"/>
        <v/>
      </c>
      <c r="V71" s="105" t="str">
        <f t="shared" si="2"/>
        <v/>
      </c>
      <c r="W71" s="105" t="str">
        <f t="shared" si="2"/>
        <v/>
      </c>
      <c r="X71" s="105" t="str">
        <f t="shared" si="2"/>
        <v/>
      </c>
      <c r="Y71" s="117" t="str">
        <f t="shared" si="2"/>
        <v/>
      </c>
      <c r="Z71" s="123" t="str">
        <f t="shared" si="2"/>
        <v/>
      </c>
      <c r="AA71" s="105" t="str">
        <f t="shared" si="2"/>
        <v/>
      </c>
      <c r="AB71" s="105" t="str">
        <f t="shared" si="2"/>
        <v/>
      </c>
      <c r="AC71" s="105" t="str">
        <f t="shared" si="2"/>
        <v/>
      </c>
      <c r="AD71" s="105" t="str">
        <f t="shared" si="2"/>
        <v/>
      </c>
      <c r="AE71" s="105" t="str">
        <f t="shared" si="2"/>
        <v/>
      </c>
      <c r="AF71" s="117" t="str">
        <f t="shared" si="2"/>
        <v/>
      </c>
      <c r="AG71" s="105" t="str">
        <f t="shared" si="2"/>
        <v/>
      </c>
      <c r="AH71" s="105" t="str">
        <f t="shared" si="2"/>
        <v/>
      </c>
      <c r="AI71" s="105" t="str">
        <f t="shared" si="2"/>
        <v/>
      </c>
      <c r="AJ71" s="105" t="str">
        <f t="shared" si="2"/>
        <v/>
      </c>
      <c r="AK71" s="105" t="str">
        <f t="shared" si="2"/>
        <v/>
      </c>
      <c r="AL71" s="105" t="str">
        <f t="shared" si="2"/>
        <v/>
      </c>
      <c r="AM71" s="117" t="str">
        <f t="shared" si="2"/>
        <v/>
      </c>
      <c r="AN71" s="105" t="str">
        <f t="shared" si="2"/>
        <v/>
      </c>
      <c r="AO71" s="105" t="str">
        <f t="shared" si="2"/>
        <v/>
      </c>
      <c r="AP71" s="105" t="str">
        <f t="shared" si="2"/>
        <v/>
      </c>
      <c r="AQ71" s="105" t="str">
        <f t="shared" si="2"/>
        <v/>
      </c>
      <c r="AR71" s="105" t="str">
        <f t="shared" si="2"/>
        <v/>
      </c>
      <c r="AS71" s="105" t="str">
        <f t="shared" si="2"/>
        <v/>
      </c>
      <c r="AT71" s="117" t="str">
        <f t="shared" si="2"/>
        <v/>
      </c>
      <c r="AU71" s="105" t="str">
        <f t="shared" si="2"/>
        <v/>
      </c>
      <c r="AV71" s="105" t="str">
        <f t="shared" si="2"/>
        <v/>
      </c>
      <c r="AW71" s="117" t="str">
        <f t="shared" si="2"/>
        <v/>
      </c>
      <c r="AX71" s="158"/>
      <c r="AY71" s="158"/>
      <c r="AZ71" s="158"/>
      <c r="BA71" s="158"/>
      <c r="BB71" s="176"/>
      <c r="BC71" s="176"/>
      <c r="BD71" s="176"/>
      <c r="BE71" s="176"/>
      <c r="BF71" s="176"/>
      <c r="BN71" s="5"/>
      <c r="BO71" s="5"/>
      <c r="BP71" s="5"/>
      <c r="BQ71" s="5"/>
      <c r="BR71" s="5"/>
      <c r="BS71" s="5"/>
      <c r="BT71" s="5"/>
      <c r="BU71" s="5"/>
    </row>
    <row r="72" spans="1:73" ht="13.5" customHeight="1"/>
    <row r="73" spans="1:73" ht="11.45" customHeight="1"/>
  </sheetData>
  <sheetProtection sheet="1" objects="1" scenarios="1"/>
  <mergeCells count="246">
    <mergeCell ref="AP1:BE1"/>
    <mergeCell ref="Z2:AA2"/>
    <mergeCell ref="AC2:AD2"/>
    <mergeCell ref="AG2:AH2"/>
    <mergeCell ref="AP2:BE2"/>
    <mergeCell ref="BB3:BE3"/>
    <mergeCell ref="BB4:BE4"/>
    <mergeCell ref="AX6:AY6"/>
    <mergeCell ref="BB6:BC6"/>
    <mergeCell ref="BB8:BC8"/>
    <mergeCell ref="BB10:BD10"/>
    <mergeCell ref="AO12:AQ12"/>
    <mergeCell ref="BB12:BD12"/>
    <mergeCell ref="AU14:AW14"/>
    <mergeCell ref="AY14:BA14"/>
    <mergeCell ref="BC14:BD14"/>
    <mergeCell ref="S17:AW17"/>
    <mergeCell ref="S18:Y18"/>
    <mergeCell ref="Z18:AF18"/>
    <mergeCell ref="AG18:AM18"/>
    <mergeCell ref="AN18:AT18"/>
    <mergeCell ref="AU18:AW18"/>
    <mergeCell ref="P22:R22"/>
    <mergeCell ref="AX22:AY22"/>
    <mergeCell ref="AZ22:BA22"/>
    <mergeCell ref="P23:R23"/>
    <mergeCell ref="AX23:AY23"/>
    <mergeCell ref="AZ23:BA23"/>
    <mergeCell ref="P24:R24"/>
    <mergeCell ref="AX24:AY24"/>
    <mergeCell ref="AZ24:BA24"/>
    <mergeCell ref="P25:R25"/>
    <mergeCell ref="AX25:AY25"/>
    <mergeCell ref="AZ25:BA25"/>
    <mergeCell ref="P26:R26"/>
    <mergeCell ref="AX26:AY26"/>
    <mergeCell ref="AZ26:BA26"/>
    <mergeCell ref="P27:R27"/>
    <mergeCell ref="AX27:AY27"/>
    <mergeCell ref="AZ27:BA27"/>
    <mergeCell ref="P28:R28"/>
    <mergeCell ref="AX28:AY28"/>
    <mergeCell ref="AZ28:BA28"/>
    <mergeCell ref="P29:R29"/>
    <mergeCell ref="AX29:AY29"/>
    <mergeCell ref="AZ29:BA29"/>
    <mergeCell ref="P30:R30"/>
    <mergeCell ref="AX30:AY30"/>
    <mergeCell ref="AZ30:BA30"/>
    <mergeCell ref="P31:R31"/>
    <mergeCell ref="AX31:AY31"/>
    <mergeCell ref="AZ31:BA31"/>
    <mergeCell ref="P32:R32"/>
    <mergeCell ref="AX32:AY32"/>
    <mergeCell ref="AZ32:BA32"/>
    <mergeCell ref="P33:R33"/>
    <mergeCell ref="AX33:AY33"/>
    <mergeCell ref="AZ33:BA33"/>
    <mergeCell ref="P34:R34"/>
    <mergeCell ref="AX34:AY34"/>
    <mergeCell ref="AZ34:BA34"/>
    <mergeCell ref="P35:R35"/>
    <mergeCell ref="AX35:AY35"/>
    <mergeCell ref="AZ35:BA35"/>
    <mergeCell ref="P36:R36"/>
    <mergeCell ref="AX36:AY36"/>
    <mergeCell ref="AZ36:BA36"/>
    <mergeCell ref="P37:R37"/>
    <mergeCell ref="AX37:AY37"/>
    <mergeCell ref="AZ37:BA37"/>
    <mergeCell ref="P38:R38"/>
    <mergeCell ref="AX38:AY38"/>
    <mergeCell ref="AZ38:BA38"/>
    <mergeCell ref="P39:R39"/>
    <mergeCell ref="AX39:AY39"/>
    <mergeCell ref="AZ39:BA39"/>
    <mergeCell ref="P40:R40"/>
    <mergeCell ref="AX40:AY40"/>
    <mergeCell ref="AZ40:BA40"/>
    <mergeCell ref="P41:R41"/>
    <mergeCell ref="AX41:AY41"/>
    <mergeCell ref="AZ41:BA41"/>
    <mergeCell ref="P42:R42"/>
    <mergeCell ref="AX42:AY42"/>
    <mergeCell ref="AZ42:BA42"/>
    <mergeCell ref="P43:R43"/>
    <mergeCell ref="AX43:AY43"/>
    <mergeCell ref="AZ43:BA43"/>
    <mergeCell ref="P44:R44"/>
    <mergeCell ref="AX44:AY44"/>
    <mergeCell ref="AZ44:BA44"/>
    <mergeCell ref="P45:R45"/>
    <mergeCell ref="AX45:AY45"/>
    <mergeCell ref="AZ45:BA45"/>
    <mergeCell ref="P46:R46"/>
    <mergeCell ref="AX46:AY46"/>
    <mergeCell ref="AZ46:BA46"/>
    <mergeCell ref="P47:R47"/>
    <mergeCell ref="AX47:AY47"/>
    <mergeCell ref="AZ47:BA47"/>
    <mergeCell ref="P48:R48"/>
    <mergeCell ref="AX48:AY48"/>
    <mergeCell ref="AZ48:BA48"/>
    <mergeCell ref="P49:R49"/>
    <mergeCell ref="AX49:AY49"/>
    <mergeCell ref="AZ49:BA49"/>
    <mergeCell ref="P50:R50"/>
    <mergeCell ref="AX50:AY50"/>
    <mergeCell ref="AZ50:BA50"/>
    <mergeCell ref="P51:R51"/>
    <mergeCell ref="AX51:AY51"/>
    <mergeCell ref="AZ51:BA51"/>
    <mergeCell ref="P52:R52"/>
    <mergeCell ref="AX52:AY52"/>
    <mergeCell ref="AZ52:BA52"/>
    <mergeCell ref="P53:R53"/>
    <mergeCell ref="AX53:AY53"/>
    <mergeCell ref="AZ53:BA53"/>
    <mergeCell ref="P54:R54"/>
    <mergeCell ref="AX54:AY54"/>
    <mergeCell ref="AZ54:BA54"/>
    <mergeCell ref="P55:R55"/>
    <mergeCell ref="AX55:AY55"/>
    <mergeCell ref="AZ55:BA55"/>
    <mergeCell ref="P56:R56"/>
    <mergeCell ref="AX56:AY56"/>
    <mergeCell ref="AZ56:BA56"/>
    <mergeCell ref="P57:R57"/>
    <mergeCell ref="AX57:AY57"/>
    <mergeCell ref="AZ57:BA57"/>
    <mergeCell ref="P58:R58"/>
    <mergeCell ref="AX58:AY58"/>
    <mergeCell ref="AZ58:BA58"/>
    <mergeCell ref="P59:R59"/>
    <mergeCell ref="AX59:AY59"/>
    <mergeCell ref="AZ59:BA59"/>
    <mergeCell ref="P60:R60"/>
    <mergeCell ref="AX60:AY60"/>
    <mergeCell ref="AZ60:BA60"/>
    <mergeCell ref="M62:R62"/>
    <mergeCell ref="AX62:AY62"/>
    <mergeCell ref="AZ62:BA62"/>
    <mergeCell ref="M63:R63"/>
    <mergeCell ref="AX63:AY63"/>
    <mergeCell ref="AZ63:BA63"/>
    <mergeCell ref="M64:R64"/>
    <mergeCell ref="AX64:AY64"/>
    <mergeCell ref="AZ64:BA64"/>
    <mergeCell ref="G65:R65"/>
    <mergeCell ref="G66:R66"/>
    <mergeCell ref="L67:R67"/>
    <mergeCell ref="L68:R68"/>
    <mergeCell ref="L69:R69"/>
    <mergeCell ref="L70:R70"/>
    <mergeCell ref="L71:R71"/>
    <mergeCell ref="B17:B21"/>
    <mergeCell ref="C17:E21"/>
    <mergeCell ref="G17:G21"/>
    <mergeCell ref="H17:K21"/>
    <mergeCell ref="L17:O21"/>
    <mergeCell ref="P17:R21"/>
    <mergeCell ref="AX17:AY21"/>
    <mergeCell ref="AZ17:BA21"/>
    <mergeCell ref="BB17:BF21"/>
    <mergeCell ref="B22:B24"/>
    <mergeCell ref="C22:E24"/>
    <mergeCell ref="G22:G24"/>
    <mergeCell ref="H22:K24"/>
    <mergeCell ref="L22:O24"/>
    <mergeCell ref="BB22:BF24"/>
    <mergeCell ref="B25:B27"/>
    <mergeCell ref="C25:E27"/>
    <mergeCell ref="G25:G27"/>
    <mergeCell ref="H25:K27"/>
    <mergeCell ref="L25:O27"/>
    <mergeCell ref="BB25:BF27"/>
    <mergeCell ref="B28:B30"/>
    <mergeCell ref="C28:E30"/>
    <mergeCell ref="G28:G30"/>
    <mergeCell ref="H28:K30"/>
    <mergeCell ref="L28:O30"/>
    <mergeCell ref="BB28:BF30"/>
    <mergeCell ref="B31:B33"/>
    <mergeCell ref="C31:E33"/>
    <mergeCell ref="G31:G33"/>
    <mergeCell ref="H31:K33"/>
    <mergeCell ref="L31:O33"/>
    <mergeCell ref="BB31:BF33"/>
    <mergeCell ref="B34:B36"/>
    <mergeCell ref="C34:E36"/>
    <mergeCell ref="G34:G36"/>
    <mergeCell ref="H34:K36"/>
    <mergeCell ref="L34:O36"/>
    <mergeCell ref="BB34:BF36"/>
    <mergeCell ref="B37:B39"/>
    <mergeCell ref="C37:E39"/>
    <mergeCell ref="G37:G39"/>
    <mergeCell ref="H37:K39"/>
    <mergeCell ref="L37:O39"/>
    <mergeCell ref="BB37:BF39"/>
    <mergeCell ref="B40:B42"/>
    <mergeCell ref="C40:E42"/>
    <mergeCell ref="G40:G42"/>
    <mergeCell ref="H40:K42"/>
    <mergeCell ref="L40:O42"/>
    <mergeCell ref="BB40:BF42"/>
    <mergeCell ref="B43:B45"/>
    <mergeCell ref="C43:E45"/>
    <mergeCell ref="G43:G45"/>
    <mergeCell ref="H43:K45"/>
    <mergeCell ref="L43:O45"/>
    <mergeCell ref="BB43:BF45"/>
    <mergeCell ref="B46:B48"/>
    <mergeCell ref="C46:E48"/>
    <mergeCell ref="G46:G48"/>
    <mergeCell ref="H46:K48"/>
    <mergeCell ref="L46:O48"/>
    <mergeCell ref="BB46:BF48"/>
    <mergeCell ref="B49:B51"/>
    <mergeCell ref="C49:E51"/>
    <mergeCell ref="G49:G51"/>
    <mergeCell ref="H49:K51"/>
    <mergeCell ref="L49:O51"/>
    <mergeCell ref="BB49:BF51"/>
    <mergeCell ref="B52:B54"/>
    <mergeCell ref="C52:E54"/>
    <mergeCell ref="G52:G54"/>
    <mergeCell ref="H52:K54"/>
    <mergeCell ref="L52:O54"/>
    <mergeCell ref="BB52:BF54"/>
    <mergeCell ref="B55:B57"/>
    <mergeCell ref="C55:E57"/>
    <mergeCell ref="G55:G57"/>
    <mergeCell ref="H55:K57"/>
    <mergeCell ref="L55:O57"/>
    <mergeCell ref="BB55:BF57"/>
    <mergeCell ref="B58:B60"/>
    <mergeCell ref="C58:E60"/>
    <mergeCell ref="G58:G60"/>
    <mergeCell ref="H58:K60"/>
    <mergeCell ref="L58:O60"/>
    <mergeCell ref="BB58:BF60"/>
    <mergeCell ref="G62:K64"/>
    <mergeCell ref="B67:K71"/>
    <mergeCell ref="BB62:BF71"/>
    <mergeCell ref="AX65:BA71"/>
  </mergeCells>
  <phoneticPr fontId="2" type="Hiragana"/>
  <conditionalFormatting sqref="S23">
    <cfRule type="expression" dxfId="2648" priority="3">
      <formula>INDIRECT(ADDRESS(ROW(),COLUMN()))=TRUNC(INDIRECT(ADDRESS(ROW(),COLUMN())))</formula>
    </cfRule>
  </conditionalFormatting>
  <conditionalFormatting sqref="T24:Y24">
    <cfRule type="expression" dxfId="2647" priority="4">
      <formula>INDIRECT(ADDRESS(ROW(),COLUMN()))=TRUNC(INDIRECT(ADDRESS(ROW(),COLUMN())))</formula>
    </cfRule>
  </conditionalFormatting>
  <conditionalFormatting sqref="T23:Y23">
    <cfRule type="expression" dxfId="2646" priority="5">
      <formula>INDIRECT(ADDRESS(ROW(),COLUMN()))=TRUNC(INDIRECT(ADDRESS(ROW(),COLUMN())))</formula>
    </cfRule>
  </conditionalFormatting>
  <conditionalFormatting sqref="Z24">
    <cfRule type="expression" dxfId="2645" priority="6">
      <formula>INDIRECT(ADDRESS(ROW(),COLUMN()))=TRUNC(INDIRECT(ADDRESS(ROW(),COLUMN())))</formula>
    </cfRule>
  </conditionalFormatting>
  <conditionalFormatting sqref="Z23">
    <cfRule type="expression" dxfId="2644" priority="7">
      <formula>INDIRECT(ADDRESS(ROW(),COLUMN()))=TRUNC(INDIRECT(ADDRESS(ROW(),COLUMN())))</formula>
    </cfRule>
  </conditionalFormatting>
  <conditionalFormatting sqref="AA24:AF24">
    <cfRule type="expression" dxfId="2643" priority="8">
      <formula>INDIRECT(ADDRESS(ROW(),COLUMN()))=TRUNC(INDIRECT(ADDRESS(ROW(),COLUMN())))</formula>
    </cfRule>
  </conditionalFormatting>
  <conditionalFormatting sqref="AA23:AF23">
    <cfRule type="expression" dxfId="2642" priority="9">
      <formula>INDIRECT(ADDRESS(ROW(),COLUMN()))=TRUNC(INDIRECT(ADDRESS(ROW(),COLUMN())))</formula>
    </cfRule>
  </conditionalFormatting>
  <conditionalFormatting sqref="AG24">
    <cfRule type="expression" dxfId="2641" priority="10">
      <formula>INDIRECT(ADDRESS(ROW(),COLUMN()))=TRUNC(INDIRECT(ADDRESS(ROW(),COLUMN())))</formula>
    </cfRule>
  </conditionalFormatting>
  <conditionalFormatting sqref="AG23">
    <cfRule type="expression" dxfId="2640" priority="11">
      <formula>INDIRECT(ADDRESS(ROW(),COLUMN()))=TRUNC(INDIRECT(ADDRESS(ROW(),COLUMN())))</formula>
    </cfRule>
  </conditionalFormatting>
  <conditionalFormatting sqref="AH24:AM24">
    <cfRule type="expression" dxfId="2639" priority="12">
      <formula>INDIRECT(ADDRESS(ROW(),COLUMN()))=TRUNC(INDIRECT(ADDRESS(ROW(),COLUMN())))</formula>
    </cfRule>
  </conditionalFormatting>
  <conditionalFormatting sqref="AH23:AM23">
    <cfRule type="expression" dxfId="2638" priority="13">
      <formula>INDIRECT(ADDRESS(ROW(),COLUMN()))=TRUNC(INDIRECT(ADDRESS(ROW(),COLUMN())))</formula>
    </cfRule>
  </conditionalFormatting>
  <conditionalFormatting sqref="AN24">
    <cfRule type="expression" dxfId="2637" priority="14">
      <formula>INDIRECT(ADDRESS(ROW(),COLUMN()))=TRUNC(INDIRECT(ADDRESS(ROW(),COLUMN())))</formula>
    </cfRule>
  </conditionalFormatting>
  <conditionalFormatting sqref="AN23">
    <cfRule type="expression" dxfId="2636" priority="15">
      <formula>INDIRECT(ADDRESS(ROW(),COLUMN()))=TRUNC(INDIRECT(ADDRESS(ROW(),COLUMN())))</formula>
    </cfRule>
  </conditionalFormatting>
  <conditionalFormatting sqref="AO24:AT24">
    <cfRule type="expression" dxfId="2635" priority="16">
      <formula>INDIRECT(ADDRESS(ROW(),COLUMN()))=TRUNC(INDIRECT(ADDRESS(ROW(),COLUMN())))</formula>
    </cfRule>
  </conditionalFormatting>
  <conditionalFormatting sqref="AO23:AT23">
    <cfRule type="expression" dxfId="2634" priority="17">
      <formula>INDIRECT(ADDRESS(ROW(),COLUMN()))=TRUNC(INDIRECT(ADDRESS(ROW(),COLUMN())))</formula>
    </cfRule>
  </conditionalFormatting>
  <conditionalFormatting sqref="AU24">
    <cfRule type="expression" dxfId="2633" priority="18">
      <formula>INDIRECT(ADDRESS(ROW(),COLUMN()))=TRUNC(INDIRECT(ADDRESS(ROW(),COLUMN())))</formula>
    </cfRule>
  </conditionalFormatting>
  <conditionalFormatting sqref="AU23">
    <cfRule type="expression" dxfId="2632" priority="19">
      <formula>INDIRECT(ADDRESS(ROW(),COLUMN()))=TRUNC(INDIRECT(ADDRESS(ROW(),COLUMN())))</formula>
    </cfRule>
  </conditionalFormatting>
  <conditionalFormatting sqref="AV24:AW24">
    <cfRule type="expression" dxfId="2631" priority="20">
      <formula>INDIRECT(ADDRESS(ROW(),COLUMN()))=TRUNC(INDIRECT(ADDRESS(ROW(),COLUMN())))</formula>
    </cfRule>
  </conditionalFormatting>
  <conditionalFormatting sqref="AV23:AW23">
    <cfRule type="expression" dxfId="2630" priority="21">
      <formula>INDIRECT(ADDRESS(ROW(),COLUMN()))=TRUNC(INDIRECT(ADDRESS(ROW(),COLUMN())))</formula>
    </cfRule>
  </conditionalFormatting>
  <conditionalFormatting sqref="AX23:BA24">
    <cfRule type="expression" dxfId="2629" priority="22">
      <formula>INDIRECT(ADDRESS(ROW(),COLUMN()))=TRUNC(INDIRECT(ADDRESS(ROW(),COLUMN())))</formula>
    </cfRule>
  </conditionalFormatting>
  <conditionalFormatting sqref="S27">
    <cfRule type="expression" dxfId="2628" priority="23">
      <formula>INDIRECT(ADDRESS(ROW(),COLUMN()))=TRUNC(INDIRECT(ADDRESS(ROW(),COLUMN())))</formula>
    </cfRule>
  </conditionalFormatting>
  <conditionalFormatting sqref="S26">
    <cfRule type="expression" dxfId="2627" priority="24">
      <formula>INDIRECT(ADDRESS(ROW(),COLUMN()))=TRUNC(INDIRECT(ADDRESS(ROW(),COLUMN())))</formula>
    </cfRule>
  </conditionalFormatting>
  <conditionalFormatting sqref="T27:Y27">
    <cfRule type="expression" dxfId="2626" priority="25">
      <formula>INDIRECT(ADDRESS(ROW(),COLUMN()))=TRUNC(INDIRECT(ADDRESS(ROW(),COLUMN())))</formula>
    </cfRule>
  </conditionalFormatting>
  <conditionalFormatting sqref="T26:Y26">
    <cfRule type="expression" dxfId="2625" priority="26">
      <formula>INDIRECT(ADDRESS(ROW(),COLUMN()))=TRUNC(INDIRECT(ADDRESS(ROW(),COLUMN())))</formula>
    </cfRule>
  </conditionalFormatting>
  <conditionalFormatting sqref="Z27">
    <cfRule type="expression" dxfId="2624" priority="27">
      <formula>INDIRECT(ADDRESS(ROW(),COLUMN()))=TRUNC(INDIRECT(ADDRESS(ROW(),COLUMN())))</formula>
    </cfRule>
  </conditionalFormatting>
  <conditionalFormatting sqref="Z26">
    <cfRule type="expression" dxfId="2623" priority="28">
      <formula>INDIRECT(ADDRESS(ROW(),COLUMN()))=TRUNC(INDIRECT(ADDRESS(ROW(),COLUMN())))</formula>
    </cfRule>
  </conditionalFormatting>
  <conditionalFormatting sqref="AA27:AF27">
    <cfRule type="expression" dxfId="2622" priority="29">
      <formula>INDIRECT(ADDRESS(ROW(),COLUMN()))=TRUNC(INDIRECT(ADDRESS(ROW(),COLUMN())))</formula>
    </cfRule>
  </conditionalFormatting>
  <conditionalFormatting sqref="AA26:AF26">
    <cfRule type="expression" dxfId="2621" priority="30">
      <formula>INDIRECT(ADDRESS(ROW(),COLUMN()))=TRUNC(INDIRECT(ADDRESS(ROW(),COLUMN())))</formula>
    </cfRule>
  </conditionalFormatting>
  <conditionalFormatting sqref="AG27">
    <cfRule type="expression" dxfId="2620" priority="31">
      <formula>INDIRECT(ADDRESS(ROW(),COLUMN()))=TRUNC(INDIRECT(ADDRESS(ROW(),COLUMN())))</formula>
    </cfRule>
  </conditionalFormatting>
  <conditionalFormatting sqref="AG26">
    <cfRule type="expression" dxfId="2619" priority="32">
      <formula>INDIRECT(ADDRESS(ROW(),COLUMN()))=TRUNC(INDIRECT(ADDRESS(ROW(),COLUMN())))</formula>
    </cfRule>
  </conditionalFormatting>
  <conditionalFormatting sqref="AH27:AM27">
    <cfRule type="expression" dxfId="2618" priority="33">
      <formula>INDIRECT(ADDRESS(ROW(),COLUMN()))=TRUNC(INDIRECT(ADDRESS(ROW(),COLUMN())))</formula>
    </cfRule>
  </conditionalFormatting>
  <conditionalFormatting sqref="AH26:AM26">
    <cfRule type="expression" dxfId="2617" priority="34">
      <formula>INDIRECT(ADDRESS(ROW(),COLUMN()))=TRUNC(INDIRECT(ADDRESS(ROW(),COLUMN())))</formula>
    </cfRule>
  </conditionalFormatting>
  <conditionalFormatting sqref="AN27">
    <cfRule type="expression" dxfId="2616" priority="35">
      <formula>INDIRECT(ADDRESS(ROW(),COLUMN()))=TRUNC(INDIRECT(ADDRESS(ROW(),COLUMN())))</formula>
    </cfRule>
  </conditionalFormatting>
  <conditionalFormatting sqref="AN26">
    <cfRule type="expression" dxfId="2615" priority="36">
      <formula>INDIRECT(ADDRESS(ROW(),COLUMN()))=TRUNC(INDIRECT(ADDRESS(ROW(),COLUMN())))</formula>
    </cfRule>
  </conditionalFormatting>
  <conditionalFormatting sqref="AO27:AT27">
    <cfRule type="expression" dxfId="2614" priority="37">
      <formula>INDIRECT(ADDRESS(ROW(),COLUMN()))=TRUNC(INDIRECT(ADDRESS(ROW(),COLUMN())))</formula>
    </cfRule>
  </conditionalFormatting>
  <conditionalFormatting sqref="AO26:AT26">
    <cfRule type="expression" dxfId="2613" priority="38">
      <formula>INDIRECT(ADDRESS(ROW(),COLUMN()))=TRUNC(INDIRECT(ADDRESS(ROW(),COLUMN())))</formula>
    </cfRule>
  </conditionalFormatting>
  <conditionalFormatting sqref="AU27">
    <cfRule type="expression" dxfId="2612" priority="39">
      <formula>INDIRECT(ADDRESS(ROW(),COLUMN()))=TRUNC(INDIRECT(ADDRESS(ROW(),COLUMN())))</formula>
    </cfRule>
  </conditionalFormatting>
  <conditionalFormatting sqref="AU26">
    <cfRule type="expression" dxfId="2611" priority="40">
      <formula>INDIRECT(ADDRESS(ROW(),COLUMN()))=TRUNC(INDIRECT(ADDRESS(ROW(),COLUMN())))</formula>
    </cfRule>
  </conditionalFormatting>
  <conditionalFormatting sqref="AV27:AW27">
    <cfRule type="expression" dxfId="2610" priority="41">
      <formula>INDIRECT(ADDRESS(ROW(),COLUMN()))=TRUNC(INDIRECT(ADDRESS(ROW(),COLUMN())))</formula>
    </cfRule>
  </conditionalFormatting>
  <conditionalFormatting sqref="AV26:AW26">
    <cfRule type="expression" dxfId="2609" priority="42">
      <formula>INDIRECT(ADDRESS(ROW(),COLUMN()))=TRUNC(INDIRECT(ADDRESS(ROW(),COLUMN())))</formula>
    </cfRule>
  </conditionalFormatting>
  <conditionalFormatting sqref="AX26:BA27">
    <cfRule type="expression" dxfId="2608" priority="43">
      <formula>INDIRECT(ADDRESS(ROW(),COLUMN()))=TRUNC(INDIRECT(ADDRESS(ROW(),COLUMN())))</formula>
    </cfRule>
  </conditionalFormatting>
  <conditionalFormatting sqref="S30">
    <cfRule type="expression" dxfId="2607" priority="44">
      <formula>INDIRECT(ADDRESS(ROW(),COLUMN()))=TRUNC(INDIRECT(ADDRESS(ROW(),COLUMN())))</formula>
    </cfRule>
  </conditionalFormatting>
  <conditionalFormatting sqref="S29">
    <cfRule type="expression" dxfId="2606" priority="45">
      <formula>INDIRECT(ADDRESS(ROW(),COLUMN()))=TRUNC(INDIRECT(ADDRESS(ROW(),COLUMN())))</formula>
    </cfRule>
  </conditionalFormatting>
  <conditionalFormatting sqref="T30:Y30">
    <cfRule type="expression" dxfId="2605" priority="46">
      <formula>INDIRECT(ADDRESS(ROW(),COLUMN()))=TRUNC(INDIRECT(ADDRESS(ROW(),COLUMN())))</formula>
    </cfRule>
  </conditionalFormatting>
  <conditionalFormatting sqref="T29:Y29">
    <cfRule type="expression" dxfId="2604" priority="47">
      <formula>INDIRECT(ADDRESS(ROW(),COLUMN()))=TRUNC(INDIRECT(ADDRESS(ROW(),COLUMN())))</formula>
    </cfRule>
  </conditionalFormatting>
  <conditionalFormatting sqref="Z30">
    <cfRule type="expression" dxfId="2603" priority="48">
      <formula>INDIRECT(ADDRESS(ROW(),COLUMN()))=TRUNC(INDIRECT(ADDRESS(ROW(),COLUMN())))</formula>
    </cfRule>
  </conditionalFormatting>
  <conditionalFormatting sqref="Z29">
    <cfRule type="expression" dxfId="2602" priority="49">
      <formula>INDIRECT(ADDRESS(ROW(),COLUMN()))=TRUNC(INDIRECT(ADDRESS(ROW(),COLUMN())))</formula>
    </cfRule>
  </conditionalFormatting>
  <conditionalFormatting sqref="AA30:AF30">
    <cfRule type="expression" dxfId="2601" priority="50">
      <formula>INDIRECT(ADDRESS(ROW(),COLUMN()))=TRUNC(INDIRECT(ADDRESS(ROW(),COLUMN())))</formula>
    </cfRule>
  </conditionalFormatting>
  <conditionalFormatting sqref="AA29:AF29">
    <cfRule type="expression" dxfId="2600" priority="51">
      <formula>INDIRECT(ADDRESS(ROW(),COLUMN()))=TRUNC(INDIRECT(ADDRESS(ROW(),COLUMN())))</formula>
    </cfRule>
  </conditionalFormatting>
  <conditionalFormatting sqref="AG30">
    <cfRule type="expression" dxfId="2599" priority="52">
      <formula>INDIRECT(ADDRESS(ROW(),COLUMN()))=TRUNC(INDIRECT(ADDRESS(ROW(),COLUMN())))</formula>
    </cfRule>
  </conditionalFormatting>
  <conditionalFormatting sqref="AG29">
    <cfRule type="expression" dxfId="2598" priority="53">
      <formula>INDIRECT(ADDRESS(ROW(),COLUMN()))=TRUNC(INDIRECT(ADDRESS(ROW(),COLUMN())))</formula>
    </cfRule>
  </conditionalFormatting>
  <conditionalFormatting sqref="AH30:AM30">
    <cfRule type="expression" dxfId="2597" priority="54">
      <formula>INDIRECT(ADDRESS(ROW(),COLUMN()))=TRUNC(INDIRECT(ADDRESS(ROW(),COLUMN())))</formula>
    </cfRule>
  </conditionalFormatting>
  <conditionalFormatting sqref="AH29:AM29">
    <cfRule type="expression" dxfId="2596" priority="55">
      <formula>INDIRECT(ADDRESS(ROW(),COLUMN()))=TRUNC(INDIRECT(ADDRESS(ROW(),COLUMN())))</formula>
    </cfRule>
  </conditionalFormatting>
  <conditionalFormatting sqref="AN30">
    <cfRule type="expression" dxfId="2595" priority="56">
      <formula>INDIRECT(ADDRESS(ROW(),COLUMN()))=TRUNC(INDIRECT(ADDRESS(ROW(),COLUMN())))</formula>
    </cfRule>
  </conditionalFormatting>
  <conditionalFormatting sqref="AN29">
    <cfRule type="expression" dxfId="2594" priority="57">
      <formula>INDIRECT(ADDRESS(ROW(),COLUMN()))=TRUNC(INDIRECT(ADDRESS(ROW(),COLUMN())))</formula>
    </cfRule>
  </conditionalFormatting>
  <conditionalFormatting sqref="AO30:AT30">
    <cfRule type="expression" dxfId="2593" priority="58">
      <formula>INDIRECT(ADDRESS(ROW(),COLUMN()))=TRUNC(INDIRECT(ADDRESS(ROW(),COLUMN())))</formula>
    </cfRule>
  </conditionalFormatting>
  <conditionalFormatting sqref="AO29:AT29">
    <cfRule type="expression" dxfId="2592" priority="59">
      <formula>INDIRECT(ADDRESS(ROW(),COLUMN()))=TRUNC(INDIRECT(ADDRESS(ROW(),COLUMN())))</formula>
    </cfRule>
  </conditionalFormatting>
  <conditionalFormatting sqref="AU30">
    <cfRule type="expression" dxfId="2591" priority="60">
      <formula>INDIRECT(ADDRESS(ROW(),COLUMN()))=TRUNC(INDIRECT(ADDRESS(ROW(),COLUMN())))</formula>
    </cfRule>
  </conditionalFormatting>
  <conditionalFormatting sqref="AU29">
    <cfRule type="expression" dxfId="2590" priority="61">
      <formula>INDIRECT(ADDRESS(ROW(),COLUMN()))=TRUNC(INDIRECT(ADDRESS(ROW(),COLUMN())))</formula>
    </cfRule>
  </conditionalFormatting>
  <conditionalFormatting sqref="AV30:AW30">
    <cfRule type="expression" dxfId="2589" priority="62">
      <formula>INDIRECT(ADDRESS(ROW(),COLUMN()))=TRUNC(INDIRECT(ADDRESS(ROW(),COLUMN())))</formula>
    </cfRule>
  </conditionalFormatting>
  <conditionalFormatting sqref="AV29:AW29">
    <cfRule type="expression" dxfId="2588" priority="63">
      <formula>INDIRECT(ADDRESS(ROW(),COLUMN()))=TRUNC(INDIRECT(ADDRESS(ROW(),COLUMN())))</formula>
    </cfRule>
  </conditionalFormatting>
  <conditionalFormatting sqref="AX29:BA30">
    <cfRule type="expression" dxfId="2587" priority="64">
      <formula>INDIRECT(ADDRESS(ROW(),COLUMN()))=TRUNC(INDIRECT(ADDRESS(ROW(),COLUMN())))</formula>
    </cfRule>
  </conditionalFormatting>
  <conditionalFormatting sqref="S33">
    <cfRule type="expression" dxfId="2586" priority="65">
      <formula>INDIRECT(ADDRESS(ROW(),COLUMN()))=TRUNC(INDIRECT(ADDRESS(ROW(),COLUMN())))</formula>
    </cfRule>
  </conditionalFormatting>
  <conditionalFormatting sqref="S32">
    <cfRule type="expression" dxfId="2585" priority="66">
      <formula>INDIRECT(ADDRESS(ROW(),COLUMN()))=TRUNC(INDIRECT(ADDRESS(ROW(),COLUMN())))</formula>
    </cfRule>
  </conditionalFormatting>
  <conditionalFormatting sqref="T33:Y33">
    <cfRule type="expression" dxfId="2584" priority="67">
      <formula>INDIRECT(ADDRESS(ROW(),COLUMN()))=TRUNC(INDIRECT(ADDRESS(ROW(),COLUMN())))</formula>
    </cfRule>
  </conditionalFormatting>
  <conditionalFormatting sqref="T32:Y32">
    <cfRule type="expression" dxfId="2583" priority="68">
      <formula>INDIRECT(ADDRESS(ROW(),COLUMN()))=TRUNC(INDIRECT(ADDRESS(ROW(),COLUMN())))</formula>
    </cfRule>
  </conditionalFormatting>
  <conditionalFormatting sqref="Z33">
    <cfRule type="expression" dxfId="2582" priority="69">
      <formula>INDIRECT(ADDRESS(ROW(),COLUMN()))=TRUNC(INDIRECT(ADDRESS(ROW(),COLUMN())))</formula>
    </cfRule>
  </conditionalFormatting>
  <conditionalFormatting sqref="Z32">
    <cfRule type="expression" dxfId="2581" priority="70">
      <formula>INDIRECT(ADDRESS(ROW(),COLUMN()))=TRUNC(INDIRECT(ADDRESS(ROW(),COLUMN())))</formula>
    </cfRule>
  </conditionalFormatting>
  <conditionalFormatting sqref="AA33:AF33">
    <cfRule type="expression" dxfId="2580" priority="71">
      <formula>INDIRECT(ADDRESS(ROW(),COLUMN()))=TRUNC(INDIRECT(ADDRESS(ROW(),COLUMN())))</formula>
    </cfRule>
  </conditionalFormatting>
  <conditionalFormatting sqref="AA32:AF32">
    <cfRule type="expression" dxfId="2579" priority="72">
      <formula>INDIRECT(ADDRESS(ROW(),COLUMN()))=TRUNC(INDIRECT(ADDRESS(ROW(),COLUMN())))</formula>
    </cfRule>
  </conditionalFormatting>
  <conditionalFormatting sqref="AG33">
    <cfRule type="expression" dxfId="2578" priority="73">
      <formula>INDIRECT(ADDRESS(ROW(),COLUMN()))=TRUNC(INDIRECT(ADDRESS(ROW(),COLUMN())))</formula>
    </cfRule>
  </conditionalFormatting>
  <conditionalFormatting sqref="AG32">
    <cfRule type="expression" dxfId="2577" priority="74">
      <formula>INDIRECT(ADDRESS(ROW(),COLUMN()))=TRUNC(INDIRECT(ADDRESS(ROW(),COLUMN())))</formula>
    </cfRule>
  </conditionalFormatting>
  <conditionalFormatting sqref="AH33:AM33">
    <cfRule type="expression" dxfId="2576" priority="75">
      <formula>INDIRECT(ADDRESS(ROW(),COLUMN()))=TRUNC(INDIRECT(ADDRESS(ROW(),COLUMN())))</formula>
    </cfRule>
  </conditionalFormatting>
  <conditionalFormatting sqref="AH32:AM32">
    <cfRule type="expression" dxfId="2575" priority="76">
      <formula>INDIRECT(ADDRESS(ROW(),COLUMN()))=TRUNC(INDIRECT(ADDRESS(ROW(),COLUMN())))</formula>
    </cfRule>
  </conditionalFormatting>
  <conditionalFormatting sqref="AN33">
    <cfRule type="expression" dxfId="2574" priority="77">
      <formula>INDIRECT(ADDRESS(ROW(),COLUMN()))=TRUNC(INDIRECT(ADDRESS(ROW(),COLUMN())))</formula>
    </cfRule>
  </conditionalFormatting>
  <conditionalFormatting sqref="AN32">
    <cfRule type="expression" dxfId="2573" priority="78">
      <formula>INDIRECT(ADDRESS(ROW(),COLUMN()))=TRUNC(INDIRECT(ADDRESS(ROW(),COLUMN())))</formula>
    </cfRule>
  </conditionalFormatting>
  <conditionalFormatting sqref="AO33:AT33">
    <cfRule type="expression" dxfId="2572" priority="79">
      <formula>INDIRECT(ADDRESS(ROW(),COLUMN()))=TRUNC(INDIRECT(ADDRESS(ROW(),COLUMN())))</formula>
    </cfRule>
  </conditionalFormatting>
  <conditionalFormatting sqref="AO32:AT32">
    <cfRule type="expression" dxfId="2571" priority="80">
      <formula>INDIRECT(ADDRESS(ROW(),COLUMN()))=TRUNC(INDIRECT(ADDRESS(ROW(),COLUMN())))</formula>
    </cfRule>
  </conditionalFormatting>
  <conditionalFormatting sqref="AU33">
    <cfRule type="expression" dxfId="2570" priority="81">
      <formula>INDIRECT(ADDRESS(ROW(),COLUMN()))=TRUNC(INDIRECT(ADDRESS(ROW(),COLUMN())))</formula>
    </cfRule>
  </conditionalFormatting>
  <conditionalFormatting sqref="AU32">
    <cfRule type="expression" dxfId="2569" priority="82">
      <formula>INDIRECT(ADDRESS(ROW(),COLUMN()))=TRUNC(INDIRECT(ADDRESS(ROW(),COLUMN())))</formula>
    </cfRule>
  </conditionalFormatting>
  <conditionalFormatting sqref="AV33:AW33">
    <cfRule type="expression" dxfId="2568" priority="83">
      <formula>INDIRECT(ADDRESS(ROW(),COLUMN()))=TRUNC(INDIRECT(ADDRESS(ROW(),COLUMN())))</formula>
    </cfRule>
  </conditionalFormatting>
  <conditionalFormatting sqref="AV32:AW32">
    <cfRule type="expression" dxfId="2567" priority="84">
      <formula>INDIRECT(ADDRESS(ROW(),COLUMN()))=TRUNC(INDIRECT(ADDRESS(ROW(),COLUMN())))</formula>
    </cfRule>
  </conditionalFormatting>
  <conditionalFormatting sqref="AX32:BA33">
    <cfRule type="expression" dxfId="2566" priority="85">
      <formula>INDIRECT(ADDRESS(ROW(),COLUMN()))=TRUNC(INDIRECT(ADDRESS(ROW(),COLUMN())))</formula>
    </cfRule>
  </conditionalFormatting>
  <conditionalFormatting sqref="S36">
    <cfRule type="expression" dxfId="2565" priority="86">
      <formula>INDIRECT(ADDRESS(ROW(),COLUMN()))=TRUNC(INDIRECT(ADDRESS(ROW(),COLUMN())))</formula>
    </cfRule>
  </conditionalFormatting>
  <conditionalFormatting sqref="S35">
    <cfRule type="expression" dxfId="2564" priority="87">
      <formula>INDIRECT(ADDRESS(ROW(),COLUMN()))=TRUNC(INDIRECT(ADDRESS(ROW(),COLUMN())))</formula>
    </cfRule>
  </conditionalFormatting>
  <conditionalFormatting sqref="T36:Y36">
    <cfRule type="expression" dxfId="2563" priority="88">
      <formula>INDIRECT(ADDRESS(ROW(),COLUMN()))=TRUNC(INDIRECT(ADDRESS(ROW(),COLUMN())))</formula>
    </cfRule>
  </conditionalFormatting>
  <conditionalFormatting sqref="T35:Y35">
    <cfRule type="expression" dxfId="2562" priority="89">
      <formula>INDIRECT(ADDRESS(ROW(),COLUMN()))=TRUNC(INDIRECT(ADDRESS(ROW(),COLUMN())))</formula>
    </cfRule>
  </conditionalFormatting>
  <conditionalFormatting sqref="Z36">
    <cfRule type="expression" dxfId="2561" priority="90">
      <formula>INDIRECT(ADDRESS(ROW(),COLUMN()))=TRUNC(INDIRECT(ADDRESS(ROW(),COLUMN())))</formula>
    </cfRule>
  </conditionalFormatting>
  <conditionalFormatting sqref="Z35">
    <cfRule type="expression" dxfId="2560" priority="91">
      <formula>INDIRECT(ADDRESS(ROW(),COLUMN()))=TRUNC(INDIRECT(ADDRESS(ROW(),COLUMN())))</formula>
    </cfRule>
  </conditionalFormatting>
  <conditionalFormatting sqref="AA36:AF36">
    <cfRule type="expression" dxfId="2559" priority="92">
      <formula>INDIRECT(ADDRESS(ROW(),COLUMN()))=TRUNC(INDIRECT(ADDRESS(ROW(),COLUMN())))</formula>
    </cfRule>
  </conditionalFormatting>
  <conditionalFormatting sqref="AA35:AF35">
    <cfRule type="expression" dxfId="2558" priority="93">
      <formula>INDIRECT(ADDRESS(ROW(),COLUMN()))=TRUNC(INDIRECT(ADDRESS(ROW(),COLUMN())))</formula>
    </cfRule>
  </conditionalFormatting>
  <conditionalFormatting sqref="AG36">
    <cfRule type="expression" dxfId="2557" priority="94">
      <formula>INDIRECT(ADDRESS(ROW(),COLUMN()))=TRUNC(INDIRECT(ADDRESS(ROW(),COLUMN())))</formula>
    </cfRule>
  </conditionalFormatting>
  <conditionalFormatting sqref="AG35">
    <cfRule type="expression" dxfId="2556" priority="95">
      <formula>INDIRECT(ADDRESS(ROW(),COLUMN()))=TRUNC(INDIRECT(ADDRESS(ROW(),COLUMN())))</formula>
    </cfRule>
  </conditionalFormatting>
  <conditionalFormatting sqref="AH36:AM36">
    <cfRule type="expression" dxfId="2555" priority="96">
      <formula>INDIRECT(ADDRESS(ROW(),COLUMN()))=TRUNC(INDIRECT(ADDRESS(ROW(),COLUMN())))</formula>
    </cfRule>
  </conditionalFormatting>
  <conditionalFormatting sqref="AH35:AM35">
    <cfRule type="expression" dxfId="2554" priority="97">
      <formula>INDIRECT(ADDRESS(ROW(),COLUMN()))=TRUNC(INDIRECT(ADDRESS(ROW(),COLUMN())))</formula>
    </cfRule>
  </conditionalFormatting>
  <conditionalFormatting sqref="AN36">
    <cfRule type="expression" dxfId="2553" priority="98">
      <formula>INDIRECT(ADDRESS(ROW(),COLUMN()))=TRUNC(INDIRECT(ADDRESS(ROW(),COLUMN())))</formula>
    </cfRule>
  </conditionalFormatting>
  <conditionalFormatting sqref="AN35">
    <cfRule type="expression" dxfId="2552" priority="99">
      <formula>INDIRECT(ADDRESS(ROW(),COLUMN()))=TRUNC(INDIRECT(ADDRESS(ROW(),COLUMN())))</formula>
    </cfRule>
  </conditionalFormatting>
  <conditionalFormatting sqref="AO36:AT36">
    <cfRule type="expression" dxfId="2551" priority="100">
      <formula>INDIRECT(ADDRESS(ROW(),COLUMN()))=TRUNC(INDIRECT(ADDRESS(ROW(),COLUMN())))</formula>
    </cfRule>
  </conditionalFormatting>
  <conditionalFormatting sqref="AO35:AT35">
    <cfRule type="expression" dxfId="2550" priority="101">
      <formula>INDIRECT(ADDRESS(ROW(),COLUMN()))=TRUNC(INDIRECT(ADDRESS(ROW(),COLUMN())))</formula>
    </cfRule>
  </conditionalFormatting>
  <conditionalFormatting sqref="AU36">
    <cfRule type="expression" dxfId="2549" priority="102">
      <formula>INDIRECT(ADDRESS(ROW(),COLUMN()))=TRUNC(INDIRECT(ADDRESS(ROW(),COLUMN())))</formula>
    </cfRule>
  </conditionalFormatting>
  <conditionalFormatting sqref="AU35">
    <cfRule type="expression" dxfId="2548" priority="103">
      <formula>INDIRECT(ADDRESS(ROW(),COLUMN()))=TRUNC(INDIRECT(ADDRESS(ROW(),COLUMN())))</formula>
    </cfRule>
  </conditionalFormatting>
  <conditionalFormatting sqref="AV36:AW36">
    <cfRule type="expression" dxfId="2547" priority="104">
      <formula>INDIRECT(ADDRESS(ROW(),COLUMN()))=TRUNC(INDIRECT(ADDRESS(ROW(),COLUMN())))</formula>
    </cfRule>
  </conditionalFormatting>
  <conditionalFormatting sqref="AV35:AW35">
    <cfRule type="expression" dxfId="2546" priority="105">
      <formula>INDIRECT(ADDRESS(ROW(),COLUMN()))=TRUNC(INDIRECT(ADDRESS(ROW(),COLUMN())))</formula>
    </cfRule>
  </conditionalFormatting>
  <conditionalFormatting sqref="AX35:BA36">
    <cfRule type="expression" dxfId="2545" priority="106">
      <formula>INDIRECT(ADDRESS(ROW(),COLUMN()))=TRUNC(INDIRECT(ADDRESS(ROW(),COLUMN())))</formula>
    </cfRule>
  </conditionalFormatting>
  <conditionalFormatting sqref="S39">
    <cfRule type="expression" dxfId="2544" priority="107">
      <formula>INDIRECT(ADDRESS(ROW(),COLUMN()))=TRUNC(INDIRECT(ADDRESS(ROW(),COLUMN())))</formula>
    </cfRule>
  </conditionalFormatting>
  <conditionalFormatting sqref="S38">
    <cfRule type="expression" dxfId="2543" priority="108">
      <formula>INDIRECT(ADDRESS(ROW(),COLUMN()))=TRUNC(INDIRECT(ADDRESS(ROW(),COLUMN())))</formula>
    </cfRule>
  </conditionalFormatting>
  <conditionalFormatting sqref="T39:Y39">
    <cfRule type="expression" dxfId="2542" priority="109">
      <formula>INDIRECT(ADDRESS(ROW(),COLUMN()))=TRUNC(INDIRECT(ADDRESS(ROW(),COLUMN())))</formula>
    </cfRule>
  </conditionalFormatting>
  <conditionalFormatting sqref="T38:Y38">
    <cfRule type="expression" dxfId="2541" priority="110">
      <formula>INDIRECT(ADDRESS(ROW(),COLUMN()))=TRUNC(INDIRECT(ADDRESS(ROW(),COLUMN())))</formula>
    </cfRule>
  </conditionalFormatting>
  <conditionalFormatting sqref="Z39">
    <cfRule type="expression" dxfId="2540" priority="111">
      <formula>INDIRECT(ADDRESS(ROW(),COLUMN()))=TRUNC(INDIRECT(ADDRESS(ROW(),COLUMN())))</formula>
    </cfRule>
  </conditionalFormatting>
  <conditionalFormatting sqref="Z38">
    <cfRule type="expression" dxfId="2539" priority="112">
      <formula>INDIRECT(ADDRESS(ROW(),COLUMN()))=TRUNC(INDIRECT(ADDRESS(ROW(),COLUMN())))</formula>
    </cfRule>
  </conditionalFormatting>
  <conditionalFormatting sqref="AA39:AF39">
    <cfRule type="expression" dxfId="2538" priority="113">
      <formula>INDIRECT(ADDRESS(ROW(),COLUMN()))=TRUNC(INDIRECT(ADDRESS(ROW(),COLUMN())))</formula>
    </cfRule>
  </conditionalFormatting>
  <conditionalFormatting sqref="AA38:AF38">
    <cfRule type="expression" dxfId="2537" priority="114">
      <formula>INDIRECT(ADDRESS(ROW(),COLUMN()))=TRUNC(INDIRECT(ADDRESS(ROW(),COLUMN())))</formula>
    </cfRule>
  </conditionalFormatting>
  <conditionalFormatting sqref="AG39">
    <cfRule type="expression" dxfId="2536" priority="115">
      <formula>INDIRECT(ADDRESS(ROW(),COLUMN()))=TRUNC(INDIRECT(ADDRESS(ROW(),COLUMN())))</formula>
    </cfRule>
  </conditionalFormatting>
  <conditionalFormatting sqref="AG38">
    <cfRule type="expression" dxfId="2535" priority="116">
      <formula>INDIRECT(ADDRESS(ROW(),COLUMN()))=TRUNC(INDIRECT(ADDRESS(ROW(),COLUMN())))</formula>
    </cfRule>
  </conditionalFormatting>
  <conditionalFormatting sqref="AH39:AM39">
    <cfRule type="expression" dxfId="2534" priority="117">
      <formula>INDIRECT(ADDRESS(ROW(),COLUMN()))=TRUNC(INDIRECT(ADDRESS(ROW(),COLUMN())))</formula>
    </cfRule>
  </conditionalFormatting>
  <conditionalFormatting sqref="AH38:AM38">
    <cfRule type="expression" dxfId="2533" priority="118">
      <formula>INDIRECT(ADDRESS(ROW(),COLUMN()))=TRUNC(INDIRECT(ADDRESS(ROW(),COLUMN())))</formula>
    </cfRule>
  </conditionalFormatting>
  <conditionalFormatting sqref="AN39">
    <cfRule type="expression" dxfId="2532" priority="119">
      <formula>INDIRECT(ADDRESS(ROW(),COLUMN()))=TRUNC(INDIRECT(ADDRESS(ROW(),COLUMN())))</formula>
    </cfRule>
  </conditionalFormatting>
  <conditionalFormatting sqref="AN38">
    <cfRule type="expression" dxfId="2531" priority="120">
      <formula>INDIRECT(ADDRESS(ROW(),COLUMN()))=TRUNC(INDIRECT(ADDRESS(ROW(),COLUMN())))</formula>
    </cfRule>
  </conditionalFormatting>
  <conditionalFormatting sqref="AO39:AT39">
    <cfRule type="expression" dxfId="2530" priority="121">
      <formula>INDIRECT(ADDRESS(ROW(),COLUMN()))=TRUNC(INDIRECT(ADDRESS(ROW(),COLUMN())))</formula>
    </cfRule>
  </conditionalFormatting>
  <conditionalFormatting sqref="AO38:AT38">
    <cfRule type="expression" dxfId="2529" priority="122">
      <formula>INDIRECT(ADDRESS(ROW(),COLUMN()))=TRUNC(INDIRECT(ADDRESS(ROW(),COLUMN())))</formula>
    </cfRule>
  </conditionalFormatting>
  <conditionalFormatting sqref="AU39">
    <cfRule type="expression" dxfId="2528" priority="123">
      <formula>INDIRECT(ADDRESS(ROW(),COLUMN()))=TRUNC(INDIRECT(ADDRESS(ROW(),COLUMN())))</formula>
    </cfRule>
  </conditionalFormatting>
  <conditionalFormatting sqref="AU38">
    <cfRule type="expression" dxfId="2527" priority="124">
      <formula>INDIRECT(ADDRESS(ROW(),COLUMN()))=TRUNC(INDIRECT(ADDRESS(ROW(),COLUMN())))</formula>
    </cfRule>
  </conditionalFormatting>
  <conditionalFormatting sqref="AV39:AW39">
    <cfRule type="expression" dxfId="2526" priority="125">
      <formula>INDIRECT(ADDRESS(ROW(),COLUMN()))=TRUNC(INDIRECT(ADDRESS(ROW(),COLUMN())))</formula>
    </cfRule>
  </conditionalFormatting>
  <conditionalFormatting sqref="AV38:AW38">
    <cfRule type="expression" dxfId="2525" priority="126">
      <formula>INDIRECT(ADDRESS(ROW(),COLUMN()))=TRUNC(INDIRECT(ADDRESS(ROW(),COLUMN())))</formula>
    </cfRule>
  </conditionalFormatting>
  <conditionalFormatting sqref="AX38:BA39">
    <cfRule type="expression" dxfId="2524" priority="127">
      <formula>INDIRECT(ADDRESS(ROW(),COLUMN()))=TRUNC(INDIRECT(ADDRESS(ROW(),COLUMN())))</formula>
    </cfRule>
  </conditionalFormatting>
  <conditionalFormatting sqref="S42">
    <cfRule type="expression" dxfId="2523" priority="128">
      <formula>INDIRECT(ADDRESS(ROW(),COLUMN()))=TRUNC(INDIRECT(ADDRESS(ROW(),COLUMN())))</formula>
    </cfRule>
  </conditionalFormatting>
  <conditionalFormatting sqref="S41">
    <cfRule type="expression" dxfId="2522" priority="129">
      <formula>INDIRECT(ADDRESS(ROW(),COLUMN()))=TRUNC(INDIRECT(ADDRESS(ROW(),COLUMN())))</formula>
    </cfRule>
  </conditionalFormatting>
  <conditionalFormatting sqref="T42:Y42">
    <cfRule type="expression" dxfId="2521" priority="130">
      <formula>INDIRECT(ADDRESS(ROW(),COLUMN()))=TRUNC(INDIRECT(ADDRESS(ROW(),COLUMN())))</formula>
    </cfRule>
  </conditionalFormatting>
  <conditionalFormatting sqref="T41:Y41">
    <cfRule type="expression" dxfId="2520" priority="131">
      <formula>INDIRECT(ADDRESS(ROW(),COLUMN()))=TRUNC(INDIRECT(ADDRESS(ROW(),COLUMN())))</formula>
    </cfRule>
  </conditionalFormatting>
  <conditionalFormatting sqref="Z42">
    <cfRule type="expression" dxfId="2519" priority="132">
      <formula>INDIRECT(ADDRESS(ROW(),COLUMN()))=TRUNC(INDIRECT(ADDRESS(ROW(),COLUMN())))</formula>
    </cfRule>
  </conditionalFormatting>
  <conditionalFormatting sqref="Z41">
    <cfRule type="expression" dxfId="2518" priority="133">
      <formula>INDIRECT(ADDRESS(ROW(),COLUMN()))=TRUNC(INDIRECT(ADDRESS(ROW(),COLUMN())))</formula>
    </cfRule>
  </conditionalFormatting>
  <conditionalFormatting sqref="AA42:AF42">
    <cfRule type="expression" dxfId="2517" priority="134">
      <formula>INDIRECT(ADDRESS(ROW(),COLUMN()))=TRUNC(INDIRECT(ADDRESS(ROW(),COLUMN())))</formula>
    </cfRule>
  </conditionalFormatting>
  <conditionalFormatting sqref="AA41:AF41">
    <cfRule type="expression" dxfId="2516" priority="135">
      <formula>INDIRECT(ADDRESS(ROW(),COLUMN()))=TRUNC(INDIRECT(ADDRESS(ROW(),COLUMN())))</formula>
    </cfRule>
  </conditionalFormatting>
  <conditionalFormatting sqref="AG42">
    <cfRule type="expression" dxfId="2515" priority="136">
      <formula>INDIRECT(ADDRESS(ROW(),COLUMN()))=TRUNC(INDIRECT(ADDRESS(ROW(),COLUMN())))</formula>
    </cfRule>
  </conditionalFormatting>
  <conditionalFormatting sqref="AG41">
    <cfRule type="expression" dxfId="2514" priority="137">
      <formula>INDIRECT(ADDRESS(ROW(),COLUMN()))=TRUNC(INDIRECT(ADDRESS(ROW(),COLUMN())))</formula>
    </cfRule>
  </conditionalFormatting>
  <conditionalFormatting sqref="AH42:AM42">
    <cfRule type="expression" dxfId="2513" priority="138">
      <formula>INDIRECT(ADDRESS(ROW(),COLUMN()))=TRUNC(INDIRECT(ADDRESS(ROW(),COLUMN())))</formula>
    </cfRule>
  </conditionalFormatting>
  <conditionalFormatting sqref="AH41:AM41">
    <cfRule type="expression" dxfId="2512" priority="139">
      <formula>INDIRECT(ADDRESS(ROW(),COLUMN()))=TRUNC(INDIRECT(ADDRESS(ROW(),COLUMN())))</formula>
    </cfRule>
  </conditionalFormatting>
  <conditionalFormatting sqref="AN42">
    <cfRule type="expression" dxfId="2511" priority="140">
      <formula>INDIRECT(ADDRESS(ROW(),COLUMN()))=TRUNC(INDIRECT(ADDRESS(ROW(),COLUMN())))</formula>
    </cfRule>
  </conditionalFormatting>
  <conditionalFormatting sqref="AN41">
    <cfRule type="expression" dxfId="2510" priority="141">
      <formula>INDIRECT(ADDRESS(ROW(),COLUMN()))=TRUNC(INDIRECT(ADDRESS(ROW(),COLUMN())))</formula>
    </cfRule>
  </conditionalFormatting>
  <conditionalFormatting sqref="AO42:AT42">
    <cfRule type="expression" dxfId="2509" priority="142">
      <formula>INDIRECT(ADDRESS(ROW(),COLUMN()))=TRUNC(INDIRECT(ADDRESS(ROW(),COLUMN())))</formula>
    </cfRule>
  </conditionalFormatting>
  <conditionalFormatting sqref="AO41:AT41">
    <cfRule type="expression" dxfId="2508" priority="143">
      <formula>INDIRECT(ADDRESS(ROW(),COLUMN()))=TRUNC(INDIRECT(ADDRESS(ROW(),COLUMN())))</formula>
    </cfRule>
  </conditionalFormatting>
  <conditionalFormatting sqref="AU42">
    <cfRule type="expression" dxfId="2507" priority="144">
      <formula>INDIRECT(ADDRESS(ROW(),COLUMN()))=TRUNC(INDIRECT(ADDRESS(ROW(),COLUMN())))</formula>
    </cfRule>
  </conditionalFormatting>
  <conditionalFormatting sqref="AU41">
    <cfRule type="expression" dxfId="2506" priority="145">
      <formula>INDIRECT(ADDRESS(ROW(),COLUMN()))=TRUNC(INDIRECT(ADDRESS(ROW(),COLUMN())))</formula>
    </cfRule>
  </conditionalFormatting>
  <conditionalFormatting sqref="AV42:AW42">
    <cfRule type="expression" dxfId="2505" priority="146">
      <formula>INDIRECT(ADDRESS(ROW(),COLUMN()))=TRUNC(INDIRECT(ADDRESS(ROW(),COLUMN())))</formula>
    </cfRule>
  </conditionalFormatting>
  <conditionalFormatting sqref="AV41:AW41">
    <cfRule type="expression" dxfId="2504" priority="147">
      <formula>INDIRECT(ADDRESS(ROW(),COLUMN()))=TRUNC(INDIRECT(ADDRESS(ROW(),COLUMN())))</formula>
    </cfRule>
  </conditionalFormatting>
  <conditionalFormatting sqref="AX41:BA42">
    <cfRule type="expression" dxfId="2503" priority="148">
      <formula>INDIRECT(ADDRESS(ROW(),COLUMN()))=TRUNC(INDIRECT(ADDRESS(ROW(),COLUMN())))</formula>
    </cfRule>
  </conditionalFormatting>
  <conditionalFormatting sqref="S45">
    <cfRule type="expression" dxfId="2502" priority="149">
      <formula>INDIRECT(ADDRESS(ROW(),COLUMN()))=TRUNC(INDIRECT(ADDRESS(ROW(),COLUMN())))</formula>
    </cfRule>
  </conditionalFormatting>
  <conditionalFormatting sqref="S44">
    <cfRule type="expression" dxfId="2501" priority="150">
      <formula>INDIRECT(ADDRESS(ROW(),COLUMN()))=TRUNC(INDIRECT(ADDRESS(ROW(),COLUMN())))</formula>
    </cfRule>
  </conditionalFormatting>
  <conditionalFormatting sqref="T45:Y45">
    <cfRule type="expression" dxfId="2500" priority="151">
      <formula>INDIRECT(ADDRESS(ROW(),COLUMN()))=TRUNC(INDIRECT(ADDRESS(ROW(),COLUMN())))</formula>
    </cfRule>
  </conditionalFormatting>
  <conditionalFormatting sqref="T44:Y44">
    <cfRule type="expression" dxfId="2499" priority="152">
      <formula>INDIRECT(ADDRESS(ROW(),COLUMN()))=TRUNC(INDIRECT(ADDRESS(ROW(),COLUMN())))</formula>
    </cfRule>
  </conditionalFormatting>
  <conditionalFormatting sqref="Z45">
    <cfRule type="expression" dxfId="2498" priority="153">
      <formula>INDIRECT(ADDRESS(ROW(),COLUMN()))=TRUNC(INDIRECT(ADDRESS(ROW(),COLUMN())))</formula>
    </cfRule>
  </conditionalFormatting>
  <conditionalFormatting sqref="Z44">
    <cfRule type="expression" dxfId="2497" priority="154">
      <formula>INDIRECT(ADDRESS(ROW(),COLUMN()))=TRUNC(INDIRECT(ADDRESS(ROW(),COLUMN())))</formula>
    </cfRule>
  </conditionalFormatting>
  <conditionalFormatting sqref="AA45:AF45">
    <cfRule type="expression" dxfId="2496" priority="155">
      <formula>INDIRECT(ADDRESS(ROW(),COLUMN()))=TRUNC(INDIRECT(ADDRESS(ROW(),COLUMN())))</formula>
    </cfRule>
  </conditionalFormatting>
  <conditionalFormatting sqref="AA44:AF44">
    <cfRule type="expression" dxfId="2495" priority="156">
      <formula>INDIRECT(ADDRESS(ROW(),COLUMN()))=TRUNC(INDIRECT(ADDRESS(ROW(),COLUMN())))</formula>
    </cfRule>
  </conditionalFormatting>
  <conditionalFormatting sqref="AG45">
    <cfRule type="expression" dxfId="2494" priority="157">
      <formula>INDIRECT(ADDRESS(ROW(),COLUMN()))=TRUNC(INDIRECT(ADDRESS(ROW(),COLUMN())))</formula>
    </cfRule>
  </conditionalFormatting>
  <conditionalFormatting sqref="AG44">
    <cfRule type="expression" dxfId="2493" priority="158">
      <formula>INDIRECT(ADDRESS(ROW(),COLUMN()))=TRUNC(INDIRECT(ADDRESS(ROW(),COLUMN())))</formula>
    </cfRule>
  </conditionalFormatting>
  <conditionalFormatting sqref="AH45:AM45">
    <cfRule type="expression" dxfId="2492" priority="159">
      <formula>INDIRECT(ADDRESS(ROW(),COLUMN()))=TRUNC(INDIRECT(ADDRESS(ROW(),COLUMN())))</formula>
    </cfRule>
  </conditionalFormatting>
  <conditionalFormatting sqref="AH44:AM44">
    <cfRule type="expression" dxfId="2491" priority="160">
      <formula>INDIRECT(ADDRESS(ROW(),COLUMN()))=TRUNC(INDIRECT(ADDRESS(ROW(),COLUMN())))</formula>
    </cfRule>
  </conditionalFormatting>
  <conditionalFormatting sqref="AN45">
    <cfRule type="expression" dxfId="2490" priority="161">
      <formula>INDIRECT(ADDRESS(ROW(),COLUMN()))=TRUNC(INDIRECT(ADDRESS(ROW(),COLUMN())))</formula>
    </cfRule>
  </conditionalFormatting>
  <conditionalFormatting sqref="AN44">
    <cfRule type="expression" dxfId="2489" priority="162">
      <formula>INDIRECT(ADDRESS(ROW(),COLUMN()))=TRUNC(INDIRECT(ADDRESS(ROW(),COLUMN())))</formula>
    </cfRule>
  </conditionalFormatting>
  <conditionalFormatting sqref="AO45:AT45">
    <cfRule type="expression" dxfId="2488" priority="163">
      <formula>INDIRECT(ADDRESS(ROW(),COLUMN()))=TRUNC(INDIRECT(ADDRESS(ROW(),COLUMN())))</formula>
    </cfRule>
  </conditionalFormatting>
  <conditionalFormatting sqref="AO44:AT44">
    <cfRule type="expression" dxfId="2487" priority="164">
      <formula>INDIRECT(ADDRESS(ROW(),COLUMN()))=TRUNC(INDIRECT(ADDRESS(ROW(),COLUMN())))</formula>
    </cfRule>
  </conditionalFormatting>
  <conditionalFormatting sqref="AU45">
    <cfRule type="expression" dxfId="2486" priority="165">
      <formula>INDIRECT(ADDRESS(ROW(),COLUMN()))=TRUNC(INDIRECT(ADDRESS(ROW(),COLUMN())))</formula>
    </cfRule>
  </conditionalFormatting>
  <conditionalFormatting sqref="AU44">
    <cfRule type="expression" dxfId="2485" priority="166">
      <formula>INDIRECT(ADDRESS(ROW(),COLUMN()))=TRUNC(INDIRECT(ADDRESS(ROW(),COLUMN())))</formula>
    </cfRule>
  </conditionalFormatting>
  <conditionalFormatting sqref="AV45:AW45">
    <cfRule type="expression" dxfId="2484" priority="167">
      <formula>INDIRECT(ADDRESS(ROW(),COLUMN()))=TRUNC(INDIRECT(ADDRESS(ROW(),COLUMN())))</formula>
    </cfRule>
  </conditionalFormatting>
  <conditionalFormatting sqref="AV44:AW44">
    <cfRule type="expression" dxfId="2483" priority="168">
      <formula>INDIRECT(ADDRESS(ROW(),COLUMN()))=TRUNC(INDIRECT(ADDRESS(ROW(),COLUMN())))</formula>
    </cfRule>
  </conditionalFormatting>
  <conditionalFormatting sqref="AX44:BA45">
    <cfRule type="expression" dxfId="2482" priority="169">
      <formula>INDIRECT(ADDRESS(ROW(),COLUMN()))=TRUNC(INDIRECT(ADDRESS(ROW(),COLUMN())))</formula>
    </cfRule>
  </conditionalFormatting>
  <conditionalFormatting sqref="S48">
    <cfRule type="expression" dxfId="2481" priority="170">
      <formula>INDIRECT(ADDRESS(ROW(),COLUMN()))=TRUNC(INDIRECT(ADDRESS(ROW(),COLUMN())))</formula>
    </cfRule>
  </conditionalFormatting>
  <conditionalFormatting sqref="S47">
    <cfRule type="expression" dxfId="2480" priority="171">
      <formula>INDIRECT(ADDRESS(ROW(),COLUMN()))=TRUNC(INDIRECT(ADDRESS(ROW(),COLUMN())))</formula>
    </cfRule>
  </conditionalFormatting>
  <conditionalFormatting sqref="T48:Y48">
    <cfRule type="expression" dxfId="2479" priority="172">
      <formula>INDIRECT(ADDRESS(ROW(),COLUMN()))=TRUNC(INDIRECT(ADDRESS(ROW(),COLUMN())))</formula>
    </cfRule>
  </conditionalFormatting>
  <conditionalFormatting sqref="T47:Y47">
    <cfRule type="expression" dxfId="2478" priority="173">
      <formula>INDIRECT(ADDRESS(ROW(),COLUMN()))=TRUNC(INDIRECT(ADDRESS(ROW(),COLUMN())))</formula>
    </cfRule>
  </conditionalFormatting>
  <conditionalFormatting sqref="Z48">
    <cfRule type="expression" dxfId="2477" priority="174">
      <formula>INDIRECT(ADDRESS(ROW(),COLUMN()))=TRUNC(INDIRECT(ADDRESS(ROW(),COLUMN())))</formula>
    </cfRule>
  </conditionalFormatting>
  <conditionalFormatting sqref="Z47">
    <cfRule type="expression" dxfId="2476" priority="175">
      <formula>INDIRECT(ADDRESS(ROW(),COLUMN()))=TRUNC(INDIRECT(ADDRESS(ROW(),COLUMN())))</formula>
    </cfRule>
  </conditionalFormatting>
  <conditionalFormatting sqref="AA48:AF48">
    <cfRule type="expression" dxfId="2475" priority="176">
      <formula>INDIRECT(ADDRESS(ROW(),COLUMN()))=TRUNC(INDIRECT(ADDRESS(ROW(),COLUMN())))</formula>
    </cfRule>
  </conditionalFormatting>
  <conditionalFormatting sqref="AA47:AF47">
    <cfRule type="expression" dxfId="2474" priority="177">
      <formula>INDIRECT(ADDRESS(ROW(),COLUMN()))=TRUNC(INDIRECT(ADDRESS(ROW(),COLUMN())))</formula>
    </cfRule>
  </conditionalFormatting>
  <conditionalFormatting sqref="AG48">
    <cfRule type="expression" dxfId="2473" priority="178">
      <formula>INDIRECT(ADDRESS(ROW(),COLUMN()))=TRUNC(INDIRECT(ADDRESS(ROW(),COLUMN())))</formula>
    </cfRule>
  </conditionalFormatting>
  <conditionalFormatting sqref="AG47">
    <cfRule type="expression" dxfId="2472" priority="179">
      <formula>INDIRECT(ADDRESS(ROW(),COLUMN()))=TRUNC(INDIRECT(ADDRESS(ROW(),COLUMN())))</formula>
    </cfRule>
  </conditionalFormatting>
  <conditionalFormatting sqref="AH48:AM48">
    <cfRule type="expression" dxfId="2471" priority="180">
      <formula>INDIRECT(ADDRESS(ROW(),COLUMN()))=TRUNC(INDIRECT(ADDRESS(ROW(),COLUMN())))</formula>
    </cfRule>
  </conditionalFormatting>
  <conditionalFormatting sqref="AH47:AM47">
    <cfRule type="expression" dxfId="2470" priority="181">
      <formula>INDIRECT(ADDRESS(ROW(),COLUMN()))=TRUNC(INDIRECT(ADDRESS(ROW(),COLUMN())))</formula>
    </cfRule>
  </conditionalFormatting>
  <conditionalFormatting sqref="AN48">
    <cfRule type="expression" dxfId="2469" priority="182">
      <formula>INDIRECT(ADDRESS(ROW(),COLUMN()))=TRUNC(INDIRECT(ADDRESS(ROW(),COLUMN())))</formula>
    </cfRule>
  </conditionalFormatting>
  <conditionalFormatting sqref="AN47">
    <cfRule type="expression" dxfId="2468" priority="183">
      <formula>INDIRECT(ADDRESS(ROW(),COLUMN()))=TRUNC(INDIRECT(ADDRESS(ROW(),COLUMN())))</formula>
    </cfRule>
  </conditionalFormatting>
  <conditionalFormatting sqref="AO48:AT48">
    <cfRule type="expression" dxfId="2467" priority="184">
      <formula>INDIRECT(ADDRESS(ROW(),COLUMN()))=TRUNC(INDIRECT(ADDRESS(ROW(),COLUMN())))</formula>
    </cfRule>
  </conditionalFormatting>
  <conditionalFormatting sqref="AO47:AT47">
    <cfRule type="expression" dxfId="2466" priority="185">
      <formula>INDIRECT(ADDRESS(ROW(),COLUMN()))=TRUNC(INDIRECT(ADDRESS(ROW(),COLUMN())))</formula>
    </cfRule>
  </conditionalFormatting>
  <conditionalFormatting sqref="AU48">
    <cfRule type="expression" dxfId="2465" priority="186">
      <formula>INDIRECT(ADDRESS(ROW(),COLUMN()))=TRUNC(INDIRECT(ADDRESS(ROW(),COLUMN())))</formula>
    </cfRule>
  </conditionalFormatting>
  <conditionalFormatting sqref="AU47">
    <cfRule type="expression" dxfId="2464" priority="187">
      <formula>INDIRECT(ADDRESS(ROW(),COLUMN()))=TRUNC(INDIRECT(ADDRESS(ROW(),COLUMN())))</formula>
    </cfRule>
  </conditionalFormatting>
  <conditionalFormatting sqref="AV48:AW48">
    <cfRule type="expression" dxfId="2463" priority="188">
      <formula>INDIRECT(ADDRESS(ROW(),COLUMN()))=TRUNC(INDIRECT(ADDRESS(ROW(),COLUMN())))</formula>
    </cfRule>
  </conditionalFormatting>
  <conditionalFormatting sqref="AV47:AW47">
    <cfRule type="expression" dxfId="2462" priority="189">
      <formula>INDIRECT(ADDRESS(ROW(),COLUMN()))=TRUNC(INDIRECT(ADDRESS(ROW(),COLUMN())))</formula>
    </cfRule>
  </conditionalFormatting>
  <conditionalFormatting sqref="AX47:BA48">
    <cfRule type="expression" dxfId="2461" priority="190">
      <formula>INDIRECT(ADDRESS(ROW(),COLUMN()))=TRUNC(INDIRECT(ADDRESS(ROW(),COLUMN())))</formula>
    </cfRule>
  </conditionalFormatting>
  <conditionalFormatting sqref="S51">
    <cfRule type="expression" dxfId="2460" priority="191">
      <formula>INDIRECT(ADDRESS(ROW(),COLUMN()))=TRUNC(INDIRECT(ADDRESS(ROW(),COLUMN())))</formula>
    </cfRule>
  </conditionalFormatting>
  <conditionalFormatting sqref="S50">
    <cfRule type="expression" dxfId="2459" priority="192">
      <formula>INDIRECT(ADDRESS(ROW(),COLUMN()))=TRUNC(INDIRECT(ADDRESS(ROW(),COLUMN())))</formula>
    </cfRule>
  </conditionalFormatting>
  <conditionalFormatting sqref="T51:Y51">
    <cfRule type="expression" dxfId="2458" priority="193">
      <formula>INDIRECT(ADDRESS(ROW(),COLUMN()))=TRUNC(INDIRECT(ADDRESS(ROW(),COLUMN())))</formula>
    </cfRule>
  </conditionalFormatting>
  <conditionalFormatting sqref="T50:Y50">
    <cfRule type="expression" dxfId="2457" priority="194">
      <formula>INDIRECT(ADDRESS(ROW(),COLUMN()))=TRUNC(INDIRECT(ADDRESS(ROW(),COLUMN())))</formula>
    </cfRule>
  </conditionalFormatting>
  <conditionalFormatting sqref="Z51">
    <cfRule type="expression" dxfId="2456" priority="195">
      <formula>INDIRECT(ADDRESS(ROW(),COLUMN()))=TRUNC(INDIRECT(ADDRESS(ROW(),COLUMN())))</formula>
    </cfRule>
  </conditionalFormatting>
  <conditionalFormatting sqref="Z50">
    <cfRule type="expression" dxfId="2455" priority="196">
      <formula>INDIRECT(ADDRESS(ROW(),COLUMN()))=TRUNC(INDIRECT(ADDRESS(ROW(),COLUMN())))</formula>
    </cfRule>
  </conditionalFormatting>
  <conditionalFormatting sqref="AA51:AF51">
    <cfRule type="expression" dxfId="2454" priority="197">
      <formula>INDIRECT(ADDRESS(ROW(),COLUMN()))=TRUNC(INDIRECT(ADDRESS(ROW(),COLUMN())))</formula>
    </cfRule>
  </conditionalFormatting>
  <conditionalFormatting sqref="AA50:AF50">
    <cfRule type="expression" dxfId="2453" priority="198">
      <formula>INDIRECT(ADDRESS(ROW(),COLUMN()))=TRUNC(INDIRECT(ADDRESS(ROW(),COLUMN())))</formula>
    </cfRule>
  </conditionalFormatting>
  <conditionalFormatting sqref="AG51">
    <cfRule type="expression" dxfId="2452" priority="199">
      <formula>INDIRECT(ADDRESS(ROW(),COLUMN()))=TRUNC(INDIRECT(ADDRESS(ROW(),COLUMN())))</formula>
    </cfRule>
  </conditionalFormatting>
  <conditionalFormatting sqref="AG50">
    <cfRule type="expression" dxfId="2451" priority="200">
      <formula>INDIRECT(ADDRESS(ROW(),COLUMN()))=TRUNC(INDIRECT(ADDRESS(ROW(),COLUMN())))</formula>
    </cfRule>
  </conditionalFormatting>
  <conditionalFormatting sqref="AH51:AM51">
    <cfRule type="expression" dxfId="2450" priority="201">
      <formula>INDIRECT(ADDRESS(ROW(),COLUMN()))=TRUNC(INDIRECT(ADDRESS(ROW(),COLUMN())))</formula>
    </cfRule>
  </conditionalFormatting>
  <conditionalFormatting sqref="AH50:AM50">
    <cfRule type="expression" dxfId="2449" priority="202">
      <formula>INDIRECT(ADDRESS(ROW(),COLUMN()))=TRUNC(INDIRECT(ADDRESS(ROW(),COLUMN())))</formula>
    </cfRule>
  </conditionalFormatting>
  <conditionalFormatting sqref="AN51">
    <cfRule type="expression" dxfId="2448" priority="203">
      <formula>INDIRECT(ADDRESS(ROW(),COLUMN()))=TRUNC(INDIRECT(ADDRESS(ROW(),COLUMN())))</formula>
    </cfRule>
  </conditionalFormatting>
  <conditionalFormatting sqref="AN50">
    <cfRule type="expression" dxfId="2447" priority="204">
      <formula>INDIRECT(ADDRESS(ROW(),COLUMN()))=TRUNC(INDIRECT(ADDRESS(ROW(),COLUMN())))</formula>
    </cfRule>
  </conditionalFormatting>
  <conditionalFormatting sqref="AO51:AT51">
    <cfRule type="expression" dxfId="2446" priority="205">
      <formula>INDIRECT(ADDRESS(ROW(),COLUMN()))=TRUNC(INDIRECT(ADDRESS(ROW(),COLUMN())))</formula>
    </cfRule>
  </conditionalFormatting>
  <conditionalFormatting sqref="AO50:AT50">
    <cfRule type="expression" dxfId="2445" priority="206">
      <formula>INDIRECT(ADDRESS(ROW(),COLUMN()))=TRUNC(INDIRECT(ADDRESS(ROW(),COLUMN())))</formula>
    </cfRule>
  </conditionalFormatting>
  <conditionalFormatting sqref="AU51">
    <cfRule type="expression" dxfId="2444" priority="207">
      <formula>INDIRECT(ADDRESS(ROW(),COLUMN()))=TRUNC(INDIRECT(ADDRESS(ROW(),COLUMN())))</formula>
    </cfRule>
  </conditionalFormatting>
  <conditionalFormatting sqref="AU50">
    <cfRule type="expression" dxfId="2443" priority="208">
      <formula>INDIRECT(ADDRESS(ROW(),COLUMN()))=TRUNC(INDIRECT(ADDRESS(ROW(),COLUMN())))</formula>
    </cfRule>
  </conditionalFormatting>
  <conditionalFormatting sqref="AV51:AW51">
    <cfRule type="expression" dxfId="2442" priority="209">
      <formula>INDIRECT(ADDRESS(ROW(),COLUMN()))=TRUNC(INDIRECT(ADDRESS(ROW(),COLUMN())))</formula>
    </cfRule>
  </conditionalFormatting>
  <conditionalFormatting sqref="AV50:AW50">
    <cfRule type="expression" dxfId="2441" priority="210">
      <formula>INDIRECT(ADDRESS(ROW(),COLUMN()))=TRUNC(INDIRECT(ADDRESS(ROW(),COLUMN())))</formula>
    </cfRule>
  </conditionalFormatting>
  <conditionalFormatting sqref="AX50:BA51">
    <cfRule type="expression" dxfId="2440" priority="211">
      <formula>INDIRECT(ADDRESS(ROW(),COLUMN()))=TRUNC(INDIRECT(ADDRESS(ROW(),COLUMN())))</formula>
    </cfRule>
  </conditionalFormatting>
  <conditionalFormatting sqref="S54">
    <cfRule type="expression" dxfId="2439" priority="212">
      <formula>INDIRECT(ADDRESS(ROW(),COLUMN()))=TRUNC(INDIRECT(ADDRESS(ROW(),COLUMN())))</formula>
    </cfRule>
  </conditionalFormatting>
  <conditionalFormatting sqref="S53">
    <cfRule type="expression" dxfId="2438" priority="213">
      <formula>INDIRECT(ADDRESS(ROW(),COLUMN()))=TRUNC(INDIRECT(ADDRESS(ROW(),COLUMN())))</formula>
    </cfRule>
  </conditionalFormatting>
  <conditionalFormatting sqref="T54:Y54">
    <cfRule type="expression" dxfId="2437" priority="214">
      <formula>INDIRECT(ADDRESS(ROW(),COLUMN()))=TRUNC(INDIRECT(ADDRESS(ROW(),COLUMN())))</formula>
    </cfRule>
  </conditionalFormatting>
  <conditionalFormatting sqref="T53:Y53">
    <cfRule type="expression" dxfId="2436" priority="215">
      <formula>INDIRECT(ADDRESS(ROW(),COLUMN()))=TRUNC(INDIRECT(ADDRESS(ROW(),COLUMN())))</formula>
    </cfRule>
  </conditionalFormatting>
  <conditionalFormatting sqref="Z54">
    <cfRule type="expression" dxfId="2435" priority="216">
      <formula>INDIRECT(ADDRESS(ROW(),COLUMN()))=TRUNC(INDIRECT(ADDRESS(ROW(),COLUMN())))</formula>
    </cfRule>
  </conditionalFormatting>
  <conditionalFormatting sqref="Z53">
    <cfRule type="expression" dxfId="2434" priority="217">
      <formula>INDIRECT(ADDRESS(ROW(),COLUMN()))=TRUNC(INDIRECT(ADDRESS(ROW(),COLUMN())))</formula>
    </cfRule>
  </conditionalFormatting>
  <conditionalFormatting sqref="AA54:AF54">
    <cfRule type="expression" dxfId="2433" priority="218">
      <formula>INDIRECT(ADDRESS(ROW(),COLUMN()))=TRUNC(INDIRECT(ADDRESS(ROW(),COLUMN())))</formula>
    </cfRule>
  </conditionalFormatting>
  <conditionalFormatting sqref="AA53:AF53">
    <cfRule type="expression" dxfId="2432" priority="219">
      <formula>INDIRECT(ADDRESS(ROW(),COLUMN()))=TRUNC(INDIRECT(ADDRESS(ROW(),COLUMN())))</formula>
    </cfRule>
  </conditionalFormatting>
  <conditionalFormatting sqref="AG54">
    <cfRule type="expression" dxfId="2431" priority="220">
      <formula>INDIRECT(ADDRESS(ROW(),COLUMN()))=TRUNC(INDIRECT(ADDRESS(ROW(),COLUMN())))</formula>
    </cfRule>
  </conditionalFormatting>
  <conditionalFormatting sqref="AG53">
    <cfRule type="expression" dxfId="2430" priority="221">
      <formula>INDIRECT(ADDRESS(ROW(),COLUMN()))=TRUNC(INDIRECT(ADDRESS(ROW(),COLUMN())))</formula>
    </cfRule>
  </conditionalFormatting>
  <conditionalFormatting sqref="AH54:AM54">
    <cfRule type="expression" dxfId="2429" priority="222">
      <formula>INDIRECT(ADDRESS(ROW(),COLUMN()))=TRUNC(INDIRECT(ADDRESS(ROW(),COLUMN())))</formula>
    </cfRule>
  </conditionalFormatting>
  <conditionalFormatting sqref="AH53:AM53">
    <cfRule type="expression" dxfId="2428" priority="223">
      <formula>INDIRECT(ADDRESS(ROW(),COLUMN()))=TRUNC(INDIRECT(ADDRESS(ROW(),COLUMN())))</formula>
    </cfRule>
  </conditionalFormatting>
  <conditionalFormatting sqref="AN54">
    <cfRule type="expression" dxfId="2427" priority="224">
      <formula>INDIRECT(ADDRESS(ROW(),COLUMN()))=TRUNC(INDIRECT(ADDRESS(ROW(),COLUMN())))</formula>
    </cfRule>
  </conditionalFormatting>
  <conditionalFormatting sqref="AN53">
    <cfRule type="expression" dxfId="2426" priority="225">
      <formula>INDIRECT(ADDRESS(ROW(),COLUMN()))=TRUNC(INDIRECT(ADDRESS(ROW(),COLUMN())))</formula>
    </cfRule>
  </conditionalFormatting>
  <conditionalFormatting sqref="AO54:AT54">
    <cfRule type="expression" dxfId="2425" priority="226">
      <formula>INDIRECT(ADDRESS(ROW(),COLUMN()))=TRUNC(INDIRECT(ADDRESS(ROW(),COLUMN())))</formula>
    </cfRule>
  </conditionalFormatting>
  <conditionalFormatting sqref="AO53:AT53">
    <cfRule type="expression" dxfId="2424" priority="227">
      <formula>INDIRECT(ADDRESS(ROW(),COLUMN()))=TRUNC(INDIRECT(ADDRESS(ROW(),COLUMN())))</formula>
    </cfRule>
  </conditionalFormatting>
  <conditionalFormatting sqref="AU54">
    <cfRule type="expression" dxfId="2423" priority="228">
      <formula>INDIRECT(ADDRESS(ROW(),COLUMN()))=TRUNC(INDIRECT(ADDRESS(ROW(),COLUMN())))</formula>
    </cfRule>
  </conditionalFormatting>
  <conditionalFormatting sqref="AU53">
    <cfRule type="expression" dxfId="2422" priority="229">
      <formula>INDIRECT(ADDRESS(ROW(),COLUMN()))=TRUNC(INDIRECT(ADDRESS(ROW(),COLUMN())))</formula>
    </cfRule>
  </conditionalFormatting>
  <conditionalFormatting sqref="AV54:AW54">
    <cfRule type="expression" dxfId="2421" priority="230">
      <formula>INDIRECT(ADDRESS(ROW(),COLUMN()))=TRUNC(INDIRECT(ADDRESS(ROW(),COLUMN())))</formula>
    </cfRule>
  </conditionalFormatting>
  <conditionalFormatting sqref="AV53:AW53">
    <cfRule type="expression" dxfId="2420" priority="231">
      <formula>INDIRECT(ADDRESS(ROW(),COLUMN()))=TRUNC(INDIRECT(ADDRESS(ROW(),COLUMN())))</formula>
    </cfRule>
  </conditionalFormatting>
  <conditionalFormatting sqref="AX53:BA54">
    <cfRule type="expression" dxfId="2419" priority="232">
      <formula>INDIRECT(ADDRESS(ROW(),COLUMN()))=TRUNC(INDIRECT(ADDRESS(ROW(),COLUMN())))</formula>
    </cfRule>
  </conditionalFormatting>
  <conditionalFormatting sqref="S57">
    <cfRule type="expression" dxfId="2418" priority="233">
      <formula>INDIRECT(ADDRESS(ROW(),COLUMN()))=TRUNC(INDIRECT(ADDRESS(ROW(),COLUMN())))</formula>
    </cfRule>
  </conditionalFormatting>
  <conditionalFormatting sqref="S56">
    <cfRule type="expression" dxfId="2417" priority="234">
      <formula>INDIRECT(ADDRESS(ROW(),COLUMN()))=TRUNC(INDIRECT(ADDRESS(ROW(),COLUMN())))</formula>
    </cfRule>
  </conditionalFormatting>
  <conditionalFormatting sqref="T57:Y57">
    <cfRule type="expression" dxfId="2416" priority="235">
      <formula>INDIRECT(ADDRESS(ROW(),COLUMN()))=TRUNC(INDIRECT(ADDRESS(ROW(),COLUMN())))</formula>
    </cfRule>
  </conditionalFormatting>
  <conditionalFormatting sqref="T56:Y56">
    <cfRule type="expression" dxfId="2415" priority="236">
      <formula>INDIRECT(ADDRESS(ROW(),COLUMN()))=TRUNC(INDIRECT(ADDRESS(ROW(),COLUMN())))</formula>
    </cfRule>
  </conditionalFormatting>
  <conditionalFormatting sqref="Z57">
    <cfRule type="expression" dxfId="2414" priority="237">
      <formula>INDIRECT(ADDRESS(ROW(),COLUMN()))=TRUNC(INDIRECT(ADDRESS(ROW(),COLUMN())))</formula>
    </cfRule>
  </conditionalFormatting>
  <conditionalFormatting sqref="Z56">
    <cfRule type="expression" dxfId="2413" priority="238">
      <formula>INDIRECT(ADDRESS(ROW(),COLUMN()))=TRUNC(INDIRECT(ADDRESS(ROW(),COLUMN())))</formula>
    </cfRule>
  </conditionalFormatting>
  <conditionalFormatting sqref="AA57:AF57">
    <cfRule type="expression" dxfId="2412" priority="239">
      <formula>INDIRECT(ADDRESS(ROW(),COLUMN()))=TRUNC(INDIRECT(ADDRESS(ROW(),COLUMN())))</formula>
    </cfRule>
  </conditionalFormatting>
  <conditionalFormatting sqref="AA56:AF56">
    <cfRule type="expression" dxfId="2411" priority="240">
      <formula>INDIRECT(ADDRESS(ROW(),COLUMN()))=TRUNC(INDIRECT(ADDRESS(ROW(),COLUMN())))</formula>
    </cfRule>
  </conditionalFormatting>
  <conditionalFormatting sqref="AG57">
    <cfRule type="expression" dxfId="2410" priority="241">
      <formula>INDIRECT(ADDRESS(ROW(),COLUMN()))=TRUNC(INDIRECT(ADDRESS(ROW(),COLUMN())))</formula>
    </cfRule>
  </conditionalFormatting>
  <conditionalFormatting sqref="AG56">
    <cfRule type="expression" dxfId="2409" priority="242">
      <formula>INDIRECT(ADDRESS(ROW(),COLUMN()))=TRUNC(INDIRECT(ADDRESS(ROW(),COLUMN())))</formula>
    </cfRule>
  </conditionalFormatting>
  <conditionalFormatting sqref="AH57:AM57">
    <cfRule type="expression" dxfId="2408" priority="243">
      <formula>INDIRECT(ADDRESS(ROW(),COLUMN()))=TRUNC(INDIRECT(ADDRESS(ROW(),COLUMN())))</formula>
    </cfRule>
  </conditionalFormatting>
  <conditionalFormatting sqref="AH56:AM56">
    <cfRule type="expression" dxfId="2407" priority="244">
      <formula>INDIRECT(ADDRESS(ROW(),COLUMN()))=TRUNC(INDIRECT(ADDRESS(ROW(),COLUMN())))</formula>
    </cfRule>
  </conditionalFormatting>
  <conditionalFormatting sqref="AN57">
    <cfRule type="expression" dxfId="2406" priority="245">
      <formula>INDIRECT(ADDRESS(ROW(),COLUMN()))=TRUNC(INDIRECT(ADDRESS(ROW(),COLUMN())))</formula>
    </cfRule>
  </conditionalFormatting>
  <conditionalFormatting sqref="AN56">
    <cfRule type="expression" dxfId="2405" priority="246">
      <formula>INDIRECT(ADDRESS(ROW(),COLUMN()))=TRUNC(INDIRECT(ADDRESS(ROW(),COLUMN())))</formula>
    </cfRule>
  </conditionalFormatting>
  <conditionalFormatting sqref="AO57:AT57">
    <cfRule type="expression" dxfId="2404" priority="247">
      <formula>INDIRECT(ADDRESS(ROW(),COLUMN()))=TRUNC(INDIRECT(ADDRESS(ROW(),COLUMN())))</formula>
    </cfRule>
  </conditionalFormatting>
  <conditionalFormatting sqref="AO56:AT56">
    <cfRule type="expression" dxfId="2403" priority="248">
      <formula>INDIRECT(ADDRESS(ROW(),COLUMN()))=TRUNC(INDIRECT(ADDRESS(ROW(),COLUMN())))</formula>
    </cfRule>
  </conditionalFormatting>
  <conditionalFormatting sqref="AU57">
    <cfRule type="expression" dxfId="2402" priority="249">
      <formula>INDIRECT(ADDRESS(ROW(),COLUMN()))=TRUNC(INDIRECT(ADDRESS(ROW(),COLUMN())))</formula>
    </cfRule>
  </conditionalFormatting>
  <conditionalFormatting sqref="AU56">
    <cfRule type="expression" dxfId="2401" priority="250">
      <formula>INDIRECT(ADDRESS(ROW(),COLUMN()))=TRUNC(INDIRECT(ADDRESS(ROW(),COLUMN())))</formula>
    </cfRule>
  </conditionalFormatting>
  <conditionalFormatting sqref="AV57:AW57">
    <cfRule type="expression" dxfId="2400" priority="251">
      <formula>INDIRECT(ADDRESS(ROW(),COLUMN()))=TRUNC(INDIRECT(ADDRESS(ROW(),COLUMN())))</formula>
    </cfRule>
  </conditionalFormatting>
  <conditionalFormatting sqref="AV56:AW56">
    <cfRule type="expression" dxfId="2399" priority="252">
      <formula>INDIRECT(ADDRESS(ROW(),COLUMN()))=TRUNC(INDIRECT(ADDRESS(ROW(),COLUMN())))</formula>
    </cfRule>
  </conditionalFormatting>
  <conditionalFormatting sqref="AX56:BA57">
    <cfRule type="expression" dxfId="2398" priority="253">
      <formula>INDIRECT(ADDRESS(ROW(),COLUMN()))=TRUNC(INDIRECT(ADDRESS(ROW(),COLUMN())))</formula>
    </cfRule>
  </conditionalFormatting>
  <conditionalFormatting sqref="S60">
    <cfRule type="expression" dxfId="2397" priority="254">
      <formula>INDIRECT(ADDRESS(ROW(),COLUMN()))=TRUNC(INDIRECT(ADDRESS(ROW(),COLUMN())))</formula>
    </cfRule>
  </conditionalFormatting>
  <conditionalFormatting sqref="S59">
    <cfRule type="expression" dxfId="2396" priority="255">
      <formula>INDIRECT(ADDRESS(ROW(),COLUMN()))=TRUNC(INDIRECT(ADDRESS(ROW(),COLUMN())))</formula>
    </cfRule>
  </conditionalFormatting>
  <conditionalFormatting sqref="T60:Y60">
    <cfRule type="expression" dxfId="2395" priority="256">
      <formula>INDIRECT(ADDRESS(ROW(),COLUMN()))=TRUNC(INDIRECT(ADDRESS(ROW(),COLUMN())))</formula>
    </cfRule>
  </conditionalFormatting>
  <conditionalFormatting sqref="T59:Y59">
    <cfRule type="expression" dxfId="2394" priority="257">
      <formula>INDIRECT(ADDRESS(ROW(),COLUMN()))=TRUNC(INDIRECT(ADDRESS(ROW(),COLUMN())))</formula>
    </cfRule>
  </conditionalFormatting>
  <conditionalFormatting sqref="Z60">
    <cfRule type="expression" dxfId="2393" priority="258">
      <formula>INDIRECT(ADDRESS(ROW(),COLUMN()))=TRUNC(INDIRECT(ADDRESS(ROW(),COLUMN())))</formula>
    </cfRule>
  </conditionalFormatting>
  <conditionalFormatting sqref="Z59">
    <cfRule type="expression" dxfId="2392" priority="259">
      <formula>INDIRECT(ADDRESS(ROW(),COLUMN()))=TRUNC(INDIRECT(ADDRESS(ROW(),COLUMN())))</formula>
    </cfRule>
  </conditionalFormatting>
  <conditionalFormatting sqref="AA60:AF60">
    <cfRule type="expression" dxfId="2391" priority="260">
      <formula>INDIRECT(ADDRESS(ROW(),COLUMN()))=TRUNC(INDIRECT(ADDRESS(ROW(),COLUMN())))</formula>
    </cfRule>
  </conditionalFormatting>
  <conditionalFormatting sqref="AA59:AF59">
    <cfRule type="expression" dxfId="2390" priority="261">
      <formula>INDIRECT(ADDRESS(ROW(),COLUMN()))=TRUNC(INDIRECT(ADDRESS(ROW(),COLUMN())))</formula>
    </cfRule>
  </conditionalFormatting>
  <conditionalFormatting sqref="AG60">
    <cfRule type="expression" dxfId="2389" priority="262">
      <formula>INDIRECT(ADDRESS(ROW(),COLUMN()))=TRUNC(INDIRECT(ADDRESS(ROW(),COLUMN())))</formula>
    </cfRule>
  </conditionalFormatting>
  <conditionalFormatting sqref="AG59">
    <cfRule type="expression" dxfId="2388" priority="263">
      <formula>INDIRECT(ADDRESS(ROW(),COLUMN()))=TRUNC(INDIRECT(ADDRESS(ROW(),COLUMN())))</formula>
    </cfRule>
  </conditionalFormatting>
  <conditionalFormatting sqref="AH60:AM60">
    <cfRule type="expression" dxfId="2387" priority="264">
      <formula>INDIRECT(ADDRESS(ROW(),COLUMN()))=TRUNC(INDIRECT(ADDRESS(ROW(),COLUMN())))</formula>
    </cfRule>
  </conditionalFormatting>
  <conditionalFormatting sqref="AH59:AM59">
    <cfRule type="expression" dxfId="2386" priority="265">
      <formula>INDIRECT(ADDRESS(ROW(),COLUMN()))=TRUNC(INDIRECT(ADDRESS(ROW(),COLUMN())))</formula>
    </cfRule>
  </conditionalFormatting>
  <conditionalFormatting sqref="AN60">
    <cfRule type="expression" dxfId="2385" priority="266">
      <formula>INDIRECT(ADDRESS(ROW(),COLUMN()))=TRUNC(INDIRECT(ADDRESS(ROW(),COLUMN())))</formula>
    </cfRule>
  </conditionalFormatting>
  <conditionalFormatting sqref="AN59">
    <cfRule type="expression" dxfId="2384" priority="267">
      <formula>INDIRECT(ADDRESS(ROW(),COLUMN()))=TRUNC(INDIRECT(ADDRESS(ROW(),COLUMN())))</formula>
    </cfRule>
  </conditionalFormatting>
  <conditionalFormatting sqref="AO60:AT60">
    <cfRule type="expression" dxfId="2383" priority="268">
      <formula>INDIRECT(ADDRESS(ROW(),COLUMN()))=TRUNC(INDIRECT(ADDRESS(ROW(),COLUMN())))</formula>
    </cfRule>
  </conditionalFormatting>
  <conditionalFormatting sqref="AO59:AT59">
    <cfRule type="expression" dxfId="2382" priority="269">
      <formula>INDIRECT(ADDRESS(ROW(),COLUMN()))=TRUNC(INDIRECT(ADDRESS(ROW(),COLUMN())))</formula>
    </cfRule>
  </conditionalFormatting>
  <conditionalFormatting sqref="AU60">
    <cfRule type="expression" dxfId="2381" priority="270">
      <formula>INDIRECT(ADDRESS(ROW(),COLUMN()))=TRUNC(INDIRECT(ADDRESS(ROW(),COLUMN())))</formula>
    </cfRule>
  </conditionalFormatting>
  <conditionalFormatting sqref="AU59">
    <cfRule type="expression" dxfId="2380" priority="271">
      <formula>INDIRECT(ADDRESS(ROW(),COLUMN()))=TRUNC(INDIRECT(ADDRESS(ROW(),COLUMN())))</formula>
    </cfRule>
  </conditionalFormatting>
  <conditionalFormatting sqref="AV60:AW60">
    <cfRule type="expression" dxfId="2379" priority="272">
      <formula>INDIRECT(ADDRESS(ROW(),COLUMN()))=TRUNC(INDIRECT(ADDRESS(ROW(),COLUMN())))</formula>
    </cfRule>
  </conditionalFormatting>
  <conditionalFormatting sqref="AV59:AW59">
    <cfRule type="expression" dxfId="2378" priority="273">
      <formula>INDIRECT(ADDRESS(ROW(),COLUMN()))=TRUNC(INDIRECT(ADDRESS(ROW(),COLUMN())))</formula>
    </cfRule>
  </conditionalFormatting>
  <conditionalFormatting sqref="AX59:BA60">
    <cfRule type="expression" dxfId="2377" priority="274">
      <formula>INDIRECT(ADDRESS(ROW(),COLUMN()))=TRUNC(INDIRECT(ADDRESS(ROW(),COLUMN())))</formula>
    </cfRule>
  </conditionalFormatting>
  <conditionalFormatting sqref="BC14:BD14">
    <cfRule type="expression" dxfId="2376" priority="275">
      <formula>INDIRECT(ADDRESS(ROW(),COLUMN()))=TRUNC(INDIRECT(ADDRESS(ROW(),COLUMN())))</formula>
    </cfRule>
  </conditionalFormatting>
  <conditionalFormatting sqref="S62:BA64">
    <cfRule type="expression" dxfId="2375" priority="276">
      <formula>INDIRECT(ADDRESS(ROW(),COLUMN()))=TRUNC(INDIRECT(ADDRESS(ROW(),COLUMN())))</formula>
    </cfRule>
  </conditionalFormatting>
  <dataValidations count="8">
    <dataValidation type="list" operator="equal" allowBlank="1" showDropDown="0" showInputMessage="1" showErrorMessage="1" sqref="AC3">
      <formula1>#REF!</formula1>
    </dataValidation>
    <dataValidation type="list" operator="equal" allowBlank="1" showDropDown="0" showInputMessage="1" showErrorMessage="1" sqref="BB3:BE3">
      <formula1>"４週,暦月"</formula1>
    </dataValidation>
    <dataValidation type="list" operator="equal" allowBlank="1" showDropDown="0" showInputMessage="1" showErrorMessage="1" sqref="BB4:BE4">
      <formula1>"予定,実績,予定・実績"</formula1>
    </dataValidation>
    <dataValidation type="decimal" allowBlank="1" showDropDown="0" showInputMessage="1" showErrorMessage="1" error="入力可能範囲　32～40" sqref="AX6">
      <formula1>32</formula1>
      <formula2>40</formula2>
    </dataValidation>
    <dataValidation type="list" operator="equal" allowBlank="1" showDropDown="0" showInputMessage="1" showErrorMessage="0" sqref="C22:E60">
      <formula1>職種</formula1>
    </dataValidation>
    <dataValidation type="list" operator="equal" allowBlank="1" showDropDown="0" showInputMessage="1" showErrorMessage="0" sqref="G22:G60">
      <formula1>"A,B,C,D"</formula1>
    </dataValidation>
    <dataValidation type="list" operator="equal" allowBlank="1" showDropDown="0" showInputMessage="1" showErrorMessage="0" error="リストにない場合のみ、入力してください。" sqref="H22:K60">
      <formula1>INDIRECT(C22)</formula1>
    </dataValidation>
    <dataValidation type="list" operator="equal" allowBlank="1" showDropDown="0" showInputMessage="1" showErrorMessage="1" sqref="S22:AW22 S25:AW25 S28:AW28 S31:AW31 S34:AW34 S37:AW37 S40:AW40 S43:AW43 S46:AW46 S49:AW49 S52:AW52 S55:AW55 S58:AW58">
      <formula1>"0"</formula1>
    </dataValidation>
  </dataValidations>
  <printOptions horizontalCentered="1"/>
  <pageMargins left="0.15763888888888899" right="0.15763888888888899" top="0.31527777777777799" bottom="0.35486111111111102" header="0.51180555555555496" footer="0.31527777777777799"/>
  <pageSetup paperSize="9" firstPageNumber="0" fitToWidth="1" fitToHeight="0" orientation="landscape" usePrinterDefaults="1" useFirstPageNumber="1" horizontalDpi="300" verticalDpi="300"/>
  <headerFooter>
    <oddHeader xml:space="preserve">&amp;C
</oddHeader>
    <oddFooter>&amp;C
&amp;R&amp;14&amp;P/&amp;N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AMK42"/>
  <sheetViews>
    <sheetView workbookViewId="0"/>
  </sheetViews>
  <sheetFormatPr defaultRowHeight="25.5"/>
  <cols>
    <col min="1" max="1" width="1.60546875" style="184" customWidth="1"/>
    <col min="2" max="2" width="5.67578125" style="185" customWidth="1"/>
    <col min="3" max="3" width="10.7109375" style="185" customWidth="1"/>
    <col min="4" max="4" width="3.31640625" style="185" customWidth="1"/>
    <col min="5" max="5" width="15.7421875" style="184" customWidth="1"/>
    <col min="6" max="6" width="3.31640625" style="184" customWidth="1"/>
    <col min="7" max="7" width="15.7421875" style="184" customWidth="1"/>
    <col min="8" max="8" width="3.31640625" style="184" customWidth="1"/>
    <col min="9" max="9" width="15.7421875" style="185" customWidth="1"/>
    <col min="10" max="10" width="3.31640625" style="184" customWidth="1"/>
    <col min="11" max="11" width="15.7421875" style="184" customWidth="1"/>
    <col min="12" max="12" width="3.31640625" style="184" customWidth="1"/>
    <col min="13" max="13" width="15.7421875" style="184" customWidth="1"/>
    <col min="14" max="14" width="3.31640625" style="184" customWidth="1"/>
    <col min="15" max="15" width="15.7421875" style="184" customWidth="1"/>
    <col min="16" max="16" width="3.31640625" style="184" customWidth="1"/>
    <col min="17" max="17" width="15.7421875" style="184" customWidth="1"/>
    <col min="18" max="18" width="3.31640625" style="184" customWidth="1"/>
    <col min="19" max="19" width="15.7421875" style="184" customWidth="1"/>
    <col min="20" max="20" width="3.31640625" style="184" customWidth="1"/>
    <col min="21" max="21" width="15.7421875" style="184" customWidth="1"/>
    <col min="22" max="22" width="3.31640625" style="184" customWidth="1"/>
    <col min="23" max="23" width="51.09375" style="184" customWidth="1"/>
    <col min="24" max="1025" width="9" style="184" customWidth="1"/>
  </cols>
  <sheetData>
    <row r="1" spans="2:23">
      <c r="B1" s="186" t="s">
        <v>94</v>
      </c>
      <c r="C1" s="5"/>
      <c r="D1" s="5"/>
      <c r="E1" s="5"/>
      <c r="F1" s="5"/>
      <c r="G1" s="5"/>
      <c r="H1" s="5"/>
      <c r="I1" s="5"/>
      <c r="J1" s="5"/>
      <c r="K1" s="5"/>
      <c r="M1" s="5"/>
      <c r="N1" s="5"/>
      <c r="O1" s="5"/>
      <c r="Q1" s="5"/>
      <c r="R1" s="5"/>
      <c r="S1" s="5"/>
      <c r="T1" s="5"/>
      <c r="U1" s="5"/>
      <c r="W1" s="5"/>
    </row>
    <row r="2" spans="2:23">
      <c r="B2" s="187" t="s">
        <v>96</v>
      </c>
      <c r="C2" s="5"/>
      <c r="D2" s="5"/>
      <c r="E2" s="193"/>
      <c r="F2" s="5"/>
      <c r="G2" s="5"/>
      <c r="H2" s="5"/>
      <c r="I2" s="188"/>
      <c r="J2" s="5"/>
      <c r="K2" s="5"/>
      <c r="M2" s="5"/>
      <c r="N2" s="5"/>
      <c r="O2" s="5"/>
      <c r="Q2" s="5"/>
      <c r="R2" s="5"/>
      <c r="S2" s="5"/>
      <c r="T2" s="5"/>
      <c r="U2" s="5"/>
      <c r="W2" s="5"/>
    </row>
    <row r="3" spans="2:23">
      <c r="B3" s="188" t="s">
        <v>97</v>
      </c>
      <c r="C3" s="5"/>
      <c r="D3" s="5"/>
      <c r="E3" s="194" t="s">
        <v>98</v>
      </c>
      <c r="F3" s="5"/>
      <c r="G3" s="5"/>
      <c r="H3" s="5"/>
      <c r="I3" s="188"/>
      <c r="J3" s="5"/>
      <c r="K3" s="5"/>
      <c r="M3" s="5"/>
      <c r="N3" s="5"/>
      <c r="O3" s="5"/>
      <c r="Q3" s="5"/>
      <c r="R3" s="5"/>
      <c r="S3" s="5"/>
      <c r="T3" s="5"/>
      <c r="U3" s="5"/>
      <c r="W3" s="5"/>
    </row>
    <row r="4" spans="2:23">
      <c r="B4" s="187"/>
      <c r="C4" s="5"/>
      <c r="D4" s="5"/>
      <c r="E4" s="195" t="s">
        <v>100</v>
      </c>
      <c r="F4" s="195"/>
      <c r="G4" s="195"/>
      <c r="H4" s="195"/>
      <c r="I4" s="195"/>
      <c r="J4" s="195"/>
      <c r="K4" s="195"/>
      <c r="M4" s="195" t="s">
        <v>101</v>
      </c>
      <c r="N4" s="195"/>
      <c r="O4" s="195"/>
      <c r="Q4" s="195" t="s">
        <v>103</v>
      </c>
      <c r="R4" s="195"/>
      <c r="S4" s="195"/>
      <c r="T4" s="195"/>
      <c r="U4" s="195"/>
      <c r="W4" s="195" t="s">
        <v>104</v>
      </c>
    </row>
    <row r="5" spans="2:23">
      <c r="B5" s="185" t="s">
        <v>61</v>
      </c>
      <c r="C5" s="189" t="s">
        <v>105</v>
      </c>
      <c r="D5" s="5"/>
      <c r="E5" s="189" t="s">
        <v>106</v>
      </c>
      <c r="F5" s="185"/>
      <c r="G5" s="189" t="s">
        <v>107</v>
      </c>
      <c r="H5" s="5"/>
      <c r="I5" s="189" t="s">
        <v>108</v>
      </c>
      <c r="J5" s="5"/>
      <c r="K5" s="189" t="s">
        <v>100</v>
      </c>
      <c r="M5" s="189" t="s">
        <v>109</v>
      </c>
      <c r="N5" s="5"/>
      <c r="O5" s="189" t="s">
        <v>110</v>
      </c>
      <c r="Q5" s="189" t="s">
        <v>109</v>
      </c>
      <c r="R5" s="5"/>
      <c r="S5" s="189" t="s">
        <v>110</v>
      </c>
      <c r="U5" s="189" t="s">
        <v>100</v>
      </c>
      <c r="W5" s="195"/>
    </row>
    <row r="6" spans="2:23">
      <c r="B6" s="185">
        <v>1</v>
      </c>
      <c r="C6" s="190" t="s">
        <v>75</v>
      </c>
      <c r="D6" s="189" t="s">
        <v>5</v>
      </c>
      <c r="E6" s="196">
        <v>0.375</v>
      </c>
      <c r="F6" s="189" t="s">
        <v>53</v>
      </c>
      <c r="G6" s="196">
        <v>0.75</v>
      </c>
      <c r="H6" s="198" t="s">
        <v>112</v>
      </c>
      <c r="I6" s="196">
        <v>4.1666666666666699e-002</v>
      </c>
      <c r="J6" s="184" t="s">
        <v>6</v>
      </c>
      <c r="K6" s="199">
        <f t="shared" ref="K6:K25" si="0">(G6-E6-I6)*24</f>
        <v>8</v>
      </c>
      <c r="M6" s="196">
        <v>0.39583333333333298</v>
      </c>
      <c r="N6" s="189" t="s">
        <v>53</v>
      </c>
      <c r="O6" s="196">
        <v>0.6875</v>
      </c>
      <c r="Q6" s="200">
        <f t="shared" ref="Q6:Q25" si="1">IF(E6&lt;M6,M6,E6)</f>
        <v>0.39583333333333298</v>
      </c>
      <c r="R6" s="189" t="s">
        <v>53</v>
      </c>
      <c r="S6" s="200">
        <f t="shared" ref="S6:S25" si="2">IF(G6&gt;O6,O6,G6)</f>
        <v>0.6875</v>
      </c>
      <c r="U6" s="199">
        <f t="shared" ref="U6:U25" si="3">(S6-Q6)*24</f>
        <v>7.0000000000000089</v>
      </c>
      <c r="W6" s="201"/>
    </row>
    <row r="7" spans="2:23">
      <c r="B7" s="185">
        <v>2</v>
      </c>
      <c r="C7" s="190" t="s">
        <v>113</v>
      </c>
      <c r="D7" s="189" t="s">
        <v>5</v>
      </c>
      <c r="E7" s="196"/>
      <c r="F7" s="189" t="s">
        <v>53</v>
      </c>
      <c r="G7" s="196"/>
      <c r="H7" s="198" t="s">
        <v>112</v>
      </c>
      <c r="I7" s="196">
        <v>0</v>
      </c>
      <c r="J7" s="184" t="s">
        <v>6</v>
      </c>
      <c r="K7" s="199">
        <f t="shared" si="0"/>
        <v>0</v>
      </c>
      <c r="M7" s="196"/>
      <c r="N7" s="189" t="s">
        <v>53</v>
      </c>
      <c r="O7" s="196"/>
      <c r="Q7" s="200">
        <f t="shared" si="1"/>
        <v>0</v>
      </c>
      <c r="R7" s="189" t="s">
        <v>53</v>
      </c>
      <c r="S7" s="200">
        <f t="shared" si="2"/>
        <v>0</v>
      </c>
      <c r="U7" s="199">
        <f t="shared" si="3"/>
        <v>0</v>
      </c>
      <c r="W7" s="201"/>
    </row>
    <row r="8" spans="2:23">
      <c r="B8" s="185">
        <v>3</v>
      </c>
      <c r="C8" s="190" t="s">
        <v>114</v>
      </c>
      <c r="D8" s="189" t="s">
        <v>5</v>
      </c>
      <c r="E8" s="196"/>
      <c r="F8" s="189" t="s">
        <v>53</v>
      </c>
      <c r="G8" s="196"/>
      <c r="H8" s="198" t="s">
        <v>112</v>
      </c>
      <c r="I8" s="196">
        <v>0</v>
      </c>
      <c r="J8" s="184" t="s">
        <v>6</v>
      </c>
      <c r="K8" s="199">
        <f t="shared" si="0"/>
        <v>0</v>
      </c>
      <c r="M8" s="196"/>
      <c r="N8" s="189" t="s">
        <v>53</v>
      </c>
      <c r="O8" s="196"/>
      <c r="Q8" s="200">
        <f t="shared" si="1"/>
        <v>0</v>
      </c>
      <c r="R8" s="189" t="s">
        <v>53</v>
      </c>
      <c r="S8" s="200">
        <f t="shared" si="2"/>
        <v>0</v>
      </c>
      <c r="U8" s="199">
        <f t="shared" si="3"/>
        <v>0</v>
      </c>
      <c r="W8" s="201"/>
    </row>
    <row r="9" spans="2:23">
      <c r="B9" s="185">
        <v>4</v>
      </c>
      <c r="C9" s="190" t="s">
        <v>115</v>
      </c>
      <c r="D9" s="189" t="s">
        <v>5</v>
      </c>
      <c r="E9" s="196"/>
      <c r="F9" s="189" t="s">
        <v>53</v>
      </c>
      <c r="G9" s="196"/>
      <c r="H9" s="198" t="s">
        <v>112</v>
      </c>
      <c r="I9" s="196">
        <v>0</v>
      </c>
      <c r="J9" s="184" t="s">
        <v>6</v>
      </c>
      <c r="K9" s="199">
        <f t="shared" si="0"/>
        <v>0</v>
      </c>
      <c r="M9" s="196"/>
      <c r="N9" s="189" t="s">
        <v>53</v>
      </c>
      <c r="O9" s="196"/>
      <c r="Q9" s="200">
        <f t="shared" si="1"/>
        <v>0</v>
      </c>
      <c r="R9" s="189" t="s">
        <v>53</v>
      </c>
      <c r="S9" s="200">
        <f t="shared" si="2"/>
        <v>0</v>
      </c>
      <c r="U9" s="199">
        <f t="shared" si="3"/>
        <v>0</v>
      </c>
      <c r="W9" s="201"/>
    </row>
    <row r="10" spans="2:23">
      <c r="B10" s="185">
        <v>5</v>
      </c>
      <c r="C10" s="190" t="s">
        <v>117</v>
      </c>
      <c r="D10" s="189" t="s">
        <v>5</v>
      </c>
      <c r="E10" s="196"/>
      <c r="F10" s="189" t="s">
        <v>53</v>
      </c>
      <c r="G10" s="196"/>
      <c r="H10" s="198" t="s">
        <v>112</v>
      </c>
      <c r="I10" s="196">
        <v>0</v>
      </c>
      <c r="J10" s="184" t="s">
        <v>6</v>
      </c>
      <c r="K10" s="199">
        <f t="shared" si="0"/>
        <v>0</v>
      </c>
      <c r="M10" s="196"/>
      <c r="N10" s="189" t="s">
        <v>53</v>
      </c>
      <c r="O10" s="196"/>
      <c r="Q10" s="200">
        <f t="shared" si="1"/>
        <v>0</v>
      </c>
      <c r="R10" s="189" t="s">
        <v>53</v>
      </c>
      <c r="S10" s="200">
        <f t="shared" si="2"/>
        <v>0</v>
      </c>
      <c r="U10" s="199">
        <f t="shared" si="3"/>
        <v>0</v>
      </c>
      <c r="W10" s="201"/>
    </row>
    <row r="11" spans="2:23">
      <c r="B11" s="185">
        <v>6</v>
      </c>
      <c r="C11" s="190" t="s">
        <v>31</v>
      </c>
      <c r="D11" s="189" t="s">
        <v>5</v>
      </c>
      <c r="E11" s="196"/>
      <c r="F11" s="189" t="s">
        <v>53</v>
      </c>
      <c r="G11" s="196"/>
      <c r="H11" s="198" t="s">
        <v>112</v>
      </c>
      <c r="I11" s="196">
        <v>0</v>
      </c>
      <c r="J11" s="184" t="s">
        <v>6</v>
      </c>
      <c r="K11" s="199">
        <f t="shared" si="0"/>
        <v>0</v>
      </c>
      <c r="M11" s="196"/>
      <c r="N11" s="189" t="s">
        <v>53</v>
      </c>
      <c r="O11" s="196"/>
      <c r="Q11" s="200">
        <f t="shared" si="1"/>
        <v>0</v>
      </c>
      <c r="R11" s="189" t="s">
        <v>53</v>
      </c>
      <c r="S11" s="200">
        <f t="shared" si="2"/>
        <v>0</v>
      </c>
      <c r="U11" s="199">
        <f t="shared" si="3"/>
        <v>0</v>
      </c>
      <c r="W11" s="201"/>
    </row>
    <row r="12" spans="2:23">
      <c r="B12" s="185">
        <v>7</v>
      </c>
      <c r="C12" s="190" t="s">
        <v>99</v>
      </c>
      <c r="D12" s="189" t="s">
        <v>5</v>
      </c>
      <c r="E12" s="196"/>
      <c r="F12" s="189" t="s">
        <v>53</v>
      </c>
      <c r="G12" s="196"/>
      <c r="H12" s="198" t="s">
        <v>112</v>
      </c>
      <c r="I12" s="196">
        <v>0</v>
      </c>
      <c r="J12" s="184" t="s">
        <v>6</v>
      </c>
      <c r="K12" s="199">
        <f t="shared" si="0"/>
        <v>0</v>
      </c>
      <c r="M12" s="196"/>
      <c r="N12" s="189" t="s">
        <v>53</v>
      </c>
      <c r="O12" s="196"/>
      <c r="Q12" s="200">
        <f t="shared" si="1"/>
        <v>0</v>
      </c>
      <c r="R12" s="189" t="s">
        <v>53</v>
      </c>
      <c r="S12" s="200">
        <f t="shared" si="2"/>
        <v>0</v>
      </c>
      <c r="U12" s="199">
        <f t="shared" si="3"/>
        <v>0</v>
      </c>
      <c r="W12" s="201"/>
    </row>
    <row r="13" spans="2:23">
      <c r="B13" s="185">
        <v>8</v>
      </c>
      <c r="C13" s="190" t="s">
        <v>118</v>
      </c>
      <c r="D13" s="189" t="s">
        <v>5</v>
      </c>
      <c r="E13" s="196"/>
      <c r="F13" s="189" t="s">
        <v>53</v>
      </c>
      <c r="G13" s="196"/>
      <c r="H13" s="198" t="s">
        <v>112</v>
      </c>
      <c r="I13" s="196">
        <v>0</v>
      </c>
      <c r="J13" s="184" t="s">
        <v>6</v>
      </c>
      <c r="K13" s="199">
        <f t="shared" si="0"/>
        <v>0</v>
      </c>
      <c r="M13" s="196"/>
      <c r="N13" s="189" t="s">
        <v>53</v>
      </c>
      <c r="O13" s="196"/>
      <c r="Q13" s="200">
        <f t="shared" si="1"/>
        <v>0</v>
      </c>
      <c r="R13" s="189" t="s">
        <v>53</v>
      </c>
      <c r="S13" s="200">
        <f t="shared" si="2"/>
        <v>0</v>
      </c>
      <c r="U13" s="199">
        <f t="shared" si="3"/>
        <v>0</v>
      </c>
      <c r="W13" s="201"/>
    </row>
    <row r="14" spans="2:23">
      <c r="B14" s="185">
        <v>9</v>
      </c>
      <c r="C14" s="190" t="s">
        <v>119</v>
      </c>
      <c r="D14" s="189" t="s">
        <v>5</v>
      </c>
      <c r="E14" s="196"/>
      <c r="F14" s="189" t="s">
        <v>53</v>
      </c>
      <c r="G14" s="196"/>
      <c r="H14" s="198" t="s">
        <v>112</v>
      </c>
      <c r="I14" s="196">
        <v>0</v>
      </c>
      <c r="J14" s="184" t="s">
        <v>6</v>
      </c>
      <c r="K14" s="199">
        <f t="shared" si="0"/>
        <v>0</v>
      </c>
      <c r="M14" s="196"/>
      <c r="N14" s="189" t="s">
        <v>53</v>
      </c>
      <c r="O14" s="196"/>
      <c r="Q14" s="200">
        <f t="shared" si="1"/>
        <v>0</v>
      </c>
      <c r="R14" s="189" t="s">
        <v>53</v>
      </c>
      <c r="S14" s="200">
        <f t="shared" si="2"/>
        <v>0</v>
      </c>
      <c r="U14" s="199">
        <f t="shared" si="3"/>
        <v>0</v>
      </c>
      <c r="W14" s="201"/>
    </row>
    <row r="15" spans="2:23">
      <c r="B15" s="185">
        <v>10</v>
      </c>
      <c r="C15" s="190" t="s">
        <v>120</v>
      </c>
      <c r="D15" s="189" t="s">
        <v>5</v>
      </c>
      <c r="E15" s="196"/>
      <c r="F15" s="189" t="s">
        <v>53</v>
      </c>
      <c r="G15" s="196"/>
      <c r="H15" s="198" t="s">
        <v>112</v>
      </c>
      <c r="I15" s="196">
        <v>0</v>
      </c>
      <c r="J15" s="184" t="s">
        <v>6</v>
      </c>
      <c r="K15" s="199">
        <f t="shared" si="0"/>
        <v>0</v>
      </c>
      <c r="M15" s="196"/>
      <c r="N15" s="189" t="s">
        <v>53</v>
      </c>
      <c r="O15" s="196"/>
      <c r="Q15" s="200">
        <f t="shared" si="1"/>
        <v>0</v>
      </c>
      <c r="R15" s="189" t="s">
        <v>53</v>
      </c>
      <c r="S15" s="200">
        <f t="shared" si="2"/>
        <v>0</v>
      </c>
      <c r="U15" s="199">
        <f t="shared" si="3"/>
        <v>0</v>
      </c>
      <c r="W15" s="201"/>
    </row>
    <row r="16" spans="2:23">
      <c r="B16" s="185">
        <v>11</v>
      </c>
      <c r="C16" s="190" t="s">
        <v>121</v>
      </c>
      <c r="D16" s="189" t="s">
        <v>5</v>
      </c>
      <c r="E16" s="196"/>
      <c r="F16" s="189" t="s">
        <v>53</v>
      </c>
      <c r="G16" s="196"/>
      <c r="H16" s="198" t="s">
        <v>112</v>
      </c>
      <c r="I16" s="196">
        <v>0</v>
      </c>
      <c r="J16" s="184" t="s">
        <v>6</v>
      </c>
      <c r="K16" s="199">
        <f t="shared" si="0"/>
        <v>0</v>
      </c>
      <c r="M16" s="196"/>
      <c r="N16" s="189" t="s">
        <v>53</v>
      </c>
      <c r="O16" s="196"/>
      <c r="Q16" s="200">
        <f t="shared" si="1"/>
        <v>0</v>
      </c>
      <c r="R16" s="189" t="s">
        <v>53</v>
      </c>
      <c r="S16" s="200">
        <f t="shared" si="2"/>
        <v>0</v>
      </c>
      <c r="U16" s="199">
        <f t="shared" si="3"/>
        <v>0</v>
      </c>
      <c r="W16" s="201"/>
    </row>
    <row r="17" spans="2:23">
      <c r="B17" s="185">
        <v>12</v>
      </c>
      <c r="C17" s="190" t="s">
        <v>122</v>
      </c>
      <c r="D17" s="189" t="s">
        <v>5</v>
      </c>
      <c r="E17" s="196"/>
      <c r="F17" s="189" t="s">
        <v>53</v>
      </c>
      <c r="G17" s="196"/>
      <c r="H17" s="198" t="s">
        <v>112</v>
      </c>
      <c r="I17" s="196">
        <v>0</v>
      </c>
      <c r="J17" s="184" t="s">
        <v>6</v>
      </c>
      <c r="K17" s="199">
        <f t="shared" si="0"/>
        <v>0</v>
      </c>
      <c r="M17" s="196"/>
      <c r="N17" s="189" t="s">
        <v>53</v>
      </c>
      <c r="O17" s="196"/>
      <c r="Q17" s="200">
        <f t="shared" si="1"/>
        <v>0</v>
      </c>
      <c r="R17" s="189" t="s">
        <v>53</v>
      </c>
      <c r="S17" s="200">
        <f t="shared" si="2"/>
        <v>0</v>
      </c>
      <c r="U17" s="199">
        <f t="shared" si="3"/>
        <v>0</v>
      </c>
      <c r="W17" s="201"/>
    </row>
    <row r="18" spans="2:23">
      <c r="B18" s="185">
        <v>13</v>
      </c>
      <c r="C18" s="190" t="s">
        <v>15</v>
      </c>
      <c r="D18" s="189" t="s">
        <v>5</v>
      </c>
      <c r="E18" s="196"/>
      <c r="F18" s="189" t="s">
        <v>53</v>
      </c>
      <c r="G18" s="196"/>
      <c r="H18" s="198" t="s">
        <v>112</v>
      </c>
      <c r="I18" s="196">
        <v>0</v>
      </c>
      <c r="J18" s="184" t="s">
        <v>6</v>
      </c>
      <c r="K18" s="199">
        <f t="shared" si="0"/>
        <v>0</v>
      </c>
      <c r="M18" s="196"/>
      <c r="N18" s="189" t="s">
        <v>53</v>
      </c>
      <c r="O18" s="196"/>
      <c r="Q18" s="200">
        <f t="shared" si="1"/>
        <v>0</v>
      </c>
      <c r="R18" s="189" t="s">
        <v>53</v>
      </c>
      <c r="S18" s="200">
        <f t="shared" si="2"/>
        <v>0</v>
      </c>
      <c r="U18" s="199">
        <f t="shared" si="3"/>
        <v>0</v>
      </c>
      <c r="W18" s="201"/>
    </row>
    <row r="19" spans="2:23">
      <c r="B19" s="185">
        <v>14</v>
      </c>
      <c r="C19" s="190" t="s">
        <v>123</v>
      </c>
      <c r="D19" s="189" t="s">
        <v>5</v>
      </c>
      <c r="E19" s="196"/>
      <c r="F19" s="189" t="s">
        <v>53</v>
      </c>
      <c r="G19" s="196"/>
      <c r="H19" s="198" t="s">
        <v>112</v>
      </c>
      <c r="I19" s="196">
        <v>0</v>
      </c>
      <c r="J19" s="184" t="s">
        <v>6</v>
      </c>
      <c r="K19" s="199">
        <f t="shared" si="0"/>
        <v>0</v>
      </c>
      <c r="M19" s="196"/>
      <c r="N19" s="189" t="s">
        <v>53</v>
      </c>
      <c r="O19" s="196"/>
      <c r="Q19" s="200">
        <f t="shared" si="1"/>
        <v>0</v>
      </c>
      <c r="R19" s="189" t="s">
        <v>53</v>
      </c>
      <c r="S19" s="200">
        <f t="shared" si="2"/>
        <v>0</v>
      </c>
      <c r="U19" s="199">
        <f t="shared" si="3"/>
        <v>0</v>
      </c>
      <c r="W19" s="201"/>
    </row>
    <row r="20" spans="2:23">
      <c r="B20" s="185">
        <v>15</v>
      </c>
      <c r="C20" s="190" t="s">
        <v>4</v>
      </c>
      <c r="D20" s="189" t="s">
        <v>5</v>
      </c>
      <c r="E20" s="196"/>
      <c r="F20" s="189" t="s">
        <v>53</v>
      </c>
      <c r="G20" s="196"/>
      <c r="H20" s="198" t="s">
        <v>112</v>
      </c>
      <c r="I20" s="196">
        <v>0</v>
      </c>
      <c r="J20" s="184" t="s">
        <v>6</v>
      </c>
      <c r="K20" s="199">
        <f t="shared" si="0"/>
        <v>0</v>
      </c>
      <c r="M20" s="196"/>
      <c r="N20" s="189" t="s">
        <v>53</v>
      </c>
      <c r="O20" s="196"/>
      <c r="Q20" s="200">
        <f t="shared" si="1"/>
        <v>0</v>
      </c>
      <c r="R20" s="189" t="s">
        <v>53</v>
      </c>
      <c r="S20" s="200">
        <f t="shared" si="2"/>
        <v>0</v>
      </c>
      <c r="U20" s="199">
        <f t="shared" si="3"/>
        <v>0</v>
      </c>
      <c r="W20" s="201"/>
    </row>
    <row r="21" spans="2:23">
      <c r="B21" s="185">
        <v>16</v>
      </c>
      <c r="C21" s="190" t="s">
        <v>124</v>
      </c>
      <c r="D21" s="189" t="s">
        <v>5</v>
      </c>
      <c r="E21" s="196"/>
      <c r="F21" s="189" t="s">
        <v>53</v>
      </c>
      <c r="G21" s="196"/>
      <c r="H21" s="198" t="s">
        <v>112</v>
      </c>
      <c r="I21" s="196">
        <v>0</v>
      </c>
      <c r="J21" s="184" t="s">
        <v>6</v>
      </c>
      <c r="K21" s="199">
        <f t="shared" si="0"/>
        <v>0</v>
      </c>
      <c r="M21" s="196"/>
      <c r="N21" s="189" t="s">
        <v>53</v>
      </c>
      <c r="O21" s="196"/>
      <c r="Q21" s="200">
        <f t="shared" si="1"/>
        <v>0</v>
      </c>
      <c r="R21" s="189" t="s">
        <v>53</v>
      </c>
      <c r="S21" s="200">
        <f t="shared" si="2"/>
        <v>0</v>
      </c>
      <c r="U21" s="199">
        <f t="shared" si="3"/>
        <v>0</v>
      </c>
      <c r="W21" s="201"/>
    </row>
    <row r="22" spans="2:23">
      <c r="B22" s="185">
        <v>17</v>
      </c>
      <c r="C22" s="190" t="s">
        <v>50</v>
      </c>
      <c r="D22" s="189" t="s">
        <v>5</v>
      </c>
      <c r="E22" s="196"/>
      <c r="F22" s="189" t="s">
        <v>53</v>
      </c>
      <c r="G22" s="196"/>
      <c r="H22" s="198" t="s">
        <v>112</v>
      </c>
      <c r="I22" s="196">
        <v>0</v>
      </c>
      <c r="J22" s="184" t="s">
        <v>6</v>
      </c>
      <c r="K22" s="199">
        <f t="shared" si="0"/>
        <v>0</v>
      </c>
      <c r="M22" s="196"/>
      <c r="N22" s="189" t="s">
        <v>53</v>
      </c>
      <c r="O22" s="196"/>
      <c r="Q22" s="200">
        <f t="shared" si="1"/>
        <v>0</v>
      </c>
      <c r="R22" s="189" t="s">
        <v>53</v>
      </c>
      <c r="S22" s="200">
        <f t="shared" si="2"/>
        <v>0</v>
      </c>
      <c r="U22" s="199">
        <f t="shared" si="3"/>
        <v>0</v>
      </c>
      <c r="W22" s="201"/>
    </row>
    <row r="23" spans="2:23">
      <c r="B23" s="185">
        <v>18</v>
      </c>
      <c r="C23" s="190" t="s">
        <v>126</v>
      </c>
      <c r="D23" s="189" t="s">
        <v>5</v>
      </c>
      <c r="E23" s="196"/>
      <c r="F23" s="189" t="s">
        <v>53</v>
      </c>
      <c r="G23" s="196"/>
      <c r="H23" s="198" t="s">
        <v>112</v>
      </c>
      <c r="I23" s="196">
        <v>0</v>
      </c>
      <c r="J23" s="184" t="s">
        <v>6</v>
      </c>
      <c r="K23" s="199">
        <f t="shared" si="0"/>
        <v>0</v>
      </c>
      <c r="M23" s="196"/>
      <c r="N23" s="189" t="s">
        <v>53</v>
      </c>
      <c r="O23" s="196"/>
      <c r="Q23" s="200">
        <f t="shared" si="1"/>
        <v>0</v>
      </c>
      <c r="R23" s="189" t="s">
        <v>53</v>
      </c>
      <c r="S23" s="200">
        <f t="shared" si="2"/>
        <v>0</v>
      </c>
      <c r="U23" s="199">
        <f t="shared" si="3"/>
        <v>0</v>
      </c>
      <c r="W23" s="201"/>
    </row>
    <row r="24" spans="2:23">
      <c r="B24" s="185">
        <v>19</v>
      </c>
      <c r="C24" s="190" t="s">
        <v>127</v>
      </c>
      <c r="D24" s="189" t="s">
        <v>5</v>
      </c>
      <c r="E24" s="196"/>
      <c r="F24" s="189" t="s">
        <v>53</v>
      </c>
      <c r="G24" s="196"/>
      <c r="H24" s="198" t="s">
        <v>112</v>
      </c>
      <c r="I24" s="196">
        <v>0</v>
      </c>
      <c r="J24" s="184" t="s">
        <v>6</v>
      </c>
      <c r="K24" s="199">
        <f t="shared" si="0"/>
        <v>0</v>
      </c>
      <c r="M24" s="196"/>
      <c r="N24" s="189" t="s">
        <v>53</v>
      </c>
      <c r="O24" s="196"/>
      <c r="Q24" s="200">
        <f t="shared" si="1"/>
        <v>0</v>
      </c>
      <c r="R24" s="189" t="s">
        <v>53</v>
      </c>
      <c r="S24" s="200">
        <f t="shared" si="2"/>
        <v>0</v>
      </c>
      <c r="U24" s="199">
        <f t="shared" si="3"/>
        <v>0</v>
      </c>
      <c r="W24" s="201"/>
    </row>
    <row r="25" spans="2:23">
      <c r="B25" s="185">
        <v>20</v>
      </c>
      <c r="C25" s="190" t="s">
        <v>128</v>
      </c>
      <c r="D25" s="189" t="s">
        <v>5</v>
      </c>
      <c r="E25" s="196"/>
      <c r="F25" s="189" t="s">
        <v>53</v>
      </c>
      <c r="G25" s="196"/>
      <c r="H25" s="198" t="s">
        <v>112</v>
      </c>
      <c r="I25" s="196">
        <v>0</v>
      </c>
      <c r="J25" s="184" t="s">
        <v>6</v>
      </c>
      <c r="K25" s="199">
        <f t="shared" si="0"/>
        <v>0</v>
      </c>
      <c r="M25" s="196"/>
      <c r="N25" s="189" t="s">
        <v>53</v>
      </c>
      <c r="O25" s="196"/>
      <c r="Q25" s="200">
        <f t="shared" si="1"/>
        <v>0</v>
      </c>
      <c r="R25" s="189" t="s">
        <v>53</v>
      </c>
      <c r="S25" s="200">
        <f t="shared" si="2"/>
        <v>0</v>
      </c>
      <c r="U25" s="199">
        <f t="shared" si="3"/>
        <v>0</v>
      </c>
      <c r="W25" s="201"/>
    </row>
    <row r="26" spans="2:23">
      <c r="B26" s="185">
        <v>21</v>
      </c>
      <c r="C26" s="190" t="s">
        <v>129</v>
      </c>
      <c r="D26" s="189" t="s">
        <v>5</v>
      </c>
      <c r="E26" s="197"/>
      <c r="F26" s="189" t="s">
        <v>53</v>
      </c>
      <c r="G26" s="197"/>
      <c r="H26" s="198" t="s">
        <v>112</v>
      </c>
      <c r="I26" s="197"/>
      <c r="J26" s="184" t="s">
        <v>6</v>
      </c>
      <c r="K26" s="190">
        <v>1</v>
      </c>
      <c r="M26" s="199"/>
      <c r="N26" s="189" t="s">
        <v>53</v>
      </c>
      <c r="O26" s="199"/>
      <c r="Q26" s="199"/>
      <c r="R26" s="189" t="s">
        <v>53</v>
      </c>
      <c r="S26" s="199"/>
      <c r="U26" s="190">
        <v>1</v>
      </c>
      <c r="W26" s="201"/>
    </row>
    <row r="27" spans="2:23">
      <c r="B27" s="185">
        <v>22</v>
      </c>
      <c r="C27" s="190" t="s">
        <v>130</v>
      </c>
      <c r="D27" s="189" t="s">
        <v>5</v>
      </c>
      <c r="E27" s="197"/>
      <c r="F27" s="189" t="s">
        <v>53</v>
      </c>
      <c r="G27" s="197"/>
      <c r="H27" s="198" t="s">
        <v>112</v>
      </c>
      <c r="I27" s="197"/>
      <c r="J27" s="184" t="s">
        <v>6</v>
      </c>
      <c r="K27" s="190">
        <v>2</v>
      </c>
      <c r="M27" s="199"/>
      <c r="N27" s="189" t="s">
        <v>53</v>
      </c>
      <c r="O27" s="199"/>
      <c r="Q27" s="199"/>
      <c r="R27" s="189" t="s">
        <v>53</v>
      </c>
      <c r="S27" s="199"/>
      <c r="U27" s="190">
        <v>2</v>
      </c>
      <c r="W27" s="201"/>
    </row>
    <row r="28" spans="2:23">
      <c r="B28" s="185">
        <v>23</v>
      </c>
      <c r="C28" s="190" t="s">
        <v>131</v>
      </c>
      <c r="D28" s="189" t="s">
        <v>5</v>
      </c>
      <c r="E28" s="197"/>
      <c r="F28" s="189" t="s">
        <v>53</v>
      </c>
      <c r="G28" s="197"/>
      <c r="H28" s="198" t="s">
        <v>112</v>
      </c>
      <c r="I28" s="197"/>
      <c r="J28" s="184" t="s">
        <v>6</v>
      </c>
      <c r="K28" s="190">
        <v>3</v>
      </c>
      <c r="M28" s="199"/>
      <c r="N28" s="189" t="s">
        <v>53</v>
      </c>
      <c r="O28" s="199"/>
      <c r="Q28" s="199"/>
      <c r="R28" s="189" t="s">
        <v>53</v>
      </c>
      <c r="S28" s="199"/>
      <c r="U28" s="190">
        <v>3</v>
      </c>
      <c r="W28" s="201"/>
    </row>
    <row r="29" spans="2:23">
      <c r="B29" s="185">
        <v>24</v>
      </c>
      <c r="C29" s="190" t="s">
        <v>81</v>
      </c>
      <c r="D29" s="189" t="s">
        <v>5</v>
      </c>
      <c r="E29" s="197"/>
      <c r="F29" s="189" t="s">
        <v>53</v>
      </c>
      <c r="G29" s="197"/>
      <c r="H29" s="198" t="s">
        <v>112</v>
      </c>
      <c r="I29" s="197"/>
      <c r="J29" s="184" t="s">
        <v>6</v>
      </c>
      <c r="K29" s="190">
        <v>4</v>
      </c>
      <c r="M29" s="199"/>
      <c r="N29" s="189" t="s">
        <v>53</v>
      </c>
      <c r="O29" s="199"/>
      <c r="Q29" s="199"/>
      <c r="R29" s="189" t="s">
        <v>53</v>
      </c>
      <c r="S29" s="199"/>
      <c r="U29" s="190">
        <v>4</v>
      </c>
      <c r="W29" s="201"/>
    </row>
    <row r="30" spans="2:23">
      <c r="B30" s="185">
        <v>25</v>
      </c>
      <c r="C30" s="190" t="s">
        <v>89</v>
      </c>
      <c r="D30" s="189" t="s">
        <v>5</v>
      </c>
      <c r="E30" s="197"/>
      <c r="F30" s="189" t="s">
        <v>53</v>
      </c>
      <c r="G30" s="197"/>
      <c r="H30" s="198" t="s">
        <v>112</v>
      </c>
      <c r="I30" s="197"/>
      <c r="J30" s="184" t="s">
        <v>6</v>
      </c>
      <c r="K30" s="190">
        <v>4</v>
      </c>
      <c r="M30" s="199"/>
      <c r="N30" s="189" t="s">
        <v>53</v>
      </c>
      <c r="O30" s="199"/>
      <c r="Q30" s="199"/>
      <c r="R30" s="189" t="s">
        <v>53</v>
      </c>
      <c r="S30" s="199"/>
      <c r="U30" s="190">
        <v>3</v>
      </c>
      <c r="W30" s="201"/>
    </row>
    <row r="31" spans="2:23">
      <c r="B31" s="185">
        <v>26</v>
      </c>
      <c r="C31" s="190" t="s">
        <v>55</v>
      </c>
      <c r="D31" s="189" t="s">
        <v>5</v>
      </c>
      <c r="E31" s="197"/>
      <c r="F31" s="189" t="s">
        <v>53</v>
      </c>
      <c r="G31" s="197"/>
      <c r="H31" s="198" t="s">
        <v>112</v>
      </c>
      <c r="I31" s="197"/>
      <c r="J31" s="184" t="s">
        <v>6</v>
      </c>
      <c r="K31" s="190">
        <v>5</v>
      </c>
      <c r="M31" s="199"/>
      <c r="N31" s="189" t="s">
        <v>53</v>
      </c>
      <c r="O31" s="199"/>
      <c r="Q31" s="199"/>
      <c r="R31" s="189" t="s">
        <v>53</v>
      </c>
      <c r="S31" s="199"/>
      <c r="U31" s="190">
        <v>5</v>
      </c>
      <c r="W31" s="201"/>
    </row>
    <row r="32" spans="2:23">
      <c r="B32" s="185">
        <v>27</v>
      </c>
      <c r="C32" s="191" t="s">
        <v>132</v>
      </c>
      <c r="D32" s="189" t="s">
        <v>5</v>
      </c>
      <c r="E32" s="197"/>
      <c r="F32" s="189" t="s">
        <v>53</v>
      </c>
      <c r="G32" s="197"/>
      <c r="H32" s="198" t="s">
        <v>112</v>
      </c>
      <c r="I32" s="197"/>
      <c r="J32" s="184" t="s">
        <v>6</v>
      </c>
      <c r="K32" s="190">
        <v>0</v>
      </c>
      <c r="M32" s="199"/>
      <c r="N32" s="189" t="s">
        <v>53</v>
      </c>
      <c r="O32" s="199"/>
      <c r="Q32" s="199"/>
      <c r="R32" s="189" t="s">
        <v>53</v>
      </c>
      <c r="S32" s="199"/>
      <c r="U32" s="190">
        <v>0</v>
      </c>
      <c r="W32" s="202" t="s">
        <v>134</v>
      </c>
    </row>
    <row r="33" spans="2:23">
      <c r="B33" s="185">
        <v>28</v>
      </c>
      <c r="C33" s="190" t="s">
        <v>133</v>
      </c>
      <c r="D33" s="189" t="s">
        <v>5</v>
      </c>
      <c r="E33" s="197"/>
      <c r="F33" s="189" t="s">
        <v>53</v>
      </c>
      <c r="G33" s="197"/>
      <c r="H33" s="198" t="s">
        <v>112</v>
      </c>
      <c r="I33" s="197"/>
      <c r="J33" s="184" t="s">
        <v>6</v>
      </c>
      <c r="K33" s="190"/>
      <c r="M33" s="199"/>
      <c r="N33" s="189" t="s">
        <v>53</v>
      </c>
      <c r="O33" s="199"/>
      <c r="Q33" s="199"/>
      <c r="R33" s="189" t="s">
        <v>53</v>
      </c>
      <c r="S33" s="199"/>
      <c r="U33" s="190"/>
      <c r="W33" s="201"/>
    </row>
    <row r="34" spans="2:23">
      <c r="B34" s="185">
        <v>29</v>
      </c>
      <c r="C34" s="190" t="s">
        <v>133</v>
      </c>
      <c r="D34" s="189" t="s">
        <v>5</v>
      </c>
      <c r="E34" s="197"/>
      <c r="F34" s="189" t="s">
        <v>53</v>
      </c>
      <c r="G34" s="197"/>
      <c r="H34" s="198" t="s">
        <v>112</v>
      </c>
      <c r="I34" s="197"/>
      <c r="J34" s="184" t="s">
        <v>6</v>
      </c>
      <c r="K34" s="190"/>
      <c r="M34" s="199"/>
      <c r="N34" s="189" t="s">
        <v>53</v>
      </c>
      <c r="O34" s="199"/>
      <c r="Q34" s="199"/>
      <c r="R34" s="189" t="s">
        <v>53</v>
      </c>
      <c r="S34" s="199"/>
      <c r="U34" s="190"/>
      <c r="W34" s="201"/>
    </row>
    <row r="35" spans="2:23">
      <c r="B35" s="185">
        <v>30</v>
      </c>
      <c r="C35" s="190" t="s">
        <v>133</v>
      </c>
      <c r="D35" s="189" t="s">
        <v>5</v>
      </c>
      <c r="E35" s="197"/>
      <c r="F35" s="189" t="s">
        <v>53</v>
      </c>
      <c r="G35" s="197"/>
      <c r="H35" s="198" t="s">
        <v>112</v>
      </c>
      <c r="I35" s="197"/>
      <c r="J35" s="184" t="s">
        <v>6</v>
      </c>
      <c r="K35" s="190"/>
      <c r="M35" s="199"/>
      <c r="N35" s="189" t="s">
        <v>53</v>
      </c>
      <c r="O35" s="199"/>
      <c r="Q35" s="199"/>
      <c r="R35" s="189" t="s">
        <v>53</v>
      </c>
      <c r="S35" s="199"/>
      <c r="U35" s="190"/>
      <c r="W35" s="201"/>
    </row>
    <row r="36" spans="2:23">
      <c r="C36" s="187"/>
    </row>
    <row r="37" spans="2:23">
      <c r="C37" s="192" t="s">
        <v>84</v>
      </c>
    </row>
    <row r="38" spans="2:23">
      <c r="C38" s="192" t="s">
        <v>136</v>
      </c>
    </row>
    <row r="39" spans="2:23">
      <c r="C39" s="192" t="s">
        <v>137</v>
      </c>
    </row>
    <row r="40" spans="2:23">
      <c r="C40" s="192" t="s">
        <v>139</v>
      </c>
    </row>
    <row r="41" spans="2:23">
      <c r="C41" s="187" t="s">
        <v>140</v>
      </c>
    </row>
    <row r="42" spans="2:23">
      <c r="C42" s="187" t="s">
        <v>141</v>
      </c>
    </row>
  </sheetData>
  <sheetProtection sheet="1" objects="1" scenarios="1"/>
  <mergeCells count="4">
    <mergeCell ref="E4:K4"/>
    <mergeCell ref="M4:O4"/>
    <mergeCell ref="Q4:U4"/>
    <mergeCell ref="W4:W5"/>
  </mergeCells>
  <phoneticPr fontId="2" type="Hiragana"/>
  <pageMargins left="0.15763888888888899" right="0.15763888888888899" top="0.55138888888888904" bottom="0.35416666666666702" header="0.51180555555555496" footer="0.51180555555555496"/>
  <pageSetup paperSize="9" firstPageNumber="0" fitToWidth="1" fitToHeight="0" orientation="landscape" usePrinterDefaults="1" useFirstPageNumber="1" horizontalDpi="300" verticalDpi="300"/>
  <headerFooter>
    <oddHeader xml:space="preserve">&amp;C
</oddHeader>
    <oddFooter xml:space="preserve">&amp;C
</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AMK71"/>
  <sheetViews>
    <sheetView workbookViewId="0">
      <selection activeCell="C22" sqref="C22:E24"/>
    </sheetView>
  </sheetViews>
  <sheetFormatPr defaultRowHeight="18.75"/>
  <cols>
    <col min="1" max="1" width="1.60546875" style="203" customWidth="1"/>
    <col min="2" max="5" width="5.78515625" style="203" customWidth="1"/>
    <col min="6" max="6" width="9" style="203" hidden="1" customWidth="1"/>
    <col min="7" max="58" width="5.67578125" style="203" customWidth="1"/>
    <col min="59" max="1025" width="4.28125" style="203" customWidth="1"/>
  </cols>
  <sheetData>
    <row r="1" spans="1:1024" s="204" customFormat="1" ht="20.25" customHeight="1">
      <c r="C1" s="215" t="s">
        <v>1</v>
      </c>
      <c r="D1" s="215"/>
      <c r="E1" s="215"/>
      <c r="F1" s="215"/>
      <c r="G1" s="215"/>
      <c r="H1" s="230" t="s">
        <v>7</v>
      </c>
      <c r="J1" s="230"/>
      <c r="L1" s="215"/>
      <c r="M1" s="215"/>
      <c r="N1" s="215"/>
      <c r="O1" s="215"/>
      <c r="P1" s="215"/>
      <c r="Q1" s="215"/>
      <c r="R1" s="215"/>
      <c r="AM1" s="263"/>
      <c r="AN1" s="258"/>
      <c r="AO1" s="253" t="s">
        <v>11</v>
      </c>
      <c r="AP1" s="139" t="s">
        <v>59</v>
      </c>
      <c r="AQ1" s="139"/>
      <c r="AR1" s="139"/>
      <c r="AS1" s="139"/>
      <c r="AT1" s="139"/>
      <c r="AU1" s="139"/>
      <c r="AV1" s="139"/>
      <c r="AW1" s="139"/>
      <c r="AX1" s="139"/>
      <c r="AY1" s="139"/>
      <c r="AZ1" s="139"/>
      <c r="BA1" s="139"/>
      <c r="BB1" s="139"/>
      <c r="BC1" s="139"/>
      <c r="BD1" s="139"/>
      <c r="BE1" s="139"/>
      <c r="BF1" s="253" t="s">
        <v>17</v>
      </c>
    </row>
    <row r="2" spans="1:1024" ht="20.25" customHeight="1">
      <c r="A2" s="204"/>
      <c r="B2" s="204"/>
      <c r="C2" s="215"/>
      <c r="D2" s="215"/>
      <c r="E2" s="215"/>
      <c r="F2" s="215"/>
      <c r="G2" s="215"/>
      <c r="H2" s="5"/>
      <c r="I2" s="204"/>
      <c r="J2" s="230"/>
      <c r="K2" s="204"/>
      <c r="L2" s="215"/>
      <c r="M2" s="215"/>
      <c r="N2" s="215"/>
      <c r="O2" s="215"/>
      <c r="P2" s="215"/>
      <c r="Q2" s="215"/>
      <c r="R2" s="215"/>
      <c r="S2" s="204"/>
      <c r="T2" s="204"/>
      <c r="U2" s="204"/>
      <c r="V2" s="204"/>
      <c r="W2" s="204"/>
      <c r="X2" s="204"/>
      <c r="Y2" s="253" t="s">
        <v>20</v>
      </c>
      <c r="Z2" s="118">
        <v>3</v>
      </c>
      <c r="AA2" s="118"/>
      <c r="AB2" s="258" t="s">
        <v>14</v>
      </c>
      <c r="AC2" s="259">
        <f>IF(Z2=0,"",YEAR(DATE(2018+Z2,1,1)))</f>
        <v>2021</v>
      </c>
      <c r="AD2" s="259"/>
      <c r="AE2" s="260" t="s">
        <v>6</v>
      </c>
      <c r="AF2" s="261" t="s">
        <v>3</v>
      </c>
      <c r="AG2" s="118">
        <v>4</v>
      </c>
      <c r="AH2" s="118"/>
      <c r="AI2" s="261" t="s">
        <v>24</v>
      </c>
      <c r="AJ2" s="5"/>
      <c r="AK2" s="5"/>
      <c r="AL2" s="5"/>
      <c r="AM2" s="263"/>
      <c r="AN2" s="258"/>
      <c r="AO2" s="253" t="s">
        <v>25</v>
      </c>
      <c r="AP2" s="140" t="s">
        <v>27</v>
      </c>
      <c r="AQ2" s="140"/>
      <c r="AR2" s="140"/>
      <c r="AS2" s="140"/>
      <c r="AT2" s="140"/>
      <c r="AU2" s="140"/>
      <c r="AV2" s="140"/>
      <c r="AW2" s="140"/>
      <c r="AX2" s="140"/>
      <c r="AY2" s="140"/>
      <c r="AZ2" s="140"/>
      <c r="BA2" s="140"/>
      <c r="BB2" s="140"/>
      <c r="BC2" s="140"/>
      <c r="BD2" s="140"/>
      <c r="BE2" s="140"/>
      <c r="BF2" s="253" t="s">
        <v>17</v>
      </c>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row>
    <row r="3" spans="1:1024" s="205" customFormat="1" ht="20.25" customHeight="1">
      <c r="B3" s="3"/>
      <c r="C3" s="3"/>
      <c r="D3" s="3"/>
      <c r="E3" s="3"/>
      <c r="F3" s="3"/>
      <c r="G3" s="45"/>
      <c r="H3" s="3"/>
      <c r="I3" s="3"/>
      <c r="J3" s="45"/>
      <c r="K3" s="3"/>
      <c r="L3" s="63"/>
      <c r="M3" s="63"/>
      <c r="N3" s="63"/>
      <c r="O3" s="63"/>
      <c r="P3" s="63"/>
      <c r="Q3" s="63"/>
      <c r="R3" s="63"/>
      <c r="S3" s="3"/>
      <c r="T3" s="3"/>
      <c r="U3" s="3"/>
      <c r="V3" s="3"/>
      <c r="W3" s="3"/>
      <c r="X3" s="3"/>
      <c r="Y3" s="3"/>
      <c r="Z3" s="119"/>
      <c r="AA3" s="119"/>
      <c r="AB3" s="127"/>
      <c r="AC3" s="129"/>
      <c r="AD3" s="127"/>
      <c r="AE3" s="3"/>
      <c r="AF3" s="3"/>
      <c r="AG3" s="3"/>
      <c r="AH3" s="3"/>
      <c r="AI3" s="3"/>
      <c r="AJ3" s="3"/>
      <c r="AK3" s="3"/>
      <c r="AL3" s="3"/>
      <c r="AM3" s="3"/>
      <c r="AN3" s="3"/>
      <c r="AO3" s="3"/>
      <c r="AP3" s="3"/>
      <c r="AQ3" s="3"/>
      <c r="AR3" s="3"/>
      <c r="AS3" s="3"/>
      <c r="AT3" s="3"/>
      <c r="BA3" s="288" t="s">
        <v>28</v>
      </c>
      <c r="BB3" s="167" t="s">
        <v>29</v>
      </c>
      <c r="BC3" s="167"/>
      <c r="BD3" s="167"/>
      <c r="BE3" s="167"/>
      <c r="BF3" s="258"/>
    </row>
    <row r="4" spans="1:1024" ht="25.5">
      <c r="A4" s="205"/>
      <c r="B4" s="3"/>
      <c r="C4" s="3"/>
      <c r="D4" s="3"/>
      <c r="E4" s="3"/>
      <c r="F4" s="3"/>
      <c r="G4" s="45"/>
      <c r="H4" s="3"/>
      <c r="I4" s="3"/>
      <c r="J4" s="45"/>
      <c r="K4" s="3"/>
      <c r="L4" s="63"/>
      <c r="M4" s="63"/>
      <c r="N4" s="63"/>
      <c r="O4" s="63"/>
      <c r="P4" s="63"/>
      <c r="Q4" s="63"/>
      <c r="R4" s="63"/>
      <c r="S4" s="3"/>
      <c r="T4" s="3"/>
      <c r="U4" s="3"/>
      <c r="V4" s="3"/>
      <c r="W4" s="3"/>
      <c r="X4" s="3"/>
      <c r="Y4" s="3"/>
      <c r="Z4" s="120"/>
      <c r="AA4" s="120"/>
      <c r="AB4" s="3"/>
      <c r="AC4" s="3"/>
      <c r="AD4" s="3"/>
      <c r="AE4" s="3"/>
      <c r="AF4" s="3"/>
      <c r="AG4" s="2"/>
      <c r="AH4" s="2"/>
      <c r="AI4" s="2"/>
      <c r="AJ4" s="2"/>
      <c r="AK4" s="2"/>
      <c r="AL4" s="2"/>
      <c r="AM4" s="2"/>
      <c r="AN4" s="2"/>
      <c r="AO4" s="2"/>
      <c r="AP4" s="2"/>
      <c r="AQ4" s="2"/>
      <c r="AR4" s="2"/>
      <c r="AS4" s="2"/>
      <c r="AT4" s="2"/>
      <c r="AU4" s="204"/>
      <c r="AV4" s="204"/>
      <c r="AW4" s="204"/>
      <c r="AX4" s="204"/>
      <c r="AY4" s="204"/>
      <c r="AZ4" s="204"/>
      <c r="BA4" s="288" t="s">
        <v>32</v>
      </c>
      <c r="BB4" s="167" t="s">
        <v>35</v>
      </c>
      <c r="BC4" s="167"/>
      <c r="BD4" s="167"/>
      <c r="BE4" s="167"/>
      <c r="BF4" s="282"/>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row>
    <row r="5" spans="1:1024" ht="6.75" customHeight="1">
      <c r="A5" s="205"/>
      <c r="B5" s="3"/>
      <c r="C5" s="21"/>
      <c r="D5" s="21"/>
      <c r="E5" s="21"/>
      <c r="F5" s="21"/>
      <c r="G5" s="46"/>
      <c r="H5" s="21"/>
      <c r="I5" s="21"/>
      <c r="J5" s="46"/>
      <c r="K5" s="21"/>
      <c r="L5" s="60"/>
      <c r="M5" s="60"/>
      <c r="N5" s="60"/>
      <c r="O5" s="60"/>
      <c r="P5" s="60"/>
      <c r="Q5" s="60"/>
      <c r="R5" s="60"/>
      <c r="S5" s="21"/>
      <c r="T5" s="21"/>
      <c r="U5" s="21"/>
      <c r="V5" s="21"/>
      <c r="W5" s="21"/>
      <c r="X5" s="21"/>
      <c r="Y5" s="21"/>
      <c r="Z5" s="61"/>
      <c r="AA5" s="61"/>
      <c r="AB5" s="21"/>
      <c r="AC5" s="21"/>
      <c r="AD5" s="21"/>
      <c r="AE5" s="21"/>
      <c r="AF5" s="3"/>
      <c r="AG5" s="2"/>
      <c r="AH5" s="2"/>
      <c r="AI5" s="2"/>
      <c r="AJ5" s="2"/>
      <c r="AK5" s="2"/>
      <c r="AL5" s="2"/>
      <c r="AM5" s="2"/>
      <c r="AN5" s="2"/>
      <c r="AO5" s="2"/>
      <c r="AP5" s="2"/>
      <c r="AQ5" s="2"/>
      <c r="AR5" s="2"/>
      <c r="AS5" s="2"/>
      <c r="AT5" s="2"/>
      <c r="AU5" s="204"/>
      <c r="AV5" s="204"/>
      <c r="AW5" s="204"/>
      <c r="AX5" s="204"/>
      <c r="AY5" s="204"/>
      <c r="AZ5" s="204"/>
      <c r="BA5" s="204"/>
      <c r="BB5" s="204"/>
      <c r="BC5" s="204"/>
      <c r="BD5" s="204"/>
      <c r="BE5" s="282"/>
      <c r="BF5" s="282"/>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row>
    <row r="6" spans="1:1024" ht="20.25" customHeight="1">
      <c r="A6" s="205"/>
      <c r="B6" s="3"/>
      <c r="C6" s="21"/>
      <c r="D6" s="21"/>
      <c r="E6" s="21"/>
      <c r="F6" s="21"/>
      <c r="G6" s="46"/>
      <c r="H6" s="21"/>
      <c r="I6" s="21"/>
      <c r="J6" s="46"/>
      <c r="K6" s="21"/>
      <c r="L6" s="60"/>
      <c r="M6" s="60"/>
      <c r="N6" s="60"/>
      <c r="O6" s="60"/>
      <c r="P6" s="60"/>
      <c r="Q6" s="60"/>
      <c r="R6" s="60"/>
      <c r="S6" s="21"/>
      <c r="T6" s="21"/>
      <c r="U6" s="21"/>
      <c r="V6" s="21"/>
      <c r="W6" s="21"/>
      <c r="X6" s="21"/>
      <c r="Y6" s="21"/>
      <c r="Z6" s="61"/>
      <c r="AA6" s="61"/>
      <c r="AB6" s="21"/>
      <c r="AC6" s="21"/>
      <c r="AD6" s="21"/>
      <c r="AE6" s="21"/>
      <c r="AF6" s="3"/>
      <c r="AG6" s="2"/>
      <c r="AH6" s="2"/>
      <c r="AI6" s="2"/>
      <c r="AJ6" s="2"/>
      <c r="AK6" s="2"/>
      <c r="AL6" s="2" t="s">
        <v>36</v>
      </c>
      <c r="AM6" s="2"/>
      <c r="AN6" s="2"/>
      <c r="AO6" s="2"/>
      <c r="AP6" s="2"/>
      <c r="AQ6" s="2"/>
      <c r="AR6" s="2"/>
      <c r="AS6" s="2"/>
      <c r="AT6" s="59"/>
      <c r="AU6" s="59"/>
      <c r="AV6" s="142"/>
      <c r="AW6" s="2"/>
      <c r="AX6" s="147">
        <v>40</v>
      </c>
      <c r="AY6" s="147"/>
      <c r="AZ6" s="160" t="s">
        <v>42</v>
      </c>
      <c r="BA6" s="2"/>
      <c r="BB6" s="147">
        <v>160</v>
      </c>
      <c r="BC6" s="147"/>
      <c r="BD6" s="160" t="s">
        <v>38</v>
      </c>
      <c r="BE6" s="2"/>
      <c r="BF6" s="282"/>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row>
    <row r="7" spans="1:1024" ht="6.75" customHeight="1">
      <c r="A7" s="205"/>
      <c r="B7" s="3"/>
      <c r="C7" s="21"/>
      <c r="D7" s="21"/>
      <c r="E7" s="21"/>
      <c r="F7" s="21"/>
      <c r="G7" s="46"/>
      <c r="H7" s="21"/>
      <c r="I7" s="21"/>
      <c r="J7" s="46"/>
      <c r="K7" s="21"/>
      <c r="L7" s="60"/>
      <c r="M7" s="60"/>
      <c r="N7" s="60"/>
      <c r="O7" s="60"/>
      <c r="P7" s="60"/>
      <c r="Q7" s="60"/>
      <c r="R7" s="60"/>
      <c r="S7" s="21"/>
      <c r="T7" s="21"/>
      <c r="U7" s="21"/>
      <c r="V7" s="21"/>
      <c r="W7" s="21"/>
      <c r="X7" s="21"/>
      <c r="Y7" s="21"/>
      <c r="Z7" s="61"/>
      <c r="AA7" s="61"/>
      <c r="AB7" s="21"/>
      <c r="AC7" s="21"/>
      <c r="AD7" s="21"/>
      <c r="AE7" s="21"/>
      <c r="AF7" s="3"/>
      <c r="AG7" s="2"/>
      <c r="AH7" s="2"/>
      <c r="AI7" s="2"/>
      <c r="AJ7" s="2"/>
      <c r="AK7" s="2"/>
      <c r="AL7" s="2"/>
      <c r="AM7" s="2"/>
      <c r="AN7" s="2"/>
      <c r="AO7" s="2"/>
      <c r="AP7" s="2"/>
      <c r="AQ7" s="2"/>
      <c r="AR7" s="2"/>
      <c r="AS7" s="2"/>
      <c r="AT7" s="2"/>
      <c r="AU7" s="204"/>
      <c r="AV7" s="204"/>
      <c r="AW7" s="204"/>
      <c r="AX7" s="204"/>
      <c r="AY7" s="204"/>
      <c r="AZ7" s="204"/>
      <c r="BA7" s="204"/>
      <c r="BB7" s="204"/>
      <c r="BC7" s="204"/>
      <c r="BD7" s="204"/>
      <c r="BE7" s="282"/>
      <c r="BF7" s="282"/>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row>
    <row r="8" spans="1:1024" ht="20.25" customHeight="1">
      <c r="A8" s="205"/>
      <c r="B8" s="6"/>
      <c r="C8" s="6"/>
      <c r="D8" s="6"/>
      <c r="E8" s="6"/>
      <c r="F8" s="6"/>
      <c r="G8" s="47"/>
      <c r="H8" s="47"/>
      <c r="I8" s="47"/>
      <c r="J8" s="6"/>
      <c r="K8" s="6"/>
      <c r="L8" s="47"/>
      <c r="M8" s="47"/>
      <c r="N8" s="47"/>
      <c r="O8" s="6"/>
      <c r="P8" s="47"/>
      <c r="Q8" s="47"/>
      <c r="R8" s="47"/>
      <c r="S8" s="83"/>
      <c r="T8" s="95"/>
      <c r="U8" s="95"/>
      <c r="V8" s="106"/>
      <c r="W8" s="3"/>
      <c r="X8" s="3"/>
      <c r="Y8" s="3"/>
      <c r="Z8" s="61"/>
      <c r="AA8" s="124"/>
      <c r="AB8" s="46"/>
      <c r="AC8" s="61"/>
      <c r="AD8" s="61"/>
      <c r="AE8" s="61"/>
      <c r="AF8" s="128"/>
      <c r="AG8" s="62"/>
      <c r="AH8" s="62"/>
      <c r="AI8" s="62"/>
      <c r="AJ8" s="64"/>
      <c r="AK8" s="60"/>
      <c r="AL8" s="124"/>
      <c r="AM8" s="124"/>
      <c r="AN8" s="46"/>
      <c r="AO8" s="59"/>
      <c r="AP8" s="59"/>
      <c r="AQ8" s="59"/>
      <c r="AR8" s="22"/>
      <c r="AS8" s="22"/>
      <c r="AT8" s="2"/>
      <c r="AU8" s="264"/>
      <c r="AV8" s="264"/>
      <c r="AW8" s="270"/>
      <c r="AX8" s="204"/>
      <c r="AY8" s="281" t="s">
        <v>43</v>
      </c>
      <c r="AZ8" s="204"/>
      <c r="BA8" s="204"/>
      <c r="BB8" s="289">
        <f>DAY(EOMONTH(DATE(AC2,AG2,1),0))</f>
        <v>30</v>
      </c>
      <c r="BC8" s="289"/>
      <c r="BD8" s="281" t="s">
        <v>45</v>
      </c>
      <c r="BE8" s="204"/>
      <c r="BF8" s="204"/>
      <c r="BG8" s="5"/>
      <c r="BH8" s="5"/>
      <c r="BI8" s="5"/>
      <c r="BJ8" s="258"/>
      <c r="BK8" s="258"/>
      <c r="BL8" s="258"/>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row>
    <row r="9" spans="1:1024" ht="6" customHeight="1">
      <c r="A9" s="205"/>
      <c r="B9" s="7"/>
      <c r="C9" s="7"/>
      <c r="D9" s="7"/>
      <c r="E9" s="7"/>
      <c r="F9" s="7"/>
      <c r="G9" s="6"/>
      <c r="H9" s="47"/>
      <c r="I9" s="59"/>
      <c r="J9" s="59"/>
      <c r="K9" s="7"/>
      <c r="L9" s="6"/>
      <c r="M9" s="47"/>
      <c r="N9" s="59"/>
      <c r="O9" s="59"/>
      <c r="P9" s="6"/>
      <c r="Q9" s="59"/>
      <c r="R9" s="7"/>
      <c r="S9" s="59"/>
      <c r="T9" s="59"/>
      <c r="U9" s="59"/>
      <c r="V9" s="59"/>
      <c r="W9" s="3"/>
      <c r="X9" s="3"/>
      <c r="Y9" s="3"/>
      <c r="Z9" s="21"/>
      <c r="AA9" s="64"/>
      <c r="AB9" s="64"/>
      <c r="AC9" s="21"/>
      <c r="AD9" s="21"/>
      <c r="AE9" s="21"/>
      <c r="AF9" s="132"/>
      <c r="AG9" s="61"/>
      <c r="AH9" s="64"/>
      <c r="AI9" s="21"/>
      <c r="AJ9" s="62"/>
      <c r="AK9" s="64"/>
      <c r="AL9" s="64"/>
      <c r="AM9" s="64"/>
      <c r="AN9" s="64"/>
      <c r="AO9" s="21"/>
      <c r="AP9" s="2"/>
      <c r="AQ9" s="141"/>
      <c r="AR9" s="141"/>
      <c r="AS9" s="141"/>
      <c r="AT9" s="2"/>
      <c r="AU9" s="204"/>
      <c r="AV9" s="204"/>
      <c r="AW9" s="204"/>
      <c r="AX9" s="204"/>
      <c r="AY9" s="204"/>
      <c r="AZ9" s="204"/>
      <c r="BA9" s="204"/>
      <c r="BB9" s="204"/>
      <c r="BC9" s="204"/>
      <c r="BD9" s="204"/>
      <c r="BE9" s="204"/>
      <c r="BF9" s="204"/>
      <c r="BG9" s="5"/>
      <c r="BH9" s="5"/>
      <c r="BI9" s="5"/>
      <c r="BJ9" s="258"/>
      <c r="BK9" s="258"/>
      <c r="BL9" s="258"/>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row>
    <row r="10" spans="1:1024" ht="25.5">
      <c r="A10" s="205"/>
      <c r="B10" s="6"/>
      <c r="C10" s="6"/>
      <c r="D10" s="6"/>
      <c r="E10" s="6"/>
      <c r="F10" s="6"/>
      <c r="G10" s="47"/>
      <c r="H10" s="47"/>
      <c r="I10" s="47"/>
      <c r="J10" s="6"/>
      <c r="K10" s="6"/>
      <c r="L10" s="47"/>
      <c r="M10" s="47"/>
      <c r="N10" s="47"/>
      <c r="O10" s="6"/>
      <c r="P10" s="47"/>
      <c r="Q10" s="47"/>
      <c r="R10" s="47"/>
      <c r="S10" s="83"/>
      <c r="T10" s="95"/>
      <c r="U10" s="95"/>
      <c r="V10" s="106"/>
      <c r="W10" s="3"/>
      <c r="X10" s="3"/>
      <c r="Y10" s="3"/>
      <c r="Z10" s="61"/>
      <c r="AA10" s="124"/>
      <c r="AB10" s="46"/>
      <c r="AC10" s="61"/>
      <c r="AD10" s="61"/>
      <c r="AE10" s="61"/>
      <c r="AF10" s="132"/>
      <c r="AG10" s="62"/>
      <c r="AH10" s="62"/>
      <c r="AI10" s="62"/>
      <c r="AJ10" s="64"/>
      <c r="AK10" s="60"/>
      <c r="AL10" s="124"/>
      <c r="AM10" s="2"/>
      <c r="AN10" s="2"/>
      <c r="AO10" s="136"/>
      <c r="AP10" s="136"/>
      <c r="AQ10" s="136"/>
      <c r="AR10" s="142"/>
      <c r="AS10" s="141"/>
      <c r="AT10" s="141"/>
      <c r="AU10" s="265"/>
      <c r="AV10" s="268"/>
      <c r="AW10" s="268"/>
      <c r="AX10" s="271"/>
      <c r="AY10" s="271"/>
      <c r="AZ10" s="282" t="s">
        <v>23</v>
      </c>
      <c r="BA10" s="268"/>
      <c r="BB10" s="147">
        <v>1</v>
      </c>
      <c r="BC10" s="147"/>
      <c r="BD10" s="147"/>
      <c r="BE10" s="295" t="s">
        <v>47</v>
      </c>
      <c r="BF10" s="204"/>
      <c r="BG10" s="5"/>
      <c r="BH10" s="5"/>
      <c r="BI10" s="5"/>
      <c r="BJ10" s="258"/>
      <c r="BK10" s="258"/>
      <c r="BL10" s="258"/>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row>
    <row r="11" spans="1:1024" ht="6" customHeight="1">
      <c r="A11" s="205"/>
      <c r="B11" s="7"/>
      <c r="C11" s="7"/>
      <c r="D11" s="7"/>
      <c r="E11" s="7"/>
      <c r="F11" s="34"/>
      <c r="G11" s="7"/>
      <c r="H11" s="7"/>
      <c r="I11" s="7"/>
      <c r="J11" s="7"/>
      <c r="K11" s="6"/>
      <c r="L11" s="47"/>
      <c r="M11" s="59"/>
      <c r="N11" s="59"/>
      <c r="O11" s="6"/>
      <c r="P11" s="59"/>
      <c r="Q11" s="7"/>
      <c r="R11" s="59"/>
      <c r="S11" s="59"/>
      <c r="T11" s="59"/>
      <c r="U11" s="59"/>
      <c r="V11" s="34"/>
      <c r="W11" s="3"/>
      <c r="X11" s="3"/>
      <c r="Y11" s="3"/>
      <c r="Z11" s="21"/>
      <c r="AA11" s="64"/>
      <c r="AB11" s="64"/>
      <c r="AC11" s="21"/>
      <c r="AD11" s="21"/>
      <c r="AE11" s="21"/>
      <c r="AF11" s="132"/>
      <c r="AG11" s="61"/>
      <c r="AH11" s="62"/>
      <c r="AI11" s="64"/>
      <c r="AJ11" s="62"/>
      <c r="AK11" s="64"/>
      <c r="AL11" s="64"/>
      <c r="AM11" s="64"/>
      <c r="AN11" s="64"/>
      <c r="AO11" s="7"/>
      <c r="AP11" s="7"/>
      <c r="AQ11" s="6"/>
      <c r="AR11" s="143"/>
      <c r="AS11" s="141"/>
      <c r="AT11" s="141"/>
      <c r="AU11" s="265"/>
      <c r="AV11" s="268"/>
      <c r="AW11" s="268"/>
      <c r="AX11" s="271"/>
      <c r="AY11" s="271"/>
      <c r="AZ11" s="268"/>
      <c r="BA11" s="268"/>
      <c r="BB11" s="290"/>
      <c r="BC11" s="290"/>
      <c r="BD11" s="290"/>
      <c r="BE11" s="295"/>
      <c r="BF11" s="204"/>
      <c r="BG11" s="5"/>
      <c r="BH11" s="5"/>
      <c r="BI11" s="5"/>
      <c r="BJ11" s="258"/>
      <c r="BK11" s="258"/>
      <c r="BL11" s="258"/>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row>
    <row r="12" spans="1:1024" ht="20.25" customHeight="1">
      <c r="A12" s="205"/>
      <c r="B12" s="8"/>
      <c r="C12" s="8"/>
      <c r="D12" s="8"/>
      <c r="E12" s="8"/>
      <c r="F12" s="8"/>
      <c r="G12" s="8"/>
      <c r="H12" s="8"/>
      <c r="I12" s="8"/>
      <c r="J12" s="8"/>
      <c r="K12" s="8"/>
      <c r="L12" s="8"/>
      <c r="M12" s="8"/>
      <c r="N12" s="8"/>
      <c r="O12" s="8"/>
      <c r="P12" s="8"/>
      <c r="Q12" s="8"/>
      <c r="R12" s="8"/>
      <c r="S12" s="8"/>
      <c r="T12" s="8"/>
      <c r="U12" s="8"/>
      <c r="V12" s="8"/>
      <c r="W12" s="3"/>
      <c r="X12" s="3"/>
      <c r="Y12" s="3"/>
      <c r="Z12" s="6"/>
      <c r="AA12" s="125"/>
      <c r="AB12" s="125"/>
      <c r="AC12" s="6"/>
      <c r="AD12" s="61"/>
      <c r="AE12" s="61"/>
      <c r="AF12" s="128"/>
      <c r="AG12" s="46"/>
      <c r="AH12" s="62"/>
      <c r="AI12" s="64"/>
      <c r="AJ12" s="62"/>
      <c r="AK12" s="64"/>
      <c r="AL12" s="64"/>
      <c r="AM12" s="64"/>
      <c r="AN12" s="64"/>
      <c r="AO12" s="137"/>
      <c r="AP12" s="137"/>
      <c r="AQ12" s="137"/>
      <c r="AR12" s="142"/>
      <c r="AS12" s="141"/>
      <c r="AT12" s="141"/>
      <c r="AU12" s="265"/>
      <c r="AV12" s="268"/>
      <c r="AW12" s="268"/>
      <c r="AX12" s="271"/>
      <c r="AY12" s="271"/>
      <c r="AZ12" s="268"/>
      <c r="BA12" s="268"/>
      <c r="BB12" s="147">
        <v>1</v>
      </c>
      <c r="BC12" s="147"/>
      <c r="BD12" s="147"/>
      <c r="BE12" s="296" t="s">
        <v>34</v>
      </c>
      <c r="BF12" s="204"/>
      <c r="BG12" s="5"/>
      <c r="BH12" s="5"/>
      <c r="BI12" s="5"/>
      <c r="BJ12" s="258"/>
      <c r="BK12" s="258"/>
      <c r="BL12" s="258"/>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row>
    <row r="13" spans="1:1024" ht="6.75" customHeight="1">
      <c r="A13" s="205"/>
      <c r="B13" s="8"/>
      <c r="C13" s="8"/>
      <c r="D13" s="8"/>
      <c r="E13" s="8"/>
      <c r="F13" s="8"/>
      <c r="G13" s="8"/>
      <c r="H13" s="8"/>
      <c r="I13" s="8"/>
      <c r="J13" s="8"/>
      <c r="K13" s="8"/>
      <c r="L13" s="8"/>
      <c r="M13" s="8"/>
      <c r="N13" s="8"/>
      <c r="O13" s="8"/>
      <c r="P13" s="8"/>
      <c r="Q13" s="8"/>
      <c r="R13" s="8"/>
      <c r="S13" s="8"/>
      <c r="T13" s="8"/>
      <c r="U13" s="8"/>
      <c r="V13" s="8"/>
      <c r="W13" s="3"/>
      <c r="X13" s="3"/>
      <c r="Y13" s="3"/>
      <c r="Z13" s="47"/>
      <c r="AA13" s="126"/>
      <c r="AB13" s="126"/>
      <c r="AC13" s="47"/>
      <c r="AD13" s="62"/>
      <c r="AE13" s="62"/>
      <c r="AF13" s="132"/>
      <c r="AG13" s="2"/>
      <c r="AH13" s="2"/>
      <c r="AI13" s="2"/>
      <c r="AJ13" s="2"/>
      <c r="AK13" s="2"/>
      <c r="AL13" s="2"/>
      <c r="AM13" s="2"/>
      <c r="AN13" s="2"/>
      <c r="AO13" s="7"/>
      <c r="AP13" s="7"/>
      <c r="AQ13" s="7"/>
      <c r="AR13" s="2"/>
      <c r="AS13" s="141"/>
      <c r="AT13" s="141"/>
      <c r="AU13" s="265"/>
      <c r="AV13" s="268"/>
      <c r="AW13" s="268"/>
      <c r="AX13" s="271"/>
      <c r="AY13" s="271"/>
      <c r="AZ13" s="268"/>
      <c r="BA13" s="268"/>
      <c r="BB13" s="290"/>
      <c r="BC13" s="290"/>
      <c r="BD13" s="290"/>
      <c r="BE13" s="295"/>
      <c r="BF13" s="204"/>
      <c r="BG13" s="5"/>
      <c r="BH13" s="5"/>
      <c r="BI13" s="5"/>
      <c r="BJ13" s="258"/>
      <c r="BK13" s="258"/>
      <c r="BL13" s="258"/>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row>
    <row r="14" spans="1:1024" ht="25.5">
      <c r="A14" s="205"/>
      <c r="B14" s="8"/>
      <c r="C14" s="8"/>
      <c r="D14" s="8"/>
      <c r="E14" s="8"/>
      <c r="F14" s="8"/>
      <c r="G14" s="8"/>
      <c r="H14" s="8"/>
      <c r="I14" s="8"/>
      <c r="J14" s="8"/>
      <c r="K14" s="8"/>
      <c r="L14" s="8"/>
      <c r="M14" s="8"/>
      <c r="N14" s="8"/>
      <c r="O14" s="8"/>
      <c r="P14" s="8"/>
      <c r="Q14" s="8"/>
      <c r="R14" s="8"/>
      <c r="S14" s="8"/>
      <c r="T14" s="8"/>
      <c r="U14" s="8"/>
      <c r="V14" s="8"/>
      <c r="W14" s="3"/>
      <c r="X14" s="3"/>
      <c r="Y14" s="3"/>
      <c r="Z14" s="6"/>
      <c r="AA14" s="125"/>
      <c r="AB14" s="125"/>
      <c r="AC14" s="6"/>
      <c r="AD14" s="61"/>
      <c r="AE14" s="61"/>
      <c r="AF14" s="132"/>
      <c r="AG14" s="2"/>
      <c r="AH14" s="2"/>
      <c r="AI14" s="2"/>
      <c r="AJ14" s="2"/>
      <c r="AK14" s="2"/>
      <c r="AL14" s="2"/>
      <c r="AM14" s="2"/>
      <c r="AN14" s="2"/>
      <c r="AO14" s="59"/>
      <c r="AP14" s="59"/>
      <c r="AQ14" s="59"/>
      <c r="AR14" s="2"/>
      <c r="AS14" s="141"/>
      <c r="AT14" s="144" t="s">
        <v>52</v>
      </c>
      <c r="AU14" s="145"/>
      <c r="AV14" s="145"/>
      <c r="AW14" s="145"/>
      <c r="AX14" s="272" t="s">
        <v>53</v>
      </c>
      <c r="AY14" s="145"/>
      <c r="AZ14" s="145"/>
      <c r="BA14" s="145"/>
      <c r="BB14" s="291" t="s">
        <v>56</v>
      </c>
      <c r="BC14" s="294">
        <f>(AY14-AU14)*24</f>
        <v>0</v>
      </c>
      <c r="BD14" s="294"/>
      <c r="BE14" s="297" t="s">
        <v>58</v>
      </c>
      <c r="BF14" s="290"/>
      <c r="BG14" s="5"/>
      <c r="BH14" s="5"/>
      <c r="BI14" s="5"/>
      <c r="BJ14" s="258"/>
      <c r="BK14" s="258"/>
      <c r="BL14" s="258"/>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row>
    <row r="15" spans="1:1024" ht="6.75" customHeight="1">
      <c r="A15" s="205"/>
      <c r="B15" s="3"/>
      <c r="C15" s="22"/>
      <c r="D15" s="22"/>
      <c r="E15" s="22"/>
      <c r="F15" s="22"/>
      <c r="G15" s="21"/>
      <c r="H15" s="21"/>
      <c r="I15" s="60"/>
      <c r="J15" s="61"/>
      <c r="K15" s="62"/>
      <c r="L15" s="64"/>
      <c r="M15" s="64"/>
      <c r="N15" s="61"/>
      <c r="O15" s="64"/>
      <c r="P15" s="21"/>
      <c r="Q15" s="62"/>
      <c r="R15" s="64"/>
      <c r="S15" s="64"/>
      <c r="T15" s="64"/>
      <c r="U15" s="64"/>
      <c r="V15" s="21"/>
      <c r="W15" s="60"/>
      <c r="X15" s="61"/>
      <c r="Y15" s="61"/>
      <c r="Z15" s="46"/>
      <c r="AA15" s="61"/>
      <c r="AB15" s="60"/>
      <c r="AC15" s="61"/>
      <c r="AD15" s="62"/>
      <c r="AE15" s="64"/>
      <c r="AF15" s="132"/>
      <c r="AG15" s="128"/>
      <c r="AH15" s="134"/>
      <c r="AI15" s="132"/>
      <c r="AJ15" s="134"/>
      <c r="AK15" s="132"/>
      <c r="AL15" s="132"/>
      <c r="AM15" s="132"/>
      <c r="AN15" s="132"/>
      <c r="AO15" s="138"/>
      <c r="AP15" s="3"/>
      <c r="AQ15" s="120"/>
      <c r="AR15" s="120"/>
      <c r="AS15" s="120"/>
      <c r="AT15" s="120"/>
      <c r="AU15" s="266"/>
      <c r="AV15" s="269"/>
      <c r="AW15" s="269"/>
      <c r="AX15" s="273"/>
      <c r="AY15" s="273"/>
      <c r="AZ15" s="269"/>
      <c r="BA15" s="269"/>
      <c r="BB15" s="259"/>
      <c r="BC15" s="259"/>
      <c r="BD15" s="259"/>
      <c r="BE15" s="298"/>
      <c r="BF15" s="5"/>
      <c r="BG15" s="5"/>
      <c r="BH15" s="5"/>
      <c r="BI15" s="5"/>
      <c r="BJ15" s="258"/>
      <c r="BK15" s="258"/>
      <c r="BL15" s="258"/>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row>
    <row r="16" spans="1:1024" ht="8.4499999999999993" customHeight="1">
      <c r="A16" s="5"/>
      <c r="B16" s="1"/>
      <c r="C16" s="23"/>
      <c r="D16" s="23"/>
      <c r="E16" s="23"/>
      <c r="F16" s="23"/>
      <c r="G16" s="23"/>
      <c r="H16" s="1"/>
      <c r="I16" s="1"/>
      <c r="J16" s="1"/>
      <c r="K16" s="1"/>
      <c r="L16" s="1"/>
      <c r="M16" s="1"/>
      <c r="N16" s="1"/>
      <c r="O16" s="1"/>
      <c r="P16" s="1"/>
      <c r="Q16" s="1"/>
      <c r="R16" s="1"/>
      <c r="S16" s="1"/>
      <c r="T16" s="1"/>
      <c r="U16" s="1"/>
      <c r="V16" s="1"/>
      <c r="W16" s="1"/>
      <c r="X16" s="23"/>
      <c r="Y16" s="1"/>
      <c r="Z16" s="1"/>
      <c r="AA16" s="1"/>
      <c r="AB16" s="1"/>
      <c r="AC16" s="1"/>
      <c r="AD16" s="1"/>
      <c r="AE16" s="1"/>
      <c r="AF16" s="1"/>
      <c r="AG16" s="1"/>
      <c r="AH16" s="1"/>
      <c r="AI16" s="1"/>
      <c r="AJ16" s="1"/>
      <c r="AK16" s="1"/>
      <c r="AL16" s="1"/>
      <c r="AM16" s="1"/>
      <c r="AN16" s="23"/>
      <c r="AO16" s="1"/>
      <c r="AP16" s="1"/>
      <c r="AQ16" s="1"/>
      <c r="AR16" s="1"/>
      <c r="AS16" s="1"/>
      <c r="AT16" s="1"/>
      <c r="AU16" s="5"/>
      <c r="AV16" s="5"/>
      <c r="AW16" s="5"/>
      <c r="AX16" s="5"/>
      <c r="AY16" s="5"/>
      <c r="AZ16" s="5"/>
      <c r="BA16" s="5"/>
      <c r="BB16" s="5"/>
      <c r="BC16" s="5"/>
      <c r="BD16" s="5"/>
      <c r="BE16" s="299"/>
      <c r="BF16" s="299"/>
      <c r="BG16" s="299"/>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row>
    <row r="17" spans="1:1024" ht="20.25" customHeight="1">
      <c r="A17" s="5"/>
      <c r="B17" s="207" t="s">
        <v>61</v>
      </c>
      <c r="C17" s="216" t="s">
        <v>62</v>
      </c>
      <c r="D17" s="216"/>
      <c r="E17" s="216"/>
      <c r="F17" s="223"/>
      <c r="G17" s="227" t="s">
        <v>51</v>
      </c>
      <c r="H17" s="231" t="s">
        <v>63</v>
      </c>
      <c r="I17" s="231"/>
      <c r="J17" s="231"/>
      <c r="K17" s="231"/>
      <c r="L17" s="234" t="s">
        <v>22</v>
      </c>
      <c r="M17" s="234"/>
      <c r="N17" s="234"/>
      <c r="O17" s="234"/>
      <c r="P17" s="237"/>
      <c r="Q17" s="237"/>
      <c r="R17" s="237"/>
      <c r="S17" s="84" t="s">
        <v>68</v>
      </c>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274" t="str">
        <f>IF(BB3="４週","(11) 1～4週目の勤務時間数合計","(11) 1か月の勤務時間数   合計")</f>
        <v>(11) 1～4週目の勤務時間数合計</v>
      </c>
      <c r="AY17" s="274"/>
      <c r="AZ17" s="283" t="s">
        <v>21</v>
      </c>
      <c r="BA17" s="283"/>
      <c r="BB17" s="292" t="s">
        <v>69</v>
      </c>
      <c r="BC17" s="292"/>
      <c r="BD17" s="292"/>
      <c r="BE17" s="292"/>
      <c r="BF17" s="292"/>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row>
    <row r="18" spans="1:1024" ht="20.25" customHeight="1">
      <c r="A18" s="5"/>
      <c r="B18" s="207"/>
      <c r="C18" s="216"/>
      <c r="D18" s="216"/>
      <c r="E18" s="216"/>
      <c r="F18" s="224"/>
      <c r="G18" s="227"/>
      <c r="H18" s="231"/>
      <c r="I18" s="231"/>
      <c r="J18" s="231"/>
      <c r="K18" s="231"/>
      <c r="L18" s="234"/>
      <c r="M18" s="234"/>
      <c r="N18" s="234"/>
      <c r="O18" s="234"/>
      <c r="P18" s="237"/>
      <c r="Q18" s="237"/>
      <c r="R18" s="237"/>
      <c r="S18" s="244" t="s">
        <v>30</v>
      </c>
      <c r="T18" s="244"/>
      <c r="U18" s="244"/>
      <c r="V18" s="244"/>
      <c r="W18" s="244"/>
      <c r="X18" s="244"/>
      <c r="Y18" s="244"/>
      <c r="Z18" s="244" t="s">
        <v>70</v>
      </c>
      <c r="AA18" s="244"/>
      <c r="AB18" s="244"/>
      <c r="AC18" s="244"/>
      <c r="AD18" s="244"/>
      <c r="AE18" s="244"/>
      <c r="AF18" s="244"/>
      <c r="AG18" s="244" t="s">
        <v>0</v>
      </c>
      <c r="AH18" s="244"/>
      <c r="AI18" s="244"/>
      <c r="AJ18" s="244"/>
      <c r="AK18" s="244"/>
      <c r="AL18" s="244"/>
      <c r="AM18" s="244"/>
      <c r="AN18" s="244" t="s">
        <v>71</v>
      </c>
      <c r="AO18" s="244"/>
      <c r="AP18" s="244"/>
      <c r="AQ18" s="244"/>
      <c r="AR18" s="244"/>
      <c r="AS18" s="244"/>
      <c r="AT18" s="244"/>
      <c r="AU18" s="267" t="s">
        <v>26</v>
      </c>
      <c r="AV18" s="267"/>
      <c r="AW18" s="267"/>
      <c r="AX18" s="274"/>
      <c r="AY18" s="274"/>
      <c r="AZ18" s="283"/>
      <c r="BA18" s="283"/>
      <c r="BB18" s="292"/>
      <c r="BC18" s="292"/>
      <c r="BD18" s="292"/>
      <c r="BE18" s="292"/>
      <c r="BF18" s="292"/>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row>
    <row r="19" spans="1:1024" ht="20.25" customHeight="1">
      <c r="A19" s="5"/>
      <c r="B19" s="207"/>
      <c r="C19" s="216"/>
      <c r="D19" s="216"/>
      <c r="E19" s="216"/>
      <c r="F19" s="224"/>
      <c r="G19" s="227"/>
      <c r="H19" s="231"/>
      <c r="I19" s="231"/>
      <c r="J19" s="231"/>
      <c r="K19" s="231"/>
      <c r="L19" s="234"/>
      <c r="M19" s="234"/>
      <c r="N19" s="234"/>
      <c r="O19" s="234"/>
      <c r="P19" s="237"/>
      <c r="Q19" s="237"/>
      <c r="R19" s="237"/>
      <c r="S19" s="245">
        <v>1</v>
      </c>
      <c r="T19" s="249">
        <v>2</v>
      </c>
      <c r="U19" s="249">
        <v>3</v>
      </c>
      <c r="V19" s="249">
        <v>4</v>
      </c>
      <c r="W19" s="249">
        <v>5</v>
      </c>
      <c r="X19" s="249">
        <v>6</v>
      </c>
      <c r="Y19" s="254">
        <v>7</v>
      </c>
      <c r="Z19" s="245">
        <v>8</v>
      </c>
      <c r="AA19" s="249">
        <v>9</v>
      </c>
      <c r="AB19" s="249">
        <v>10</v>
      </c>
      <c r="AC19" s="249">
        <v>11</v>
      </c>
      <c r="AD19" s="249">
        <v>12</v>
      </c>
      <c r="AE19" s="249">
        <v>13</v>
      </c>
      <c r="AF19" s="254">
        <v>14</v>
      </c>
      <c r="AG19" s="262">
        <v>15</v>
      </c>
      <c r="AH19" s="249">
        <v>16</v>
      </c>
      <c r="AI19" s="249">
        <v>17</v>
      </c>
      <c r="AJ19" s="249">
        <v>18</v>
      </c>
      <c r="AK19" s="249">
        <v>19</v>
      </c>
      <c r="AL19" s="249">
        <v>20</v>
      </c>
      <c r="AM19" s="254">
        <v>21</v>
      </c>
      <c r="AN19" s="245">
        <v>22</v>
      </c>
      <c r="AO19" s="249">
        <v>23</v>
      </c>
      <c r="AP19" s="249">
        <v>24</v>
      </c>
      <c r="AQ19" s="249">
        <v>25</v>
      </c>
      <c r="AR19" s="249">
        <v>26</v>
      </c>
      <c r="AS19" s="249">
        <v>27</v>
      </c>
      <c r="AT19" s="254">
        <v>28</v>
      </c>
      <c r="AU19" s="245" t="str">
        <f>IF($BB$3="暦月",IF(DAY(DATE($AC$2,$AG$2,29))=29,29,""),"")</f>
        <v/>
      </c>
      <c r="AV19" s="249" t="str">
        <f>IF($BB$3="暦月",IF(DAY(DATE($AC$2,$AG$2,30))=30,30,""),"")</f>
        <v/>
      </c>
      <c r="AW19" s="254" t="str">
        <f>IF($BB$3="暦月",IF(DAY(DATE($AC$2,$AG$2,31))=31,31,""),"")</f>
        <v/>
      </c>
      <c r="AX19" s="274"/>
      <c r="AY19" s="274"/>
      <c r="AZ19" s="283"/>
      <c r="BA19" s="283"/>
      <c r="BB19" s="292"/>
      <c r="BC19" s="292"/>
      <c r="BD19" s="292"/>
      <c r="BE19" s="292"/>
      <c r="BF19" s="292"/>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row>
    <row r="20" spans="1:1024" ht="20.25" hidden="1" customHeight="1">
      <c r="A20" s="5"/>
      <c r="B20" s="207"/>
      <c r="C20" s="216"/>
      <c r="D20" s="216"/>
      <c r="E20" s="216"/>
      <c r="F20" s="224"/>
      <c r="G20" s="227"/>
      <c r="H20" s="231"/>
      <c r="I20" s="231"/>
      <c r="J20" s="231"/>
      <c r="K20" s="231"/>
      <c r="L20" s="234"/>
      <c r="M20" s="234"/>
      <c r="N20" s="234"/>
      <c r="O20" s="234"/>
      <c r="P20" s="237"/>
      <c r="Q20" s="237"/>
      <c r="R20" s="237"/>
      <c r="S20" s="245">
        <f>WEEKDAY(DATE($AC$2,$AG$2,1))</f>
        <v>5</v>
      </c>
      <c r="T20" s="249">
        <f>WEEKDAY(DATE($AC$2,$AG$2,2))</f>
        <v>6</v>
      </c>
      <c r="U20" s="249">
        <f>WEEKDAY(DATE($AC$2,$AG$2,3))</f>
        <v>7</v>
      </c>
      <c r="V20" s="249">
        <f>WEEKDAY(DATE($AC$2,$AG$2,4))</f>
        <v>1</v>
      </c>
      <c r="W20" s="249">
        <f>WEEKDAY(DATE($AC$2,$AG$2,5))</f>
        <v>2</v>
      </c>
      <c r="X20" s="249">
        <f>WEEKDAY(DATE($AC$2,$AG$2,6))</f>
        <v>3</v>
      </c>
      <c r="Y20" s="254">
        <f>WEEKDAY(DATE($AC$2,$AG$2,7))</f>
        <v>4</v>
      </c>
      <c r="Z20" s="245">
        <f>WEEKDAY(DATE($AC$2,$AG$2,8))</f>
        <v>5</v>
      </c>
      <c r="AA20" s="249">
        <f>WEEKDAY(DATE($AC$2,$AG$2,9))</f>
        <v>6</v>
      </c>
      <c r="AB20" s="249">
        <f>WEEKDAY(DATE($AC$2,$AG$2,10))</f>
        <v>7</v>
      </c>
      <c r="AC20" s="249">
        <f>WEEKDAY(DATE($AC$2,$AG$2,11))</f>
        <v>1</v>
      </c>
      <c r="AD20" s="249">
        <f>WEEKDAY(DATE($AC$2,$AG$2,12))</f>
        <v>2</v>
      </c>
      <c r="AE20" s="249">
        <f>WEEKDAY(DATE($AC$2,$AG$2,13))</f>
        <v>3</v>
      </c>
      <c r="AF20" s="254">
        <f>WEEKDAY(DATE($AC$2,$AG$2,14))</f>
        <v>4</v>
      </c>
      <c r="AG20" s="245">
        <f>WEEKDAY(DATE($AC$2,$AG$2,15))</f>
        <v>5</v>
      </c>
      <c r="AH20" s="249">
        <f>WEEKDAY(DATE($AC$2,$AG$2,16))</f>
        <v>6</v>
      </c>
      <c r="AI20" s="249">
        <f>WEEKDAY(DATE($AC$2,$AG$2,17))</f>
        <v>7</v>
      </c>
      <c r="AJ20" s="249">
        <f>WEEKDAY(DATE($AC$2,$AG$2,18))</f>
        <v>1</v>
      </c>
      <c r="AK20" s="249">
        <f>WEEKDAY(DATE($AC$2,$AG$2,19))</f>
        <v>2</v>
      </c>
      <c r="AL20" s="249">
        <f>WEEKDAY(DATE($AC$2,$AG$2,20))</f>
        <v>3</v>
      </c>
      <c r="AM20" s="254">
        <f>WEEKDAY(DATE($AC$2,$AG$2,21))</f>
        <v>4</v>
      </c>
      <c r="AN20" s="245">
        <f>WEEKDAY(DATE($AC$2,$AG$2,22))</f>
        <v>5</v>
      </c>
      <c r="AO20" s="249">
        <f>WEEKDAY(DATE($AC$2,$AG$2,23))</f>
        <v>6</v>
      </c>
      <c r="AP20" s="249">
        <f>WEEKDAY(DATE($AC$2,$AG$2,24))</f>
        <v>7</v>
      </c>
      <c r="AQ20" s="249">
        <f>WEEKDAY(DATE($AC$2,$AG$2,25))</f>
        <v>1</v>
      </c>
      <c r="AR20" s="249">
        <f>WEEKDAY(DATE($AC$2,$AG$2,26))</f>
        <v>2</v>
      </c>
      <c r="AS20" s="249">
        <f>WEEKDAY(DATE($AC$2,$AG$2,27))</f>
        <v>3</v>
      </c>
      <c r="AT20" s="254">
        <f>WEEKDAY(DATE($AC$2,$AG$2,28))</f>
        <v>4</v>
      </c>
      <c r="AU20" s="245">
        <f>IF(AU19=29,WEEKDAY(DATE($AC$2,$AG$2,29)),0)</f>
        <v>0</v>
      </c>
      <c r="AV20" s="249">
        <f>IF(AV19=30,WEEKDAY(DATE($AC$2,$AG$2,30)),0)</f>
        <v>0</v>
      </c>
      <c r="AW20" s="254">
        <f>IF(AW19=31,WEEKDAY(DATE($AC$2,$AG$2,31)),0)</f>
        <v>0</v>
      </c>
      <c r="AX20" s="274"/>
      <c r="AY20" s="274"/>
      <c r="AZ20" s="283"/>
      <c r="BA20" s="283"/>
      <c r="BB20" s="292"/>
      <c r="BC20" s="292"/>
      <c r="BD20" s="292"/>
      <c r="BE20" s="292"/>
      <c r="BF20" s="292"/>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row>
    <row r="21" spans="1:1024" ht="22.5" customHeight="1">
      <c r="A21" s="5"/>
      <c r="B21" s="207"/>
      <c r="C21" s="216"/>
      <c r="D21" s="216"/>
      <c r="E21" s="216"/>
      <c r="F21" s="225"/>
      <c r="G21" s="227"/>
      <c r="H21" s="231"/>
      <c r="I21" s="231"/>
      <c r="J21" s="231"/>
      <c r="K21" s="231"/>
      <c r="L21" s="234"/>
      <c r="M21" s="234"/>
      <c r="N21" s="234"/>
      <c r="O21" s="234"/>
      <c r="P21" s="237"/>
      <c r="Q21" s="237"/>
      <c r="R21" s="237"/>
      <c r="S21" s="246" t="str">
        <f t="shared" ref="S21:AT21" si="0">IF(S20=1,"日",IF(S20=2,"月",IF(S20=3,"火",IF(S20=4,"水",IF(S20=5,"木",IF(S20=6,"金","土"))))))</f>
        <v>木</v>
      </c>
      <c r="T21" s="250" t="str">
        <f t="shared" si="0"/>
        <v>金</v>
      </c>
      <c r="U21" s="250" t="str">
        <f t="shared" si="0"/>
        <v>土</v>
      </c>
      <c r="V21" s="250" t="str">
        <f t="shared" si="0"/>
        <v>日</v>
      </c>
      <c r="W21" s="250" t="str">
        <f t="shared" si="0"/>
        <v>月</v>
      </c>
      <c r="X21" s="250" t="str">
        <f t="shared" si="0"/>
        <v>火</v>
      </c>
      <c r="Y21" s="255" t="str">
        <f t="shared" si="0"/>
        <v>水</v>
      </c>
      <c r="Z21" s="246" t="str">
        <f t="shared" si="0"/>
        <v>木</v>
      </c>
      <c r="AA21" s="250" t="str">
        <f t="shared" si="0"/>
        <v>金</v>
      </c>
      <c r="AB21" s="250" t="str">
        <f t="shared" si="0"/>
        <v>土</v>
      </c>
      <c r="AC21" s="250" t="str">
        <f t="shared" si="0"/>
        <v>日</v>
      </c>
      <c r="AD21" s="250" t="str">
        <f t="shared" si="0"/>
        <v>月</v>
      </c>
      <c r="AE21" s="250" t="str">
        <f t="shared" si="0"/>
        <v>火</v>
      </c>
      <c r="AF21" s="255" t="str">
        <f t="shared" si="0"/>
        <v>水</v>
      </c>
      <c r="AG21" s="246" t="str">
        <f t="shared" si="0"/>
        <v>木</v>
      </c>
      <c r="AH21" s="250" t="str">
        <f t="shared" si="0"/>
        <v>金</v>
      </c>
      <c r="AI21" s="250" t="str">
        <f t="shared" si="0"/>
        <v>土</v>
      </c>
      <c r="AJ21" s="250" t="str">
        <f t="shared" si="0"/>
        <v>日</v>
      </c>
      <c r="AK21" s="250" t="str">
        <f t="shared" si="0"/>
        <v>月</v>
      </c>
      <c r="AL21" s="250" t="str">
        <f t="shared" si="0"/>
        <v>火</v>
      </c>
      <c r="AM21" s="255" t="str">
        <f t="shared" si="0"/>
        <v>水</v>
      </c>
      <c r="AN21" s="246" t="str">
        <f t="shared" si="0"/>
        <v>木</v>
      </c>
      <c r="AO21" s="250" t="str">
        <f t="shared" si="0"/>
        <v>金</v>
      </c>
      <c r="AP21" s="250" t="str">
        <f t="shared" si="0"/>
        <v>土</v>
      </c>
      <c r="AQ21" s="250" t="str">
        <f t="shared" si="0"/>
        <v>日</v>
      </c>
      <c r="AR21" s="250" t="str">
        <f t="shared" si="0"/>
        <v>月</v>
      </c>
      <c r="AS21" s="250" t="str">
        <f t="shared" si="0"/>
        <v>火</v>
      </c>
      <c r="AT21" s="255" t="str">
        <f t="shared" si="0"/>
        <v>水</v>
      </c>
      <c r="AU21" s="250" t="str">
        <f>IF(AU20=1,"日",IF(AU20=2,"月",IF(AU20=3,"火",IF(AU20=4,"水",IF(AU20=5,"木",IF(AU20=6,"金",IF(AU20=0,"","土")))))))</f>
        <v/>
      </c>
      <c r="AV21" s="250" t="str">
        <f>IF(AV20=1,"日",IF(AV20=2,"月",IF(AV20=3,"火",IF(AV20=4,"水",IF(AV20=5,"木",IF(AV20=6,"金",IF(AV20=0,"","土")))))))</f>
        <v/>
      </c>
      <c r="AW21" s="250" t="str">
        <f>IF(AW20=1,"日",IF(AW20=2,"月",IF(AW20=3,"火",IF(AW20=4,"水",IF(AW20=5,"木",IF(AW20=6,"金",IF(AW20=0,"","土")))))))</f>
        <v/>
      </c>
      <c r="AX21" s="274"/>
      <c r="AY21" s="274"/>
      <c r="AZ21" s="283"/>
      <c r="BA21" s="283"/>
      <c r="BB21" s="292"/>
      <c r="BC21" s="292"/>
      <c r="BD21" s="292"/>
      <c r="BE21" s="292"/>
      <c r="BF21" s="292"/>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row>
    <row r="22" spans="1:1024" ht="20.25" customHeight="1">
      <c r="A22" s="5"/>
      <c r="B22" s="208">
        <v>1</v>
      </c>
      <c r="C22" s="217"/>
      <c r="D22" s="217"/>
      <c r="E22" s="217"/>
      <c r="F22" s="38"/>
      <c r="G22" s="49"/>
      <c r="H22" s="232"/>
      <c r="I22" s="232"/>
      <c r="J22" s="232"/>
      <c r="K22" s="232"/>
      <c r="L22" s="66"/>
      <c r="M22" s="66"/>
      <c r="N22" s="66"/>
      <c r="O22" s="66"/>
      <c r="P22" s="238" t="s">
        <v>49</v>
      </c>
      <c r="Q22" s="238"/>
      <c r="R22" s="238"/>
      <c r="S22" s="87"/>
      <c r="T22" s="98"/>
      <c r="U22" s="98"/>
      <c r="V22" s="98"/>
      <c r="W22" s="98"/>
      <c r="X22" s="98"/>
      <c r="Y22" s="110"/>
      <c r="Z22" s="87"/>
      <c r="AA22" s="98"/>
      <c r="AB22" s="98"/>
      <c r="AC22" s="98"/>
      <c r="AD22" s="98"/>
      <c r="AE22" s="98"/>
      <c r="AF22" s="110"/>
      <c r="AG22" s="87"/>
      <c r="AH22" s="98"/>
      <c r="AI22" s="98"/>
      <c r="AJ22" s="98"/>
      <c r="AK22" s="98"/>
      <c r="AL22" s="98"/>
      <c r="AM22" s="110"/>
      <c r="AN22" s="87"/>
      <c r="AO22" s="98"/>
      <c r="AP22" s="98"/>
      <c r="AQ22" s="98"/>
      <c r="AR22" s="98"/>
      <c r="AS22" s="98"/>
      <c r="AT22" s="110"/>
      <c r="AU22" s="87"/>
      <c r="AV22" s="98"/>
      <c r="AW22" s="98"/>
      <c r="AX22" s="275"/>
      <c r="AY22" s="275"/>
      <c r="AZ22" s="284"/>
      <c r="BA22" s="284"/>
      <c r="BB22" s="171"/>
      <c r="BC22" s="171"/>
      <c r="BD22" s="171"/>
      <c r="BE22" s="171"/>
      <c r="BF22" s="171"/>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row>
    <row r="23" spans="1:1024" ht="20.25" customHeight="1">
      <c r="A23" s="5"/>
      <c r="B23" s="208"/>
      <c r="C23" s="217"/>
      <c r="D23" s="217"/>
      <c r="E23" s="217"/>
      <c r="F23" s="39"/>
      <c r="G23" s="49"/>
      <c r="H23" s="232"/>
      <c r="I23" s="232"/>
      <c r="J23" s="232"/>
      <c r="K23" s="232"/>
      <c r="L23" s="66"/>
      <c r="M23" s="66"/>
      <c r="N23" s="66"/>
      <c r="O23" s="66"/>
      <c r="P23" s="239" t="s">
        <v>40</v>
      </c>
      <c r="Q23" s="239"/>
      <c r="R23" s="239"/>
      <c r="S23" s="247" t="str">
        <f>IF(S22="","",VLOOKUP(S22,'シフト記号表（勤務時間帯）'!$C$6:$K$35,9,0))</f>
        <v/>
      </c>
      <c r="T23" s="251" t="str">
        <f>IF(T22="","",VLOOKUP(T22,'シフト記号表（勤務時間帯）'!$C$6:$K$35,9,0))</f>
        <v/>
      </c>
      <c r="U23" s="251" t="str">
        <f>IF(U22="","",VLOOKUP(U22,'シフト記号表（勤務時間帯）'!$C$6:$K$35,9,0))</f>
        <v/>
      </c>
      <c r="V23" s="251" t="str">
        <f>IF(V22="","",VLOOKUP(V22,'シフト記号表（勤務時間帯）'!$C$6:$K$35,9,0))</f>
        <v/>
      </c>
      <c r="W23" s="251" t="str">
        <f>IF(W22="","",VLOOKUP(W22,'シフト記号表（勤務時間帯）'!$C$6:$K$35,9,0))</f>
        <v/>
      </c>
      <c r="X23" s="251" t="str">
        <f>IF(X22="","",VLOOKUP(X22,'シフト記号表（勤務時間帯）'!$C$6:$K$35,9,0))</f>
        <v/>
      </c>
      <c r="Y23" s="256" t="str">
        <f>IF(Y22="","",VLOOKUP(Y22,'シフト記号表（勤務時間帯）'!$C$6:$K$35,9,0))</f>
        <v/>
      </c>
      <c r="Z23" s="247" t="str">
        <f>IF(Z22="","",VLOOKUP(Z22,'シフト記号表（勤務時間帯）'!$C$6:$K$35,9,0))</f>
        <v/>
      </c>
      <c r="AA23" s="251" t="str">
        <f>IF(AA22="","",VLOOKUP(AA22,'シフト記号表（勤務時間帯）'!$C$6:$K$35,9,0))</f>
        <v/>
      </c>
      <c r="AB23" s="251" t="str">
        <f>IF(AB22="","",VLOOKUP(AB22,'シフト記号表（勤務時間帯）'!$C$6:$K$35,9,0))</f>
        <v/>
      </c>
      <c r="AC23" s="251" t="str">
        <f>IF(AC22="","",VLOOKUP(AC22,'シフト記号表（勤務時間帯）'!$C$6:$K$35,9,0))</f>
        <v/>
      </c>
      <c r="AD23" s="251" t="str">
        <f>IF(AD22="","",VLOOKUP(AD22,'シフト記号表（勤務時間帯）'!$C$6:$K$35,9,0))</f>
        <v/>
      </c>
      <c r="AE23" s="251" t="str">
        <f>IF(AE22="","",VLOOKUP(AE22,'シフト記号表（勤務時間帯）'!$C$6:$K$35,9,0))</f>
        <v/>
      </c>
      <c r="AF23" s="256" t="str">
        <f>IF(AF22="","",VLOOKUP(AF22,'シフト記号表（勤務時間帯）'!$C$6:$K$35,9,0))</f>
        <v/>
      </c>
      <c r="AG23" s="247" t="str">
        <f>IF(AG22="","",VLOOKUP(AG22,'シフト記号表（勤務時間帯）'!$C$6:$K$35,9,0))</f>
        <v/>
      </c>
      <c r="AH23" s="251" t="str">
        <f>IF(AH22="","",VLOOKUP(AH22,'シフト記号表（勤務時間帯）'!$C$6:$K$35,9,0))</f>
        <v/>
      </c>
      <c r="AI23" s="251" t="str">
        <f>IF(AI22="","",VLOOKUP(AI22,'シフト記号表（勤務時間帯）'!$C$6:$K$35,9,0))</f>
        <v/>
      </c>
      <c r="AJ23" s="251" t="str">
        <f>IF(AJ22="","",VLOOKUP(AJ22,'シフト記号表（勤務時間帯）'!$C$6:$K$35,9,0))</f>
        <v/>
      </c>
      <c r="AK23" s="251" t="str">
        <f>IF(AK22="","",VLOOKUP(AK22,'シフト記号表（勤務時間帯）'!$C$6:$K$35,9,0))</f>
        <v/>
      </c>
      <c r="AL23" s="251" t="str">
        <f>IF(AL22="","",VLOOKUP(AL22,'シフト記号表（勤務時間帯）'!$C$6:$K$35,9,0))</f>
        <v/>
      </c>
      <c r="AM23" s="256" t="str">
        <f>IF(AM22="","",VLOOKUP(AM22,'シフト記号表（勤務時間帯）'!$C$6:$K$35,9,0))</f>
        <v/>
      </c>
      <c r="AN23" s="247" t="str">
        <f>IF(AN22="","",VLOOKUP(AN22,'シフト記号表（勤務時間帯）'!$C$6:$K$35,9,0))</f>
        <v/>
      </c>
      <c r="AO23" s="251" t="str">
        <f>IF(AO22="","",VLOOKUP(AO22,'シフト記号表（勤務時間帯）'!$C$6:$K$35,9,0))</f>
        <v/>
      </c>
      <c r="AP23" s="251" t="str">
        <f>IF(AP22="","",VLOOKUP(AP22,'シフト記号表（勤務時間帯）'!$C$6:$K$35,9,0))</f>
        <v/>
      </c>
      <c r="AQ23" s="251" t="str">
        <f>IF(AQ22="","",VLOOKUP(AQ22,'シフト記号表（勤務時間帯）'!$C$6:$K$35,9,0))</f>
        <v/>
      </c>
      <c r="AR23" s="251" t="str">
        <f>IF(AR22="","",VLOOKUP(AR22,'シフト記号表（勤務時間帯）'!$C$6:$K$35,9,0))</f>
        <v/>
      </c>
      <c r="AS23" s="251" t="str">
        <f>IF(AS22="","",VLOOKUP(AS22,'シフト記号表（勤務時間帯）'!$C$6:$K$35,9,0))</f>
        <v/>
      </c>
      <c r="AT23" s="256" t="str">
        <f>IF(AT22="","",VLOOKUP(AT22,'シフト記号表（勤務時間帯）'!$C$6:$K$35,9,0))</f>
        <v/>
      </c>
      <c r="AU23" s="247" t="str">
        <f>IF(AU22="","",VLOOKUP(AU22,'シフト記号表（勤務時間帯）'!$C$6:$K$35,9,0))</f>
        <v/>
      </c>
      <c r="AV23" s="251" t="str">
        <f>IF(AV22="","",VLOOKUP(AV22,'シフト記号表（勤務時間帯）'!$C$6:$K$35,9,0))</f>
        <v/>
      </c>
      <c r="AW23" s="251" t="str">
        <f>IF(AW22="","",VLOOKUP(AW22,'シフト記号表（勤務時間帯）'!$C$6:$K$35,9,0))</f>
        <v/>
      </c>
      <c r="AX23" s="276">
        <f>IF($BB$3="４週",SUM(S23:AT23),IF($BB$3="暦月",SUM(S23:AW23),""))</f>
        <v>0</v>
      </c>
      <c r="AY23" s="276"/>
      <c r="AZ23" s="285">
        <f>IF($BB$3="４週",AX23/4,IF($BB$3="暦月",'認知症対応型通所（1枚版）'!AX23/('認知症対応型通所（1枚版）'!$BB$8/7),""))</f>
        <v>0</v>
      </c>
      <c r="BA23" s="285"/>
      <c r="BB23" s="171"/>
      <c r="BC23" s="171"/>
      <c r="BD23" s="171"/>
      <c r="BE23" s="171"/>
      <c r="BF23" s="171"/>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row>
    <row r="24" spans="1:1024" ht="20.25" customHeight="1">
      <c r="A24" s="5"/>
      <c r="B24" s="208"/>
      <c r="C24" s="217"/>
      <c r="D24" s="217"/>
      <c r="E24" s="217"/>
      <c r="F24" s="40">
        <f>C22</f>
        <v>0</v>
      </c>
      <c r="G24" s="49"/>
      <c r="H24" s="232"/>
      <c r="I24" s="232"/>
      <c r="J24" s="232"/>
      <c r="K24" s="232"/>
      <c r="L24" s="66"/>
      <c r="M24" s="66"/>
      <c r="N24" s="66"/>
      <c r="O24" s="66"/>
      <c r="P24" s="240" t="s">
        <v>44</v>
      </c>
      <c r="Q24" s="240"/>
      <c r="R24" s="240"/>
      <c r="S24" s="248" t="str">
        <f>IF(S22="","",VLOOKUP(S22,'シフト記号表（勤務時間帯）'!$C$6:$U$35,19,0))</f>
        <v/>
      </c>
      <c r="T24" s="252" t="str">
        <f>IF(T22="","",VLOOKUP(T22,'シフト記号表（勤務時間帯）'!$C$6:$U$35,19,0))</f>
        <v/>
      </c>
      <c r="U24" s="252" t="str">
        <f>IF(U22="","",VLOOKUP(U22,'シフト記号表（勤務時間帯）'!$C$6:$U$35,19,0))</f>
        <v/>
      </c>
      <c r="V24" s="252" t="str">
        <f>IF(V22="","",VLOOKUP(V22,'シフト記号表（勤務時間帯）'!$C$6:$U$35,19,0))</f>
        <v/>
      </c>
      <c r="W24" s="252" t="str">
        <f>IF(W22="","",VLOOKUP(W22,'シフト記号表（勤務時間帯）'!$C$6:$U$35,19,0))</f>
        <v/>
      </c>
      <c r="X24" s="252" t="str">
        <f>IF(X22="","",VLOOKUP(X22,'シフト記号表（勤務時間帯）'!$C$6:$U$35,19,0))</f>
        <v/>
      </c>
      <c r="Y24" s="257" t="str">
        <f>IF(Y22="","",VLOOKUP(Y22,'シフト記号表（勤務時間帯）'!$C$6:$U$35,19,0))</f>
        <v/>
      </c>
      <c r="Z24" s="248" t="str">
        <f>IF(Z22="","",VLOOKUP(Z22,'シフト記号表（勤務時間帯）'!$C$6:$U$35,19,0))</f>
        <v/>
      </c>
      <c r="AA24" s="252" t="str">
        <f>IF(AA22="","",VLOOKUP(AA22,'シフト記号表（勤務時間帯）'!$C$6:$U$35,19,0))</f>
        <v/>
      </c>
      <c r="AB24" s="252" t="str">
        <f>IF(AB22="","",VLOOKUP(AB22,'シフト記号表（勤務時間帯）'!$C$6:$U$35,19,0))</f>
        <v/>
      </c>
      <c r="AC24" s="252" t="str">
        <f>IF(AC22="","",VLOOKUP(AC22,'シフト記号表（勤務時間帯）'!$C$6:$U$35,19,0))</f>
        <v/>
      </c>
      <c r="AD24" s="252" t="str">
        <f>IF(AD22="","",VLOOKUP(AD22,'シフト記号表（勤務時間帯）'!$C$6:$U$35,19,0))</f>
        <v/>
      </c>
      <c r="AE24" s="252" t="str">
        <f>IF(AE22="","",VLOOKUP(AE22,'シフト記号表（勤務時間帯）'!$C$6:$U$35,19,0))</f>
        <v/>
      </c>
      <c r="AF24" s="257" t="str">
        <f>IF(AF22="","",VLOOKUP(AF22,'シフト記号表（勤務時間帯）'!$C$6:$U$35,19,0))</f>
        <v/>
      </c>
      <c r="AG24" s="248" t="str">
        <f>IF(AG22="","",VLOOKUP(AG22,'シフト記号表（勤務時間帯）'!$C$6:$U$35,19,0))</f>
        <v/>
      </c>
      <c r="AH24" s="252" t="str">
        <f>IF(AH22="","",VLOOKUP(AH22,'シフト記号表（勤務時間帯）'!$C$6:$U$35,19,0))</f>
        <v/>
      </c>
      <c r="AI24" s="252" t="str">
        <f>IF(AI22="","",VLOOKUP(AI22,'シフト記号表（勤務時間帯）'!$C$6:$U$35,19,0))</f>
        <v/>
      </c>
      <c r="AJ24" s="252" t="str">
        <f>IF(AJ22="","",VLOOKUP(AJ22,'シフト記号表（勤務時間帯）'!$C$6:$U$35,19,0))</f>
        <v/>
      </c>
      <c r="AK24" s="252" t="str">
        <f>IF(AK22="","",VLOOKUP(AK22,'シフト記号表（勤務時間帯）'!$C$6:$U$35,19,0))</f>
        <v/>
      </c>
      <c r="AL24" s="252" t="str">
        <f>IF(AL22="","",VLOOKUP(AL22,'シフト記号表（勤務時間帯）'!$C$6:$U$35,19,0))</f>
        <v/>
      </c>
      <c r="AM24" s="257" t="str">
        <f>IF(AM22="","",VLOOKUP(AM22,'シフト記号表（勤務時間帯）'!$C$6:$U$35,19,0))</f>
        <v/>
      </c>
      <c r="AN24" s="248" t="str">
        <f>IF(AN22="","",VLOOKUP(AN22,'シフト記号表（勤務時間帯）'!$C$6:$U$35,19,0))</f>
        <v/>
      </c>
      <c r="AO24" s="252" t="str">
        <f>IF(AO22="","",VLOOKUP(AO22,'シフト記号表（勤務時間帯）'!$C$6:$U$35,19,0))</f>
        <v/>
      </c>
      <c r="AP24" s="252" t="str">
        <f>IF(AP22="","",VLOOKUP(AP22,'シフト記号表（勤務時間帯）'!$C$6:$U$35,19,0))</f>
        <v/>
      </c>
      <c r="AQ24" s="252" t="str">
        <f>IF(AQ22="","",VLOOKUP(AQ22,'シフト記号表（勤務時間帯）'!$C$6:$U$35,19,0))</f>
        <v/>
      </c>
      <c r="AR24" s="252" t="str">
        <f>IF(AR22="","",VLOOKUP(AR22,'シフト記号表（勤務時間帯）'!$C$6:$U$35,19,0))</f>
        <v/>
      </c>
      <c r="AS24" s="252" t="str">
        <f>IF(AS22="","",VLOOKUP(AS22,'シフト記号表（勤務時間帯）'!$C$6:$U$35,19,0))</f>
        <v/>
      </c>
      <c r="AT24" s="257" t="str">
        <f>IF(AT22="","",VLOOKUP(AT22,'シフト記号表（勤務時間帯）'!$C$6:$U$35,19,0))</f>
        <v/>
      </c>
      <c r="AU24" s="248" t="str">
        <f>IF(AU22="","",VLOOKUP(AU22,'シフト記号表（勤務時間帯）'!$C$6:$U$35,19,0))</f>
        <v/>
      </c>
      <c r="AV24" s="252" t="str">
        <f>IF(AV22="","",VLOOKUP(AV22,'シフト記号表（勤務時間帯）'!$C$6:$U$35,19,0))</f>
        <v/>
      </c>
      <c r="AW24" s="252" t="str">
        <f>IF(AW22="","",VLOOKUP(AW22,'シフト記号表（勤務時間帯）'!$C$6:$U$35,19,0))</f>
        <v/>
      </c>
      <c r="AX24" s="277">
        <f>IF($BB$3="４週",SUM(S24:AT24),IF($BB$3="暦月",SUM(S24:AW24),""))</f>
        <v>0</v>
      </c>
      <c r="AY24" s="277"/>
      <c r="AZ24" s="286">
        <f>IF($BB$3="４週",AX24/4,IF($BB$3="暦月",'認知症対応型通所（1枚版）'!AX24/('認知症対応型通所（1枚版）'!$BB$8/7),""))</f>
        <v>0</v>
      </c>
      <c r="BA24" s="286"/>
      <c r="BB24" s="171"/>
      <c r="BC24" s="171"/>
      <c r="BD24" s="171"/>
      <c r="BE24" s="171"/>
      <c r="BF24" s="171"/>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row>
    <row r="25" spans="1:1024" ht="20.25" customHeight="1">
      <c r="A25" s="5"/>
      <c r="B25" s="209">
        <f>B22+1</f>
        <v>2</v>
      </c>
      <c r="C25" s="218"/>
      <c r="D25" s="218"/>
      <c r="E25" s="218"/>
      <c r="F25" s="41"/>
      <c r="G25" s="50"/>
      <c r="H25" s="50"/>
      <c r="I25" s="50"/>
      <c r="J25" s="50"/>
      <c r="K25" s="50"/>
      <c r="L25" s="67"/>
      <c r="M25" s="67"/>
      <c r="N25" s="67"/>
      <c r="O25" s="67"/>
      <c r="P25" s="241" t="s">
        <v>49</v>
      </c>
      <c r="Q25" s="241"/>
      <c r="R25" s="241"/>
      <c r="S25" s="87"/>
      <c r="T25" s="98"/>
      <c r="U25" s="98"/>
      <c r="V25" s="98"/>
      <c r="W25" s="98"/>
      <c r="X25" s="98"/>
      <c r="Y25" s="110"/>
      <c r="Z25" s="87"/>
      <c r="AA25" s="98"/>
      <c r="AB25" s="98"/>
      <c r="AC25" s="98"/>
      <c r="AD25" s="98"/>
      <c r="AE25" s="98"/>
      <c r="AF25" s="110"/>
      <c r="AG25" s="87"/>
      <c r="AH25" s="98"/>
      <c r="AI25" s="98"/>
      <c r="AJ25" s="98"/>
      <c r="AK25" s="98"/>
      <c r="AL25" s="98"/>
      <c r="AM25" s="110"/>
      <c r="AN25" s="87"/>
      <c r="AO25" s="98"/>
      <c r="AP25" s="98"/>
      <c r="AQ25" s="98"/>
      <c r="AR25" s="98"/>
      <c r="AS25" s="98"/>
      <c r="AT25" s="110"/>
      <c r="AU25" s="87"/>
      <c r="AV25" s="98"/>
      <c r="AW25" s="98"/>
      <c r="AX25" s="278"/>
      <c r="AY25" s="278"/>
      <c r="AZ25" s="287"/>
      <c r="BA25" s="287"/>
      <c r="BB25" s="172"/>
      <c r="BC25" s="172"/>
      <c r="BD25" s="172"/>
      <c r="BE25" s="172"/>
      <c r="BF25" s="172"/>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row>
    <row r="26" spans="1:1024" ht="20.25" customHeight="1">
      <c r="A26" s="5"/>
      <c r="B26" s="209"/>
      <c r="C26" s="218"/>
      <c r="D26" s="218"/>
      <c r="E26" s="218"/>
      <c r="F26" s="39"/>
      <c r="G26" s="50"/>
      <c r="H26" s="50"/>
      <c r="I26" s="50"/>
      <c r="J26" s="50"/>
      <c r="K26" s="50"/>
      <c r="L26" s="67"/>
      <c r="M26" s="67"/>
      <c r="N26" s="67"/>
      <c r="O26" s="67"/>
      <c r="P26" s="239" t="s">
        <v>40</v>
      </c>
      <c r="Q26" s="239"/>
      <c r="R26" s="239"/>
      <c r="S26" s="247" t="str">
        <f>IF(S25="","",VLOOKUP(S25,'シフト記号表（勤務時間帯）'!$C$6:$K$35,9,0))</f>
        <v/>
      </c>
      <c r="T26" s="251" t="str">
        <f>IF(T25="","",VLOOKUP(T25,'シフト記号表（勤務時間帯）'!$C$6:$K$35,9,0))</f>
        <v/>
      </c>
      <c r="U26" s="251" t="str">
        <f>IF(U25="","",VLOOKUP(U25,'シフト記号表（勤務時間帯）'!$C$6:$K$35,9,0))</f>
        <v/>
      </c>
      <c r="V26" s="251" t="str">
        <f>IF(V25="","",VLOOKUP(V25,'シフト記号表（勤務時間帯）'!$C$6:$K$35,9,0))</f>
        <v/>
      </c>
      <c r="W26" s="251" t="str">
        <f>IF(W25="","",VLOOKUP(W25,'シフト記号表（勤務時間帯）'!$C$6:$K$35,9,0))</f>
        <v/>
      </c>
      <c r="X26" s="251" t="str">
        <f>IF(X25="","",VLOOKUP(X25,'シフト記号表（勤務時間帯）'!$C$6:$K$35,9,0))</f>
        <v/>
      </c>
      <c r="Y26" s="256" t="str">
        <f>IF(Y25="","",VLOOKUP(Y25,'シフト記号表（勤務時間帯）'!$C$6:$K$35,9,0))</f>
        <v/>
      </c>
      <c r="Z26" s="247" t="str">
        <f>IF(Z25="","",VLOOKUP(Z25,'シフト記号表（勤務時間帯）'!$C$6:$K$35,9,0))</f>
        <v/>
      </c>
      <c r="AA26" s="251" t="str">
        <f>IF(AA25="","",VLOOKUP(AA25,'シフト記号表（勤務時間帯）'!$C$6:$K$35,9,0))</f>
        <v/>
      </c>
      <c r="AB26" s="251" t="str">
        <f>IF(AB25="","",VLOOKUP(AB25,'シフト記号表（勤務時間帯）'!$C$6:$K$35,9,0))</f>
        <v/>
      </c>
      <c r="AC26" s="251" t="str">
        <f>IF(AC25="","",VLOOKUP(AC25,'シフト記号表（勤務時間帯）'!$C$6:$K$35,9,0))</f>
        <v/>
      </c>
      <c r="AD26" s="251" t="str">
        <f>IF(AD25="","",VLOOKUP(AD25,'シフト記号表（勤務時間帯）'!$C$6:$K$35,9,0))</f>
        <v/>
      </c>
      <c r="AE26" s="251" t="str">
        <f>IF(AE25="","",VLOOKUP(AE25,'シフト記号表（勤務時間帯）'!$C$6:$K$35,9,0))</f>
        <v/>
      </c>
      <c r="AF26" s="256" t="str">
        <f>IF(AF25="","",VLOOKUP(AF25,'シフト記号表（勤務時間帯）'!$C$6:$K$35,9,0))</f>
        <v/>
      </c>
      <c r="AG26" s="247" t="str">
        <f>IF(AG25="","",VLOOKUP(AG25,'シフト記号表（勤務時間帯）'!$C$6:$K$35,9,0))</f>
        <v/>
      </c>
      <c r="AH26" s="251" t="str">
        <f>IF(AH25="","",VLOOKUP(AH25,'シフト記号表（勤務時間帯）'!$C$6:$K$35,9,0))</f>
        <v/>
      </c>
      <c r="AI26" s="251" t="str">
        <f>IF(AI25="","",VLOOKUP(AI25,'シフト記号表（勤務時間帯）'!$C$6:$K$35,9,0))</f>
        <v/>
      </c>
      <c r="AJ26" s="251" t="str">
        <f>IF(AJ25="","",VLOOKUP(AJ25,'シフト記号表（勤務時間帯）'!$C$6:$K$35,9,0))</f>
        <v/>
      </c>
      <c r="AK26" s="251" t="str">
        <f>IF(AK25="","",VLOOKUP(AK25,'シフト記号表（勤務時間帯）'!$C$6:$K$35,9,0))</f>
        <v/>
      </c>
      <c r="AL26" s="251" t="str">
        <f>IF(AL25="","",VLOOKUP(AL25,'シフト記号表（勤務時間帯）'!$C$6:$K$35,9,0))</f>
        <v/>
      </c>
      <c r="AM26" s="256" t="str">
        <f>IF(AM25="","",VLOOKUP(AM25,'シフト記号表（勤務時間帯）'!$C$6:$K$35,9,0))</f>
        <v/>
      </c>
      <c r="AN26" s="247" t="str">
        <f>IF(AN25="","",VLOOKUP(AN25,'シフト記号表（勤務時間帯）'!$C$6:$K$35,9,0))</f>
        <v/>
      </c>
      <c r="AO26" s="251" t="str">
        <f>IF(AO25="","",VLOOKUP(AO25,'シフト記号表（勤務時間帯）'!$C$6:$K$35,9,0))</f>
        <v/>
      </c>
      <c r="AP26" s="251" t="str">
        <f>IF(AP25="","",VLOOKUP(AP25,'シフト記号表（勤務時間帯）'!$C$6:$K$35,9,0))</f>
        <v/>
      </c>
      <c r="AQ26" s="251" t="str">
        <f>IF(AQ25="","",VLOOKUP(AQ25,'シフト記号表（勤務時間帯）'!$C$6:$K$35,9,0))</f>
        <v/>
      </c>
      <c r="AR26" s="251" t="str">
        <f>IF(AR25="","",VLOOKUP(AR25,'シフト記号表（勤務時間帯）'!$C$6:$K$35,9,0))</f>
        <v/>
      </c>
      <c r="AS26" s="251" t="str">
        <f>IF(AS25="","",VLOOKUP(AS25,'シフト記号表（勤務時間帯）'!$C$6:$K$35,9,0))</f>
        <v/>
      </c>
      <c r="AT26" s="256" t="str">
        <f>IF(AT25="","",VLOOKUP(AT25,'シフト記号表（勤務時間帯）'!$C$6:$K$35,9,0))</f>
        <v/>
      </c>
      <c r="AU26" s="247" t="str">
        <f>IF(AU25="","",VLOOKUP(AU25,'シフト記号表（勤務時間帯）'!$C$6:$K$35,9,0))</f>
        <v/>
      </c>
      <c r="AV26" s="251" t="str">
        <f>IF(AV25="","",VLOOKUP(AV25,'シフト記号表（勤務時間帯）'!$C$6:$K$35,9,0))</f>
        <v/>
      </c>
      <c r="AW26" s="251" t="str">
        <f>IF(AW25="","",VLOOKUP(AW25,'シフト記号表（勤務時間帯）'!$C$6:$K$35,9,0))</f>
        <v/>
      </c>
      <c r="AX26" s="276">
        <f>IF($BB$3="４週",SUM(S26:AT26),IF($BB$3="暦月",SUM(S26:AW26),""))</f>
        <v>0</v>
      </c>
      <c r="AY26" s="276"/>
      <c r="AZ26" s="285">
        <f>IF($BB$3="４週",AX26/4,IF($BB$3="暦月",'認知症対応型通所（1枚版）'!AX26/('認知症対応型通所（1枚版）'!$BB$8/7),""))</f>
        <v>0</v>
      </c>
      <c r="BA26" s="285"/>
      <c r="BB26" s="172"/>
      <c r="BC26" s="172"/>
      <c r="BD26" s="172"/>
      <c r="BE26" s="172"/>
      <c r="BF26" s="172"/>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row>
    <row r="27" spans="1:1024" ht="20.25" customHeight="1">
      <c r="A27" s="5"/>
      <c r="B27" s="209"/>
      <c r="C27" s="218"/>
      <c r="D27" s="218"/>
      <c r="E27" s="218"/>
      <c r="F27" s="39">
        <f>C25</f>
        <v>0</v>
      </c>
      <c r="G27" s="50"/>
      <c r="H27" s="50"/>
      <c r="I27" s="50"/>
      <c r="J27" s="50"/>
      <c r="K27" s="50"/>
      <c r="L27" s="67"/>
      <c r="M27" s="67"/>
      <c r="N27" s="67"/>
      <c r="O27" s="67"/>
      <c r="P27" s="240" t="s">
        <v>44</v>
      </c>
      <c r="Q27" s="240"/>
      <c r="R27" s="240"/>
      <c r="S27" s="248" t="str">
        <f>IF(S25="","",VLOOKUP(S25,'シフト記号表（勤務時間帯）'!$C$6:$U$35,19,0))</f>
        <v/>
      </c>
      <c r="T27" s="252" t="str">
        <f>IF(T25="","",VLOOKUP(T25,'シフト記号表（勤務時間帯）'!$C$6:$U$35,19,0))</f>
        <v/>
      </c>
      <c r="U27" s="252" t="str">
        <f>IF(U25="","",VLOOKUP(U25,'シフト記号表（勤務時間帯）'!$C$6:$U$35,19,0))</f>
        <v/>
      </c>
      <c r="V27" s="252" t="str">
        <f>IF(V25="","",VLOOKUP(V25,'シフト記号表（勤務時間帯）'!$C$6:$U$35,19,0))</f>
        <v/>
      </c>
      <c r="W27" s="252" t="str">
        <f>IF(W25="","",VLOOKUP(W25,'シフト記号表（勤務時間帯）'!$C$6:$U$35,19,0))</f>
        <v/>
      </c>
      <c r="X27" s="252" t="str">
        <f>IF(X25="","",VLOOKUP(X25,'シフト記号表（勤務時間帯）'!$C$6:$U$35,19,0))</f>
        <v/>
      </c>
      <c r="Y27" s="257" t="str">
        <f>IF(Y25="","",VLOOKUP(Y25,'シフト記号表（勤務時間帯）'!$C$6:$U$35,19,0))</f>
        <v/>
      </c>
      <c r="Z27" s="248" t="str">
        <f>IF(Z25="","",VLOOKUP(Z25,'シフト記号表（勤務時間帯）'!$C$6:$U$35,19,0))</f>
        <v/>
      </c>
      <c r="AA27" s="252" t="str">
        <f>IF(AA25="","",VLOOKUP(AA25,'シフト記号表（勤務時間帯）'!$C$6:$U$35,19,0))</f>
        <v/>
      </c>
      <c r="AB27" s="252" t="str">
        <f>IF(AB25="","",VLOOKUP(AB25,'シフト記号表（勤務時間帯）'!$C$6:$U$35,19,0))</f>
        <v/>
      </c>
      <c r="AC27" s="252" t="str">
        <f>IF(AC25="","",VLOOKUP(AC25,'シフト記号表（勤務時間帯）'!$C$6:$U$35,19,0))</f>
        <v/>
      </c>
      <c r="AD27" s="252" t="str">
        <f>IF(AD25="","",VLOOKUP(AD25,'シフト記号表（勤務時間帯）'!$C$6:$U$35,19,0))</f>
        <v/>
      </c>
      <c r="AE27" s="252" t="str">
        <f>IF(AE25="","",VLOOKUP(AE25,'シフト記号表（勤務時間帯）'!$C$6:$U$35,19,0))</f>
        <v/>
      </c>
      <c r="AF27" s="257" t="str">
        <f>IF(AF25="","",VLOOKUP(AF25,'シフト記号表（勤務時間帯）'!$C$6:$U$35,19,0))</f>
        <v/>
      </c>
      <c r="AG27" s="248" t="str">
        <f>IF(AG25="","",VLOOKUP(AG25,'シフト記号表（勤務時間帯）'!$C$6:$U$35,19,0))</f>
        <v/>
      </c>
      <c r="AH27" s="252" t="str">
        <f>IF(AH25="","",VLOOKUP(AH25,'シフト記号表（勤務時間帯）'!$C$6:$U$35,19,0))</f>
        <v/>
      </c>
      <c r="AI27" s="252" t="str">
        <f>IF(AI25="","",VLOOKUP(AI25,'シフト記号表（勤務時間帯）'!$C$6:$U$35,19,0))</f>
        <v/>
      </c>
      <c r="AJ27" s="252" t="str">
        <f>IF(AJ25="","",VLOOKUP(AJ25,'シフト記号表（勤務時間帯）'!$C$6:$U$35,19,0))</f>
        <v/>
      </c>
      <c r="AK27" s="252" t="str">
        <f>IF(AK25="","",VLOOKUP(AK25,'シフト記号表（勤務時間帯）'!$C$6:$U$35,19,0))</f>
        <v/>
      </c>
      <c r="AL27" s="252" t="str">
        <f>IF(AL25="","",VLOOKUP(AL25,'シフト記号表（勤務時間帯）'!$C$6:$U$35,19,0))</f>
        <v/>
      </c>
      <c r="AM27" s="257" t="str">
        <f>IF(AM25="","",VLOOKUP(AM25,'シフト記号表（勤務時間帯）'!$C$6:$U$35,19,0))</f>
        <v/>
      </c>
      <c r="AN27" s="248" t="str">
        <f>IF(AN25="","",VLOOKUP(AN25,'シフト記号表（勤務時間帯）'!$C$6:$U$35,19,0))</f>
        <v/>
      </c>
      <c r="AO27" s="252" t="str">
        <f>IF(AO25="","",VLOOKUP(AO25,'シフト記号表（勤務時間帯）'!$C$6:$U$35,19,0))</f>
        <v/>
      </c>
      <c r="AP27" s="252" t="str">
        <f>IF(AP25="","",VLOOKUP(AP25,'シフト記号表（勤務時間帯）'!$C$6:$U$35,19,0))</f>
        <v/>
      </c>
      <c r="AQ27" s="252" t="str">
        <f>IF(AQ25="","",VLOOKUP(AQ25,'シフト記号表（勤務時間帯）'!$C$6:$U$35,19,0))</f>
        <v/>
      </c>
      <c r="AR27" s="252" t="str">
        <f>IF(AR25="","",VLOOKUP(AR25,'シフト記号表（勤務時間帯）'!$C$6:$U$35,19,0))</f>
        <v/>
      </c>
      <c r="AS27" s="252" t="str">
        <f>IF(AS25="","",VLOOKUP(AS25,'シフト記号表（勤務時間帯）'!$C$6:$U$35,19,0))</f>
        <v/>
      </c>
      <c r="AT27" s="257" t="str">
        <f>IF(AT25="","",VLOOKUP(AT25,'シフト記号表（勤務時間帯）'!$C$6:$U$35,19,0))</f>
        <v/>
      </c>
      <c r="AU27" s="248" t="str">
        <f>IF(AU25="","",VLOOKUP(AU25,'シフト記号表（勤務時間帯）'!$C$6:$U$35,19,0))</f>
        <v/>
      </c>
      <c r="AV27" s="252" t="str">
        <f>IF(AV25="","",VLOOKUP(AV25,'シフト記号表（勤務時間帯）'!$C$6:$U$35,19,0))</f>
        <v/>
      </c>
      <c r="AW27" s="252" t="str">
        <f>IF(AW25="","",VLOOKUP(AW25,'シフト記号表（勤務時間帯）'!$C$6:$U$35,19,0))</f>
        <v/>
      </c>
      <c r="AX27" s="277">
        <f>IF($BB$3="４週",SUM(S27:AT27),IF($BB$3="暦月",SUM(S27:AW27),""))</f>
        <v>0</v>
      </c>
      <c r="AY27" s="277"/>
      <c r="AZ27" s="286">
        <f>IF($BB$3="４週",AX27/4,IF($BB$3="暦月",'認知症対応型通所（1枚版）'!AX27/('認知症対応型通所（1枚版）'!$BB$8/7),""))</f>
        <v>0</v>
      </c>
      <c r="BA27" s="286"/>
      <c r="BB27" s="172"/>
      <c r="BC27" s="172"/>
      <c r="BD27" s="172"/>
      <c r="BE27" s="172"/>
      <c r="BF27" s="172"/>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row>
    <row r="28" spans="1:1024" ht="20.25" customHeight="1">
      <c r="A28" s="5"/>
      <c r="B28" s="209">
        <f>B25+1</f>
        <v>3</v>
      </c>
      <c r="C28" s="219"/>
      <c r="D28" s="219"/>
      <c r="E28" s="219"/>
      <c r="F28" s="41"/>
      <c r="G28" s="50"/>
      <c r="H28" s="50"/>
      <c r="I28" s="50"/>
      <c r="J28" s="50"/>
      <c r="K28" s="50"/>
      <c r="L28" s="67"/>
      <c r="M28" s="67"/>
      <c r="N28" s="67"/>
      <c r="O28" s="67"/>
      <c r="P28" s="241" t="s">
        <v>49</v>
      </c>
      <c r="Q28" s="241"/>
      <c r="R28" s="241"/>
      <c r="S28" s="87"/>
      <c r="T28" s="98"/>
      <c r="U28" s="98"/>
      <c r="V28" s="98"/>
      <c r="W28" s="98"/>
      <c r="X28" s="98"/>
      <c r="Y28" s="110"/>
      <c r="Z28" s="87"/>
      <c r="AA28" s="98"/>
      <c r="AB28" s="98"/>
      <c r="AC28" s="98"/>
      <c r="AD28" s="98"/>
      <c r="AE28" s="98"/>
      <c r="AF28" s="110"/>
      <c r="AG28" s="87"/>
      <c r="AH28" s="98"/>
      <c r="AI28" s="98"/>
      <c r="AJ28" s="98"/>
      <c r="AK28" s="98"/>
      <c r="AL28" s="98"/>
      <c r="AM28" s="110"/>
      <c r="AN28" s="87"/>
      <c r="AO28" s="98"/>
      <c r="AP28" s="98"/>
      <c r="AQ28" s="98"/>
      <c r="AR28" s="98"/>
      <c r="AS28" s="98"/>
      <c r="AT28" s="110"/>
      <c r="AU28" s="87"/>
      <c r="AV28" s="98"/>
      <c r="AW28" s="98"/>
      <c r="AX28" s="278"/>
      <c r="AY28" s="278"/>
      <c r="AZ28" s="287"/>
      <c r="BA28" s="287"/>
      <c r="BB28" s="172"/>
      <c r="BC28" s="172"/>
      <c r="BD28" s="172"/>
      <c r="BE28" s="172"/>
      <c r="BF28" s="172"/>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row>
    <row r="29" spans="1:1024" ht="20.25" customHeight="1">
      <c r="A29" s="5"/>
      <c r="B29" s="209"/>
      <c r="C29" s="219"/>
      <c r="D29" s="219"/>
      <c r="E29" s="219"/>
      <c r="F29" s="39"/>
      <c r="G29" s="50"/>
      <c r="H29" s="50"/>
      <c r="I29" s="50"/>
      <c r="J29" s="50"/>
      <c r="K29" s="50"/>
      <c r="L29" s="67"/>
      <c r="M29" s="67"/>
      <c r="N29" s="67"/>
      <c r="O29" s="67"/>
      <c r="P29" s="239" t="s">
        <v>40</v>
      </c>
      <c r="Q29" s="239"/>
      <c r="R29" s="239"/>
      <c r="S29" s="247" t="str">
        <f>IF(S28="","",VLOOKUP(S28,'シフト記号表（勤務時間帯）'!$C$6:$K$35,9,0))</f>
        <v/>
      </c>
      <c r="T29" s="251" t="str">
        <f>IF(T28="","",VLOOKUP(T28,'シフト記号表（勤務時間帯）'!$C$6:$K$35,9,0))</f>
        <v/>
      </c>
      <c r="U29" s="251" t="str">
        <f>IF(U28="","",VLOOKUP(U28,'シフト記号表（勤務時間帯）'!$C$6:$K$35,9,0))</f>
        <v/>
      </c>
      <c r="V29" s="251" t="str">
        <f>IF(V28="","",VLOOKUP(V28,'シフト記号表（勤務時間帯）'!$C$6:$K$35,9,0))</f>
        <v/>
      </c>
      <c r="W29" s="251" t="str">
        <f>IF(W28="","",VLOOKUP(W28,'シフト記号表（勤務時間帯）'!$C$6:$K$35,9,0))</f>
        <v/>
      </c>
      <c r="X29" s="251" t="str">
        <f>IF(X28="","",VLOOKUP(X28,'シフト記号表（勤務時間帯）'!$C$6:$K$35,9,0))</f>
        <v/>
      </c>
      <c r="Y29" s="256" t="str">
        <f>IF(Y28="","",VLOOKUP(Y28,'シフト記号表（勤務時間帯）'!$C$6:$K$35,9,0))</f>
        <v/>
      </c>
      <c r="Z29" s="247" t="str">
        <f>IF(Z28="","",VLOOKUP(Z28,'シフト記号表（勤務時間帯）'!$C$6:$K$35,9,0))</f>
        <v/>
      </c>
      <c r="AA29" s="251" t="str">
        <f>IF(AA28="","",VLOOKUP(AA28,'シフト記号表（勤務時間帯）'!$C$6:$K$35,9,0))</f>
        <v/>
      </c>
      <c r="AB29" s="251" t="str">
        <f>IF(AB28="","",VLOOKUP(AB28,'シフト記号表（勤務時間帯）'!$C$6:$K$35,9,0))</f>
        <v/>
      </c>
      <c r="AC29" s="251" t="str">
        <f>IF(AC28="","",VLOOKUP(AC28,'シフト記号表（勤務時間帯）'!$C$6:$K$35,9,0))</f>
        <v/>
      </c>
      <c r="AD29" s="251" t="str">
        <f>IF(AD28="","",VLOOKUP(AD28,'シフト記号表（勤務時間帯）'!$C$6:$K$35,9,0))</f>
        <v/>
      </c>
      <c r="AE29" s="251" t="str">
        <f>IF(AE28="","",VLOOKUP(AE28,'シフト記号表（勤務時間帯）'!$C$6:$K$35,9,0))</f>
        <v/>
      </c>
      <c r="AF29" s="256" t="str">
        <f>IF(AF28="","",VLOOKUP(AF28,'シフト記号表（勤務時間帯）'!$C$6:$K$35,9,0))</f>
        <v/>
      </c>
      <c r="AG29" s="247" t="str">
        <f>IF(AG28="","",VLOOKUP(AG28,'シフト記号表（勤務時間帯）'!$C$6:$K$35,9,0))</f>
        <v/>
      </c>
      <c r="AH29" s="251" t="str">
        <f>IF(AH28="","",VLOOKUP(AH28,'シフト記号表（勤務時間帯）'!$C$6:$K$35,9,0))</f>
        <v/>
      </c>
      <c r="AI29" s="251" t="str">
        <f>IF(AI28="","",VLOOKUP(AI28,'シフト記号表（勤務時間帯）'!$C$6:$K$35,9,0))</f>
        <v/>
      </c>
      <c r="AJ29" s="251" t="str">
        <f>IF(AJ28="","",VLOOKUP(AJ28,'シフト記号表（勤務時間帯）'!$C$6:$K$35,9,0))</f>
        <v/>
      </c>
      <c r="AK29" s="251" t="str">
        <f>IF(AK28="","",VLOOKUP(AK28,'シフト記号表（勤務時間帯）'!$C$6:$K$35,9,0))</f>
        <v/>
      </c>
      <c r="AL29" s="251" t="str">
        <f>IF(AL28="","",VLOOKUP(AL28,'シフト記号表（勤務時間帯）'!$C$6:$K$35,9,0))</f>
        <v/>
      </c>
      <c r="AM29" s="256" t="str">
        <f>IF(AM28="","",VLOOKUP(AM28,'シフト記号表（勤務時間帯）'!$C$6:$K$35,9,0))</f>
        <v/>
      </c>
      <c r="AN29" s="247" t="str">
        <f>IF(AN28="","",VLOOKUP(AN28,'シフト記号表（勤務時間帯）'!$C$6:$K$35,9,0))</f>
        <v/>
      </c>
      <c r="AO29" s="251" t="str">
        <f>IF(AO28="","",VLOOKUP(AO28,'シフト記号表（勤務時間帯）'!$C$6:$K$35,9,0))</f>
        <v/>
      </c>
      <c r="AP29" s="251" t="str">
        <f>IF(AP28="","",VLOOKUP(AP28,'シフト記号表（勤務時間帯）'!$C$6:$K$35,9,0))</f>
        <v/>
      </c>
      <c r="AQ29" s="251" t="str">
        <f>IF(AQ28="","",VLOOKUP(AQ28,'シフト記号表（勤務時間帯）'!$C$6:$K$35,9,0))</f>
        <v/>
      </c>
      <c r="AR29" s="251" t="str">
        <f>IF(AR28="","",VLOOKUP(AR28,'シフト記号表（勤務時間帯）'!$C$6:$K$35,9,0))</f>
        <v/>
      </c>
      <c r="AS29" s="251" t="str">
        <f>IF(AS28="","",VLOOKUP(AS28,'シフト記号表（勤務時間帯）'!$C$6:$K$35,9,0))</f>
        <v/>
      </c>
      <c r="AT29" s="256" t="str">
        <f>IF(AT28="","",VLOOKUP(AT28,'シフト記号表（勤務時間帯）'!$C$6:$K$35,9,0))</f>
        <v/>
      </c>
      <c r="AU29" s="247" t="str">
        <f>IF(AU28="","",VLOOKUP(AU28,'シフト記号表（勤務時間帯）'!$C$6:$K$35,9,0))</f>
        <v/>
      </c>
      <c r="AV29" s="251" t="str">
        <f>IF(AV28="","",VLOOKUP(AV28,'シフト記号表（勤務時間帯）'!$C$6:$K$35,9,0))</f>
        <v/>
      </c>
      <c r="AW29" s="251" t="str">
        <f>IF(AW28="","",VLOOKUP(AW28,'シフト記号表（勤務時間帯）'!$C$6:$K$35,9,0))</f>
        <v/>
      </c>
      <c r="AX29" s="276">
        <f>IF($BB$3="４週",SUM(S29:AT29),IF($BB$3="暦月",SUM(S29:AW29),""))</f>
        <v>0</v>
      </c>
      <c r="AY29" s="276"/>
      <c r="AZ29" s="285">
        <f>IF($BB$3="４週",AX29/4,IF($BB$3="暦月",'認知症対応型通所（1枚版）'!AX29/('認知症対応型通所（1枚版）'!$BB$8/7),""))</f>
        <v>0</v>
      </c>
      <c r="BA29" s="285"/>
      <c r="BB29" s="172"/>
      <c r="BC29" s="172"/>
      <c r="BD29" s="172"/>
      <c r="BE29" s="172"/>
      <c r="BF29" s="172"/>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row>
    <row r="30" spans="1:1024" ht="20.25" customHeight="1">
      <c r="A30" s="5"/>
      <c r="B30" s="209"/>
      <c r="C30" s="219"/>
      <c r="D30" s="219"/>
      <c r="E30" s="219"/>
      <c r="F30" s="39">
        <f>C28</f>
        <v>0</v>
      </c>
      <c r="G30" s="50"/>
      <c r="H30" s="50"/>
      <c r="I30" s="50"/>
      <c r="J30" s="50"/>
      <c r="K30" s="50"/>
      <c r="L30" s="67"/>
      <c r="M30" s="67"/>
      <c r="N30" s="67"/>
      <c r="O30" s="67"/>
      <c r="P30" s="240" t="s">
        <v>44</v>
      </c>
      <c r="Q30" s="240"/>
      <c r="R30" s="240"/>
      <c r="S30" s="248" t="str">
        <f>IF(S28="","",VLOOKUP(S28,'シフト記号表（勤務時間帯）'!$C$6:$U$35,19,0))</f>
        <v/>
      </c>
      <c r="T30" s="252" t="str">
        <f>IF(T28="","",VLOOKUP(T28,'シフト記号表（勤務時間帯）'!$C$6:$U$35,19,0))</f>
        <v/>
      </c>
      <c r="U30" s="252" t="str">
        <f>IF(U28="","",VLOOKUP(U28,'シフト記号表（勤務時間帯）'!$C$6:$U$35,19,0))</f>
        <v/>
      </c>
      <c r="V30" s="252" t="str">
        <f>IF(V28="","",VLOOKUP(V28,'シフト記号表（勤務時間帯）'!$C$6:$U$35,19,0))</f>
        <v/>
      </c>
      <c r="W30" s="252" t="str">
        <f>IF(W28="","",VLOOKUP(W28,'シフト記号表（勤務時間帯）'!$C$6:$U$35,19,0))</f>
        <v/>
      </c>
      <c r="X30" s="252" t="str">
        <f>IF(X28="","",VLOOKUP(X28,'シフト記号表（勤務時間帯）'!$C$6:$U$35,19,0))</f>
        <v/>
      </c>
      <c r="Y30" s="257" t="str">
        <f>IF(Y28="","",VLOOKUP(Y28,'シフト記号表（勤務時間帯）'!$C$6:$U$35,19,0))</f>
        <v/>
      </c>
      <c r="Z30" s="248" t="str">
        <f>IF(Z28="","",VLOOKUP(Z28,'シフト記号表（勤務時間帯）'!$C$6:$U$35,19,0))</f>
        <v/>
      </c>
      <c r="AA30" s="252" t="str">
        <f>IF(AA28="","",VLOOKUP(AA28,'シフト記号表（勤務時間帯）'!$C$6:$U$35,19,0))</f>
        <v/>
      </c>
      <c r="AB30" s="252" t="str">
        <f>IF(AB28="","",VLOOKUP(AB28,'シフト記号表（勤務時間帯）'!$C$6:$U$35,19,0))</f>
        <v/>
      </c>
      <c r="AC30" s="252" t="str">
        <f>IF(AC28="","",VLOOKUP(AC28,'シフト記号表（勤務時間帯）'!$C$6:$U$35,19,0))</f>
        <v/>
      </c>
      <c r="AD30" s="252" t="str">
        <f>IF(AD28="","",VLOOKUP(AD28,'シフト記号表（勤務時間帯）'!$C$6:$U$35,19,0))</f>
        <v/>
      </c>
      <c r="AE30" s="252" t="str">
        <f>IF(AE28="","",VLOOKUP(AE28,'シフト記号表（勤務時間帯）'!$C$6:$U$35,19,0))</f>
        <v/>
      </c>
      <c r="AF30" s="257" t="str">
        <f>IF(AF28="","",VLOOKUP(AF28,'シフト記号表（勤務時間帯）'!$C$6:$U$35,19,0))</f>
        <v/>
      </c>
      <c r="AG30" s="248" t="str">
        <f>IF(AG28="","",VLOOKUP(AG28,'シフト記号表（勤務時間帯）'!$C$6:$U$35,19,0))</f>
        <v/>
      </c>
      <c r="AH30" s="252" t="str">
        <f>IF(AH28="","",VLOOKUP(AH28,'シフト記号表（勤務時間帯）'!$C$6:$U$35,19,0))</f>
        <v/>
      </c>
      <c r="AI30" s="252" t="str">
        <f>IF(AI28="","",VLOOKUP(AI28,'シフト記号表（勤務時間帯）'!$C$6:$U$35,19,0))</f>
        <v/>
      </c>
      <c r="AJ30" s="252" t="str">
        <f>IF(AJ28="","",VLOOKUP(AJ28,'シフト記号表（勤務時間帯）'!$C$6:$U$35,19,0))</f>
        <v/>
      </c>
      <c r="AK30" s="252" t="str">
        <f>IF(AK28="","",VLOOKUP(AK28,'シフト記号表（勤務時間帯）'!$C$6:$U$35,19,0))</f>
        <v/>
      </c>
      <c r="AL30" s="252" t="str">
        <f>IF(AL28="","",VLOOKUP(AL28,'シフト記号表（勤務時間帯）'!$C$6:$U$35,19,0))</f>
        <v/>
      </c>
      <c r="AM30" s="257" t="str">
        <f>IF(AM28="","",VLOOKUP(AM28,'シフト記号表（勤務時間帯）'!$C$6:$U$35,19,0))</f>
        <v/>
      </c>
      <c r="AN30" s="248" t="str">
        <f>IF(AN28="","",VLOOKUP(AN28,'シフト記号表（勤務時間帯）'!$C$6:$U$35,19,0))</f>
        <v/>
      </c>
      <c r="AO30" s="252" t="str">
        <f>IF(AO28="","",VLOOKUP(AO28,'シフト記号表（勤務時間帯）'!$C$6:$U$35,19,0))</f>
        <v/>
      </c>
      <c r="AP30" s="252" t="str">
        <f>IF(AP28="","",VLOOKUP(AP28,'シフト記号表（勤務時間帯）'!$C$6:$U$35,19,0))</f>
        <v/>
      </c>
      <c r="AQ30" s="252" t="str">
        <f>IF(AQ28="","",VLOOKUP(AQ28,'シフト記号表（勤務時間帯）'!$C$6:$U$35,19,0))</f>
        <v/>
      </c>
      <c r="AR30" s="252" t="str">
        <f>IF(AR28="","",VLOOKUP(AR28,'シフト記号表（勤務時間帯）'!$C$6:$U$35,19,0))</f>
        <v/>
      </c>
      <c r="AS30" s="252" t="str">
        <f>IF(AS28="","",VLOOKUP(AS28,'シフト記号表（勤務時間帯）'!$C$6:$U$35,19,0))</f>
        <v/>
      </c>
      <c r="AT30" s="257" t="str">
        <f>IF(AT28="","",VLOOKUP(AT28,'シフト記号表（勤務時間帯）'!$C$6:$U$35,19,0))</f>
        <v/>
      </c>
      <c r="AU30" s="248" t="str">
        <f>IF(AU28="","",VLOOKUP(AU28,'シフト記号表（勤務時間帯）'!$C$6:$U$35,19,0))</f>
        <v/>
      </c>
      <c r="AV30" s="252" t="str">
        <f>IF(AV28="","",VLOOKUP(AV28,'シフト記号表（勤務時間帯）'!$C$6:$U$35,19,0))</f>
        <v/>
      </c>
      <c r="AW30" s="252" t="str">
        <f>IF(AW28="","",VLOOKUP(AW28,'シフト記号表（勤務時間帯）'!$C$6:$U$35,19,0))</f>
        <v/>
      </c>
      <c r="AX30" s="277">
        <f>IF($BB$3="４週",SUM(S30:AT30),IF($BB$3="暦月",SUM(S30:AW30),""))</f>
        <v>0</v>
      </c>
      <c r="AY30" s="277"/>
      <c r="AZ30" s="286">
        <f>IF($BB$3="４週",AX30/4,IF($BB$3="暦月",'認知症対応型通所（1枚版）'!AX30/('認知症対応型通所（1枚版）'!$BB$8/7),""))</f>
        <v>0</v>
      </c>
      <c r="BA30" s="286"/>
      <c r="BB30" s="172"/>
      <c r="BC30" s="172"/>
      <c r="BD30" s="172"/>
      <c r="BE30" s="172"/>
      <c r="BF30" s="172"/>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row>
    <row r="31" spans="1:1024" ht="20.25" customHeight="1">
      <c r="A31" s="5"/>
      <c r="B31" s="209">
        <f>B28+1</f>
        <v>4</v>
      </c>
      <c r="C31" s="219"/>
      <c r="D31" s="219"/>
      <c r="E31" s="219"/>
      <c r="F31" s="41"/>
      <c r="G31" s="50"/>
      <c r="H31" s="50"/>
      <c r="I31" s="50"/>
      <c r="J31" s="50"/>
      <c r="K31" s="50"/>
      <c r="L31" s="67"/>
      <c r="M31" s="67"/>
      <c r="N31" s="67"/>
      <c r="O31" s="67"/>
      <c r="P31" s="241" t="s">
        <v>49</v>
      </c>
      <c r="Q31" s="241"/>
      <c r="R31" s="241"/>
      <c r="S31" s="87"/>
      <c r="T31" s="98"/>
      <c r="U31" s="98"/>
      <c r="V31" s="98"/>
      <c r="W31" s="98"/>
      <c r="X31" s="98"/>
      <c r="Y31" s="110"/>
      <c r="Z31" s="87"/>
      <c r="AA31" s="98"/>
      <c r="AB31" s="98"/>
      <c r="AC31" s="98"/>
      <c r="AD31" s="98"/>
      <c r="AE31" s="98"/>
      <c r="AF31" s="110"/>
      <c r="AG31" s="87"/>
      <c r="AH31" s="98"/>
      <c r="AI31" s="98"/>
      <c r="AJ31" s="98"/>
      <c r="AK31" s="98"/>
      <c r="AL31" s="98"/>
      <c r="AM31" s="110"/>
      <c r="AN31" s="87"/>
      <c r="AO31" s="98"/>
      <c r="AP31" s="98"/>
      <c r="AQ31" s="98"/>
      <c r="AR31" s="98"/>
      <c r="AS31" s="98"/>
      <c r="AT31" s="110"/>
      <c r="AU31" s="87"/>
      <c r="AV31" s="98"/>
      <c r="AW31" s="98"/>
      <c r="AX31" s="278"/>
      <c r="AY31" s="278"/>
      <c r="AZ31" s="287"/>
      <c r="BA31" s="287"/>
      <c r="BB31" s="172"/>
      <c r="BC31" s="172"/>
      <c r="BD31" s="172"/>
      <c r="BE31" s="172"/>
      <c r="BF31" s="172"/>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row>
    <row r="32" spans="1:1024" ht="20.25" customHeight="1">
      <c r="A32" s="5"/>
      <c r="B32" s="209"/>
      <c r="C32" s="219"/>
      <c r="D32" s="219"/>
      <c r="E32" s="219"/>
      <c r="F32" s="39"/>
      <c r="G32" s="50"/>
      <c r="H32" s="50"/>
      <c r="I32" s="50"/>
      <c r="J32" s="50"/>
      <c r="K32" s="50"/>
      <c r="L32" s="67"/>
      <c r="M32" s="67"/>
      <c r="N32" s="67"/>
      <c r="O32" s="67"/>
      <c r="P32" s="239" t="s">
        <v>40</v>
      </c>
      <c r="Q32" s="239"/>
      <c r="R32" s="239"/>
      <c r="S32" s="247" t="str">
        <f>IF(S31="","",VLOOKUP(S31,'シフト記号表（勤務時間帯）'!$C$6:$K$35,9,0))</f>
        <v/>
      </c>
      <c r="T32" s="251" t="str">
        <f>IF(T31="","",VLOOKUP(T31,'シフト記号表（勤務時間帯）'!$C$6:$K$35,9,0))</f>
        <v/>
      </c>
      <c r="U32" s="251" t="str">
        <f>IF(U31="","",VLOOKUP(U31,'シフト記号表（勤務時間帯）'!$C$6:$K$35,9,0))</f>
        <v/>
      </c>
      <c r="V32" s="251" t="str">
        <f>IF(V31="","",VLOOKUP(V31,'シフト記号表（勤務時間帯）'!$C$6:$K$35,9,0))</f>
        <v/>
      </c>
      <c r="W32" s="251" t="str">
        <f>IF(W31="","",VLOOKUP(W31,'シフト記号表（勤務時間帯）'!$C$6:$K$35,9,0))</f>
        <v/>
      </c>
      <c r="X32" s="251" t="str">
        <f>IF(X31="","",VLOOKUP(X31,'シフト記号表（勤務時間帯）'!$C$6:$K$35,9,0))</f>
        <v/>
      </c>
      <c r="Y32" s="256" t="str">
        <f>IF(Y31="","",VLOOKUP(Y31,'シフト記号表（勤務時間帯）'!$C$6:$K$35,9,0))</f>
        <v/>
      </c>
      <c r="Z32" s="247" t="str">
        <f>IF(Z31="","",VLOOKUP(Z31,'シフト記号表（勤務時間帯）'!$C$6:$K$35,9,0))</f>
        <v/>
      </c>
      <c r="AA32" s="251" t="str">
        <f>IF(AA31="","",VLOOKUP(AA31,'シフト記号表（勤務時間帯）'!$C$6:$K$35,9,0))</f>
        <v/>
      </c>
      <c r="AB32" s="251" t="str">
        <f>IF(AB31="","",VLOOKUP(AB31,'シフト記号表（勤務時間帯）'!$C$6:$K$35,9,0))</f>
        <v/>
      </c>
      <c r="AC32" s="251" t="str">
        <f>IF(AC31="","",VLOOKUP(AC31,'シフト記号表（勤務時間帯）'!$C$6:$K$35,9,0))</f>
        <v/>
      </c>
      <c r="AD32" s="251" t="str">
        <f>IF(AD31="","",VLOOKUP(AD31,'シフト記号表（勤務時間帯）'!$C$6:$K$35,9,0))</f>
        <v/>
      </c>
      <c r="AE32" s="251" t="str">
        <f>IF(AE31="","",VLOOKUP(AE31,'シフト記号表（勤務時間帯）'!$C$6:$K$35,9,0))</f>
        <v/>
      </c>
      <c r="AF32" s="256" t="str">
        <f>IF(AF31="","",VLOOKUP(AF31,'シフト記号表（勤務時間帯）'!$C$6:$K$35,9,0))</f>
        <v/>
      </c>
      <c r="AG32" s="247" t="str">
        <f>IF(AG31="","",VLOOKUP(AG31,'シフト記号表（勤務時間帯）'!$C$6:$K$35,9,0))</f>
        <v/>
      </c>
      <c r="AH32" s="251" t="str">
        <f>IF(AH31="","",VLOOKUP(AH31,'シフト記号表（勤務時間帯）'!$C$6:$K$35,9,0))</f>
        <v/>
      </c>
      <c r="AI32" s="251" t="str">
        <f>IF(AI31="","",VLOOKUP(AI31,'シフト記号表（勤務時間帯）'!$C$6:$K$35,9,0))</f>
        <v/>
      </c>
      <c r="AJ32" s="251" t="str">
        <f>IF(AJ31="","",VLOOKUP(AJ31,'シフト記号表（勤務時間帯）'!$C$6:$K$35,9,0))</f>
        <v/>
      </c>
      <c r="AK32" s="251" t="str">
        <f>IF(AK31="","",VLOOKUP(AK31,'シフト記号表（勤務時間帯）'!$C$6:$K$35,9,0))</f>
        <v/>
      </c>
      <c r="AL32" s="251" t="str">
        <f>IF(AL31="","",VLOOKUP(AL31,'シフト記号表（勤務時間帯）'!$C$6:$K$35,9,0))</f>
        <v/>
      </c>
      <c r="AM32" s="256" t="str">
        <f>IF(AM31="","",VLOOKUP(AM31,'シフト記号表（勤務時間帯）'!$C$6:$K$35,9,0))</f>
        <v/>
      </c>
      <c r="AN32" s="247" t="str">
        <f>IF(AN31="","",VLOOKUP(AN31,'シフト記号表（勤務時間帯）'!$C$6:$K$35,9,0))</f>
        <v/>
      </c>
      <c r="AO32" s="251" t="str">
        <f>IF(AO31="","",VLOOKUP(AO31,'シフト記号表（勤務時間帯）'!$C$6:$K$35,9,0))</f>
        <v/>
      </c>
      <c r="AP32" s="251" t="str">
        <f>IF(AP31="","",VLOOKUP(AP31,'シフト記号表（勤務時間帯）'!$C$6:$K$35,9,0))</f>
        <v/>
      </c>
      <c r="AQ32" s="251" t="str">
        <f>IF(AQ31="","",VLOOKUP(AQ31,'シフト記号表（勤務時間帯）'!$C$6:$K$35,9,0))</f>
        <v/>
      </c>
      <c r="AR32" s="251" t="str">
        <f>IF(AR31="","",VLOOKUP(AR31,'シフト記号表（勤務時間帯）'!$C$6:$K$35,9,0))</f>
        <v/>
      </c>
      <c r="AS32" s="251" t="str">
        <f>IF(AS31="","",VLOOKUP(AS31,'シフト記号表（勤務時間帯）'!$C$6:$K$35,9,0))</f>
        <v/>
      </c>
      <c r="AT32" s="256" t="str">
        <f>IF(AT31="","",VLOOKUP(AT31,'シフト記号表（勤務時間帯）'!$C$6:$K$35,9,0))</f>
        <v/>
      </c>
      <c r="AU32" s="247" t="str">
        <f>IF(AU31="","",VLOOKUP(AU31,'シフト記号表（勤務時間帯）'!$C$6:$K$35,9,0))</f>
        <v/>
      </c>
      <c r="AV32" s="251" t="str">
        <f>IF(AV31="","",VLOOKUP(AV31,'シフト記号表（勤務時間帯）'!$C$6:$K$35,9,0))</f>
        <v/>
      </c>
      <c r="AW32" s="251" t="str">
        <f>IF(AW31="","",VLOOKUP(AW31,'シフト記号表（勤務時間帯）'!$C$6:$K$35,9,0))</f>
        <v/>
      </c>
      <c r="AX32" s="276">
        <f>IF($BB$3="４週",SUM(S32:AT32),IF($BB$3="暦月",SUM(S32:AW32),""))</f>
        <v>0</v>
      </c>
      <c r="AY32" s="276"/>
      <c r="AZ32" s="285">
        <f>IF($BB$3="４週",AX32/4,IF($BB$3="暦月",'認知症対応型通所（1枚版）'!AX32/('認知症対応型通所（1枚版）'!$BB$8/7),""))</f>
        <v>0</v>
      </c>
      <c r="BA32" s="285"/>
      <c r="BB32" s="172"/>
      <c r="BC32" s="172"/>
      <c r="BD32" s="172"/>
      <c r="BE32" s="172"/>
      <c r="BF32" s="172"/>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row>
    <row r="33" spans="1:1024" ht="20.25" customHeight="1">
      <c r="A33" s="5"/>
      <c r="B33" s="209"/>
      <c r="C33" s="219"/>
      <c r="D33" s="219"/>
      <c r="E33" s="219"/>
      <c r="F33" s="39">
        <f>C31</f>
        <v>0</v>
      </c>
      <c r="G33" s="50"/>
      <c r="H33" s="50"/>
      <c r="I33" s="50"/>
      <c r="J33" s="50"/>
      <c r="K33" s="50"/>
      <c r="L33" s="67"/>
      <c r="M33" s="67"/>
      <c r="N33" s="67"/>
      <c r="O33" s="67"/>
      <c r="P33" s="240" t="s">
        <v>44</v>
      </c>
      <c r="Q33" s="240"/>
      <c r="R33" s="240"/>
      <c r="S33" s="248" t="str">
        <f>IF(S31="","",VLOOKUP(S31,'シフト記号表（勤務時間帯）'!$C$6:$U$35,19,0))</f>
        <v/>
      </c>
      <c r="T33" s="252" t="str">
        <f>IF(T31="","",VLOOKUP(T31,'シフト記号表（勤務時間帯）'!$C$6:$U$35,19,0))</f>
        <v/>
      </c>
      <c r="U33" s="252" t="str">
        <f>IF(U31="","",VLOOKUP(U31,'シフト記号表（勤務時間帯）'!$C$6:$U$35,19,0))</f>
        <v/>
      </c>
      <c r="V33" s="252" t="str">
        <f>IF(V31="","",VLOOKUP(V31,'シフト記号表（勤務時間帯）'!$C$6:$U$35,19,0))</f>
        <v/>
      </c>
      <c r="W33" s="252" t="str">
        <f>IF(W31="","",VLOOKUP(W31,'シフト記号表（勤務時間帯）'!$C$6:$U$35,19,0))</f>
        <v/>
      </c>
      <c r="X33" s="252" t="str">
        <f>IF(X31="","",VLOOKUP(X31,'シフト記号表（勤務時間帯）'!$C$6:$U$35,19,0))</f>
        <v/>
      </c>
      <c r="Y33" s="257" t="str">
        <f>IF(Y31="","",VLOOKUP(Y31,'シフト記号表（勤務時間帯）'!$C$6:$U$35,19,0))</f>
        <v/>
      </c>
      <c r="Z33" s="248" t="str">
        <f>IF(Z31="","",VLOOKUP(Z31,'シフト記号表（勤務時間帯）'!$C$6:$U$35,19,0))</f>
        <v/>
      </c>
      <c r="AA33" s="252" t="str">
        <f>IF(AA31="","",VLOOKUP(AA31,'シフト記号表（勤務時間帯）'!$C$6:$U$35,19,0))</f>
        <v/>
      </c>
      <c r="AB33" s="252" t="str">
        <f>IF(AB31="","",VLOOKUP(AB31,'シフト記号表（勤務時間帯）'!$C$6:$U$35,19,0))</f>
        <v/>
      </c>
      <c r="AC33" s="252" t="str">
        <f>IF(AC31="","",VLOOKUP(AC31,'シフト記号表（勤務時間帯）'!$C$6:$U$35,19,0))</f>
        <v/>
      </c>
      <c r="AD33" s="252" t="str">
        <f>IF(AD31="","",VLOOKUP(AD31,'シフト記号表（勤務時間帯）'!$C$6:$U$35,19,0))</f>
        <v/>
      </c>
      <c r="AE33" s="252" t="str">
        <f>IF(AE31="","",VLOOKUP(AE31,'シフト記号表（勤務時間帯）'!$C$6:$U$35,19,0))</f>
        <v/>
      </c>
      <c r="AF33" s="257" t="str">
        <f>IF(AF31="","",VLOOKUP(AF31,'シフト記号表（勤務時間帯）'!$C$6:$U$35,19,0))</f>
        <v/>
      </c>
      <c r="AG33" s="248" t="str">
        <f>IF(AG31="","",VLOOKUP(AG31,'シフト記号表（勤務時間帯）'!$C$6:$U$35,19,0))</f>
        <v/>
      </c>
      <c r="AH33" s="252" t="str">
        <f>IF(AH31="","",VLOOKUP(AH31,'シフト記号表（勤務時間帯）'!$C$6:$U$35,19,0))</f>
        <v/>
      </c>
      <c r="AI33" s="252" t="str">
        <f>IF(AI31="","",VLOOKUP(AI31,'シフト記号表（勤務時間帯）'!$C$6:$U$35,19,0))</f>
        <v/>
      </c>
      <c r="AJ33" s="252" t="str">
        <f>IF(AJ31="","",VLOOKUP(AJ31,'シフト記号表（勤務時間帯）'!$C$6:$U$35,19,0))</f>
        <v/>
      </c>
      <c r="AK33" s="252" t="str">
        <f>IF(AK31="","",VLOOKUP(AK31,'シフト記号表（勤務時間帯）'!$C$6:$U$35,19,0))</f>
        <v/>
      </c>
      <c r="AL33" s="252" t="str">
        <f>IF(AL31="","",VLOOKUP(AL31,'シフト記号表（勤務時間帯）'!$C$6:$U$35,19,0))</f>
        <v/>
      </c>
      <c r="AM33" s="257" t="str">
        <f>IF(AM31="","",VLOOKUP(AM31,'シフト記号表（勤務時間帯）'!$C$6:$U$35,19,0))</f>
        <v/>
      </c>
      <c r="AN33" s="248" t="str">
        <f>IF(AN31="","",VLOOKUP(AN31,'シフト記号表（勤務時間帯）'!$C$6:$U$35,19,0))</f>
        <v/>
      </c>
      <c r="AO33" s="252" t="str">
        <f>IF(AO31="","",VLOOKUP(AO31,'シフト記号表（勤務時間帯）'!$C$6:$U$35,19,0))</f>
        <v/>
      </c>
      <c r="AP33" s="252" t="str">
        <f>IF(AP31="","",VLOOKUP(AP31,'シフト記号表（勤務時間帯）'!$C$6:$U$35,19,0))</f>
        <v/>
      </c>
      <c r="AQ33" s="252" t="str">
        <f>IF(AQ31="","",VLOOKUP(AQ31,'シフト記号表（勤務時間帯）'!$C$6:$U$35,19,0))</f>
        <v/>
      </c>
      <c r="AR33" s="252" t="str">
        <f>IF(AR31="","",VLOOKUP(AR31,'シフト記号表（勤務時間帯）'!$C$6:$U$35,19,0))</f>
        <v/>
      </c>
      <c r="AS33" s="252" t="str">
        <f>IF(AS31="","",VLOOKUP(AS31,'シフト記号表（勤務時間帯）'!$C$6:$U$35,19,0))</f>
        <v/>
      </c>
      <c r="AT33" s="257" t="str">
        <f>IF(AT31="","",VLOOKUP(AT31,'シフト記号表（勤務時間帯）'!$C$6:$U$35,19,0))</f>
        <v/>
      </c>
      <c r="AU33" s="248" t="str">
        <f>IF(AU31="","",VLOOKUP(AU31,'シフト記号表（勤務時間帯）'!$C$6:$U$35,19,0))</f>
        <v/>
      </c>
      <c r="AV33" s="252" t="str">
        <f>IF(AV31="","",VLOOKUP(AV31,'シフト記号表（勤務時間帯）'!$C$6:$U$35,19,0))</f>
        <v/>
      </c>
      <c r="AW33" s="252" t="str">
        <f>IF(AW31="","",VLOOKUP(AW31,'シフト記号表（勤務時間帯）'!$C$6:$U$35,19,0))</f>
        <v/>
      </c>
      <c r="AX33" s="277">
        <f>IF($BB$3="４週",SUM(S33:AT33),IF($BB$3="暦月",SUM(S33:AW33),""))</f>
        <v>0</v>
      </c>
      <c r="AY33" s="277"/>
      <c r="AZ33" s="286">
        <f>IF($BB$3="４週",AX33/4,IF($BB$3="暦月",'認知症対応型通所（1枚版）'!AX33/('認知症対応型通所（1枚版）'!$BB$8/7),""))</f>
        <v>0</v>
      </c>
      <c r="BA33" s="286"/>
      <c r="BB33" s="172"/>
      <c r="BC33" s="172"/>
      <c r="BD33" s="172"/>
      <c r="BE33" s="172"/>
      <c r="BF33" s="172"/>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row>
    <row r="34" spans="1:1024" ht="20.25" customHeight="1">
      <c r="A34" s="5"/>
      <c r="B34" s="209">
        <f>B31+1</f>
        <v>5</v>
      </c>
      <c r="C34" s="219"/>
      <c r="D34" s="219"/>
      <c r="E34" s="219"/>
      <c r="F34" s="41"/>
      <c r="G34" s="50"/>
      <c r="H34" s="50"/>
      <c r="I34" s="50"/>
      <c r="J34" s="50"/>
      <c r="K34" s="50"/>
      <c r="L34" s="67"/>
      <c r="M34" s="67"/>
      <c r="N34" s="67"/>
      <c r="O34" s="67"/>
      <c r="P34" s="241" t="s">
        <v>49</v>
      </c>
      <c r="Q34" s="241"/>
      <c r="R34" s="241"/>
      <c r="S34" s="87"/>
      <c r="T34" s="98"/>
      <c r="U34" s="98"/>
      <c r="V34" s="98"/>
      <c r="W34" s="98"/>
      <c r="X34" s="98"/>
      <c r="Y34" s="110"/>
      <c r="Z34" s="87"/>
      <c r="AA34" s="98"/>
      <c r="AB34" s="98"/>
      <c r="AC34" s="98"/>
      <c r="AD34" s="98"/>
      <c r="AE34" s="98"/>
      <c r="AF34" s="110"/>
      <c r="AG34" s="87"/>
      <c r="AH34" s="98"/>
      <c r="AI34" s="98"/>
      <c r="AJ34" s="98"/>
      <c r="AK34" s="98"/>
      <c r="AL34" s="98"/>
      <c r="AM34" s="110"/>
      <c r="AN34" s="87"/>
      <c r="AO34" s="98"/>
      <c r="AP34" s="98"/>
      <c r="AQ34" s="98"/>
      <c r="AR34" s="98"/>
      <c r="AS34" s="98"/>
      <c r="AT34" s="110"/>
      <c r="AU34" s="87"/>
      <c r="AV34" s="98"/>
      <c r="AW34" s="98"/>
      <c r="AX34" s="278"/>
      <c r="AY34" s="278"/>
      <c r="AZ34" s="287"/>
      <c r="BA34" s="287"/>
      <c r="BB34" s="172"/>
      <c r="BC34" s="172"/>
      <c r="BD34" s="172"/>
      <c r="BE34" s="172"/>
      <c r="BF34" s="172"/>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row>
    <row r="35" spans="1:1024" ht="20.25" customHeight="1">
      <c r="A35" s="5"/>
      <c r="B35" s="209"/>
      <c r="C35" s="219"/>
      <c r="D35" s="219"/>
      <c r="E35" s="219"/>
      <c r="F35" s="39"/>
      <c r="G35" s="50"/>
      <c r="H35" s="50"/>
      <c r="I35" s="50"/>
      <c r="J35" s="50"/>
      <c r="K35" s="50"/>
      <c r="L35" s="67"/>
      <c r="M35" s="67"/>
      <c r="N35" s="67"/>
      <c r="O35" s="67"/>
      <c r="P35" s="239" t="s">
        <v>40</v>
      </c>
      <c r="Q35" s="239"/>
      <c r="R35" s="239"/>
      <c r="S35" s="247" t="str">
        <f>IF(S34="","",VLOOKUP(S34,'シフト記号表（勤務時間帯）'!$C$6:$K$35,9,0))</f>
        <v/>
      </c>
      <c r="T35" s="251" t="str">
        <f>IF(T34="","",VLOOKUP(T34,'シフト記号表（勤務時間帯）'!$C$6:$K$35,9,0))</f>
        <v/>
      </c>
      <c r="U35" s="251" t="str">
        <f>IF(U34="","",VLOOKUP(U34,'シフト記号表（勤務時間帯）'!$C$6:$K$35,9,0))</f>
        <v/>
      </c>
      <c r="V35" s="251" t="str">
        <f>IF(V34="","",VLOOKUP(V34,'シフト記号表（勤務時間帯）'!$C$6:$K$35,9,0))</f>
        <v/>
      </c>
      <c r="W35" s="251" t="str">
        <f>IF(W34="","",VLOOKUP(W34,'シフト記号表（勤務時間帯）'!$C$6:$K$35,9,0))</f>
        <v/>
      </c>
      <c r="X35" s="251" t="str">
        <f>IF(X34="","",VLOOKUP(X34,'シフト記号表（勤務時間帯）'!$C$6:$K$35,9,0))</f>
        <v/>
      </c>
      <c r="Y35" s="256" t="str">
        <f>IF(Y34="","",VLOOKUP(Y34,'シフト記号表（勤務時間帯）'!$C$6:$K$35,9,0))</f>
        <v/>
      </c>
      <c r="Z35" s="247" t="str">
        <f>IF(Z34="","",VLOOKUP(Z34,'シフト記号表（勤務時間帯）'!$C$6:$K$35,9,0))</f>
        <v/>
      </c>
      <c r="AA35" s="251" t="str">
        <f>IF(AA34="","",VLOOKUP(AA34,'シフト記号表（勤務時間帯）'!$C$6:$K$35,9,0))</f>
        <v/>
      </c>
      <c r="AB35" s="251" t="str">
        <f>IF(AB34="","",VLOOKUP(AB34,'シフト記号表（勤務時間帯）'!$C$6:$K$35,9,0))</f>
        <v/>
      </c>
      <c r="AC35" s="251" t="str">
        <f>IF(AC34="","",VLOOKUP(AC34,'シフト記号表（勤務時間帯）'!$C$6:$K$35,9,0))</f>
        <v/>
      </c>
      <c r="AD35" s="251" t="str">
        <f>IF(AD34="","",VLOOKUP(AD34,'シフト記号表（勤務時間帯）'!$C$6:$K$35,9,0))</f>
        <v/>
      </c>
      <c r="AE35" s="251" t="str">
        <f>IF(AE34="","",VLOOKUP(AE34,'シフト記号表（勤務時間帯）'!$C$6:$K$35,9,0))</f>
        <v/>
      </c>
      <c r="AF35" s="256" t="str">
        <f>IF(AF34="","",VLOOKUP(AF34,'シフト記号表（勤務時間帯）'!$C$6:$K$35,9,0))</f>
        <v/>
      </c>
      <c r="AG35" s="247" t="str">
        <f>IF(AG34="","",VLOOKUP(AG34,'シフト記号表（勤務時間帯）'!$C$6:$K$35,9,0))</f>
        <v/>
      </c>
      <c r="AH35" s="251" t="str">
        <f>IF(AH34="","",VLOOKUP(AH34,'シフト記号表（勤務時間帯）'!$C$6:$K$35,9,0))</f>
        <v/>
      </c>
      <c r="AI35" s="251" t="str">
        <f>IF(AI34="","",VLOOKUP(AI34,'シフト記号表（勤務時間帯）'!$C$6:$K$35,9,0))</f>
        <v/>
      </c>
      <c r="AJ35" s="251" t="str">
        <f>IF(AJ34="","",VLOOKUP(AJ34,'シフト記号表（勤務時間帯）'!$C$6:$K$35,9,0))</f>
        <v/>
      </c>
      <c r="AK35" s="251" t="str">
        <f>IF(AK34="","",VLOOKUP(AK34,'シフト記号表（勤務時間帯）'!$C$6:$K$35,9,0))</f>
        <v/>
      </c>
      <c r="AL35" s="251" t="str">
        <f>IF(AL34="","",VLOOKUP(AL34,'シフト記号表（勤務時間帯）'!$C$6:$K$35,9,0))</f>
        <v/>
      </c>
      <c r="AM35" s="256" t="str">
        <f>IF(AM34="","",VLOOKUP(AM34,'シフト記号表（勤務時間帯）'!$C$6:$K$35,9,0))</f>
        <v/>
      </c>
      <c r="AN35" s="247" t="str">
        <f>IF(AN34="","",VLOOKUP(AN34,'シフト記号表（勤務時間帯）'!$C$6:$K$35,9,0))</f>
        <v/>
      </c>
      <c r="AO35" s="251" t="str">
        <f>IF(AO34="","",VLOOKUP(AO34,'シフト記号表（勤務時間帯）'!$C$6:$K$35,9,0))</f>
        <v/>
      </c>
      <c r="AP35" s="251" t="str">
        <f>IF(AP34="","",VLOOKUP(AP34,'シフト記号表（勤務時間帯）'!$C$6:$K$35,9,0))</f>
        <v/>
      </c>
      <c r="AQ35" s="251" t="str">
        <f>IF(AQ34="","",VLOOKUP(AQ34,'シフト記号表（勤務時間帯）'!$C$6:$K$35,9,0))</f>
        <v/>
      </c>
      <c r="AR35" s="251" t="str">
        <f>IF(AR34="","",VLOOKUP(AR34,'シフト記号表（勤務時間帯）'!$C$6:$K$35,9,0))</f>
        <v/>
      </c>
      <c r="AS35" s="251" t="str">
        <f>IF(AS34="","",VLOOKUP(AS34,'シフト記号表（勤務時間帯）'!$C$6:$K$35,9,0))</f>
        <v/>
      </c>
      <c r="AT35" s="256" t="str">
        <f>IF(AT34="","",VLOOKUP(AT34,'シフト記号表（勤務時間帯）'!$C$6:$K$35,9,0))</f>
        <v/>
      </c>
      <c r="AU35" s="247" t="str">
        <f>IF(AU34="","",VLOOKUP(AU34,'シフト記号表（勤務時間帯）'!$C$6:$K$35,9,0))</f>
        <v/>
      </c>
      <c r="AV35" s="251" t="str">
        <f>IF(AV34="","",VLOOKUP(AV34,'シフト記号表（勤務時間帯）'!$C$6:$K$35,9,0))</f>
        <v/>
      </c>
      <c r="AW35" s="251" t="str">
        <f>IF(AW34="","",VLOOKUP(AW34,'シフト記号表（勤務時間帯）'!$C$6:$K$35,9,0))</f>
        <v/>
      </c>
      <c r="AX35" s="276">
        <f>IF($BB$3="４週",SUM(S35:AT35),IF($BB$3="暦月",SUM(S35:AW35),""))</f>
        <v>0</v>
      </c>
      <c r="AY35" s="276"/>
      <c r="AZ35" s="285">
        <f>IF($BB$3="４週",AX35/4,IF($BB$3="暦月",'認知症対応型通所（1枚版）'!AX35/('認知症対応型通所（1枚版）'!$BB$8/7),""))</f>
        <v>0</v>
      </c>
      <c r="BA35" s="285"/>
      <c r="BB35" s="172"/>
      <c r="BC35" s="172"/>
      <c r="BD35" s="172"/>
      <c r="BE35" s="172"/>
      <c r="BF35" s="172"/>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row>
    <row r="36" spans="1:1024" ht="20.25" customHeight="1">
      <c r="A36" s="5"/>
      <c r="B36" s="209"/>
      <c r="C36" s="219"/>
      <c r="D36" s="219"/>
      <c r="E36" s="219"/>
      <c r="F36" s="39">
        <f>C34</f>
        <v>0</v>
      </c>
      <c r="G36" s="50"/>
      <c r="H36" s="50"/>
      <c r="I36" s="50"/>
      <c r="J36" s="50"/>
      <c r="K36" s="50"/>
      <c r="L36" s="67"/>
      <c r="M36" s="67"/>
      <c r="N36" s="67"/>
      <c r="O36" s="67"/>
      <c r="P36" s="240" t="s">
        <v>44</v>
      </c>
      <c r="Q36" s="240"/>
      <c r="R36" s="240"/>
      <c r="S36" s="248" t="str">
        <f>IF(S34="","",VLOOKUP(S34,'シフト記号表（勤務時間帯）'!$C$6:$U$35,19,0))</f>
        <v/>
      </c>
      <c r="T36" s="252" t="str">
        <f>IF(T34="","",VLOOKUP(T34,'シフト記号表（勤務時間帯）'!$C$6:$U$35,19,0))</f>
        <v/>
      </c>
      <c r="U36" s="252" t="str">
        <f>IF(U34="","",VLOOKUP(U34,'シフト記号表（勤務時間帯）'!$C$6:$U$35,19,0))</f>
        <v/>
      </c>
      <c r="V36" s="252" t="str">
        <f>IF(V34="","",VLOOKUP(V34,'シフト記号表（勤務時間帯）'!$C$6:$U$35,19,0))</f>
        <v/>
      </c>
      <c r="W36" s="252" t="str">
        <f>IF(W34="","",VLOOKUP(W34,'シフト記号表（勤務時間帯）'!$C$6:$U$35,19,0))</f>
        <v/>
      </c>
      <c r="X36" s="252" t="str">
        <f>IF(X34="","",VLOOKUP(X34,'シフト記号表（勤務時間帯）'!$C$6:$U$35,19,0))</f>
        <v/>
      </c>
      <c r="Y36" s="257" t="str">
        <f>IF(Y34="","",VLOOKUP(Y34,'シフト記号表（勤務時間帯）'!$C$6:$U$35,19,0))</f>
        <v/>
      </c>
      <c r="Z36" s="248" t="str">
        <f>IF(Z34="","",VLOOKUP(Z34,'シフト記号表（勤務時間帯）'!$C$6:$U$35,19,0))</f>
        <v/>
      </c>
      <c r="AA36" s="252" t="str">
        <f>IF(AA34="","",VLOOKUP(AA34,'シフト記号表（勤務時間帯）'!$C$6:$U$35,19,0))</f>
        <v/>
      </c>
      <c r="AB36" s="252" t="str">
        <f>IF(AB34="","",VLOOKUP(AB34,'シフト記号表（勤務時間帯）'!$C$6:$U$35,19,0))</f>
        <v/>
      </c>
      <c r="AC36" s="252" t="str">
        <f>IF(AC34="","",VLOOKUP(AC34,'シフト記号表（勤務時間帯）'!$C$6:$U$35,19,0))</f>
        <v/>
      </c>
      <c r="AD36" s="252" t="str">
        <f>IF(AD34="","",VLOOKUP(AD34,'シフト記号表（勤務時間帯）'!$C$6:$U$35,19,0))</f>
        <v/>
      </c>
      <c r="AE36" s="252" t="str">
        <f>IF(AE34="","",VLOOKUP(AE34,'シフト記号表（勤務時間帯）'!$C$6:$U$35,19,0))</f>
        <v/>
      </c>
      <c r="AF36" s="257" t="str">
        <f>IF(AF34="","",VLOOKUP(AF34,'シフト記号表（勤務時間帯）'!$C$6:$U$35,19,0))</f>
        <v/>
      </c>
      <c r="AG36" s="248" t="str">
        <f>IF(AG34="","",VLOOKUP(AG34,'シフト記号表（勤務時間帯）'!$C$6:$U$35,19,0))</f>
        <v/>
      </c>
      <c r="AH36" s="252" t="str">
        <f>IF(AH34="","",VLOOKUP(AH34,'シフト記号表（勤務時間帯）'!$C$6:$U$35,19,0))</f>
        <v/>
      </c>
      <c r="AI36" s="252" t="str">
        <f>IF(AI34="","",VLOOKUP(AI34,'シフト記号表（勤務時間帯）'!$C$6:$U$35,19,0))</f>
        <v/>
      </c>
      <c r="AJ36" s="252" t="str">
        <f>IF(AJ34="","",VLOOKUP(AJ34,'シフト記号表（勤務時間帯）'!$C$6:$U$35,19,0))</f>
        <v/>
      </c>
      <c r="AK36" s="252" t="str">
        <f>IF(AK34="","",VLOOKUP(AK34,'シフト記号表（勤務時間帯）'!$C$6:$U$35,19,0))</f>
        <v/>
      </c>
      <c r="AL36" s="252" t="str">
        <f>IF(AL34="","",VLOOKUP(AL34,'シフト記号表（勤務時間帯）'!$C$6:$U$35,19,0))</f>
        <v/>
      </c>
      <c r="AM36" s="257" t="str">
        <f>IF(AM34="","",VLOOKUP(AM34,'シフト記号表（勤務時間帯）'!$C$6:$U$35,19,0))</f>
        <v/>
      </c>
      <c r="AN36" s="248" t="str">
        <f>IF(AN34="","",VLOOKUP(AN34,'シフト記号表（勤務時間帯）'!$C$6:$U$35,19,0))</f>
        <v/>
      </c>
      <c r="AO36" s="252" t="str">
        <f>IF(AO34="","",VLOOKUP(AO34,'シフト記号表（勤務時間帯）'!$C$6:$U$35,19,0))</f>
        <v/>
      </c>
      <c r="AP36" s="252" t="str">
        <f>IF(AP34="","",VLOOKUP(AP34,'シフト記号表（勤務時間帯）'!$C$6:$U$35,19,0))</f>
        <v/>
      </c>
      <c r="AQ36" s="252" t="str">
        <f>IF(AQ34="","",VLOOKUP(AQ34,'シフト記号表（勤務時間帯）'!$C$6:$U$35,19,0))</f>
        <v/>
      </c>
      <c r="AR36" s="252" t="str">
        <f>IF(AR34="","",VLOOKUP(AR34,'シフト記号表（勤務時間帯）'!$C$6:$U$35,19,0))</f>
        <v/>
      </c>
      <c r="AS36" s="252" t="str">
        <f>IF(AS34="","",VLOOKUP(AS34,'シフト記号表（勤務時間帯）'!$C$6:$U$35,19,0))</f>
        <v/>
      </c>
      <c r="AT36" s="257" t="str">
        <f>IF(AT34="","",VLOOKUP(AT34,'シフト記号表（勤務時間帯）'!$C$6:$U$35,19,0))</f>
        <v/>
      </c>
      <c r="AU36" s="248" t="str">
        <f>IF(AU34="","",VLOOKUP(AU34,'シフト記号表（勤務時間帯）'!$C$6:$U$35,19,0))</f>
        <v/>
      </c>
      <c r="AV36" s="252" t="str">
        <f>IF(AV34="","",VLOOKUP(AV34,'シフト記号表（勤務時間帯）'!$C$6:$U$35,19,0))</f>
        <v/>
      </c>
      <c r="AW36" s="252" t="str">
        <f>IF(AW34="","",VLOOKUP(AW34,'シフト記号表（勤務時間帯）'!$C$6:$U$35,19,0))</f>
        <v/>
      </c>
      <c r="AX36" s="277">
        <f>IF($BB$3="４週",SUM(S36:AT36),IF($BB$3="暦月",SUM(S36:AW36),""))</f>
        <v>0</v>
      </c>
      <c r="AY36" s="277"/>
      <c r="AZ36" s="286">
        <f>IF($BB$3="４週",AX36/4,IF($BB$3="暦月",'認知症対応型通所（1枚版）'!AX36/('認知症対応型通所（1枚版）'!$BB$8/7),""))</f>
        <v>0</v>
      </c>
      <c r="BA36" s="286"/>
      <c r="BB36" s="172"/>
      <c r="BC36" s="172"/>
      <c r="BD36" s="172"/>
      <c r="BE36" s="172"/>
      <c r="BF36" s="172"/>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row>
    <row r="37" spans="1:1024" ht="20.25" customHeight="1">
      <c r="A37" s="5"/>
      <c r="B37" s="209">
        <f>B34+1</f>
        <v>6</v>
      </c>
      <c r="C37" s="219"/>
      <c r="D37" s="219"/>
      <c r="E37" s="219"/>
      <c r="F37" s="41"/>
      <c r="G37" s="50"/>
      <c r="H37" s="50"/>
      <c r="I37" s="50"/>
      <c r="J37" s="50"/>
      <c r="K37" s="50"/>
      <c r="L37" s="67"/>
      <c r="M37" s="67"/>
      <c r="N37" s="67"/>
      <c r="O37" s="67"/>
      <c r="P37" s="241" t="s">
        <v>49</v>
      </c>
      <c r="Q37" s="241"/>
      <c r="R37" s="241"/>
      <c r="S37" s="87"/>
      <c r="T37" s="98"/>
      <c r="U37" s="98"/>
      <c r="V37" s="98"/>
      <c r="W37" s="98"/>
      <c r="X37" s="98"/>
      <c r="Y37" s="110"/>
      <c r="Z37" s="87"/>
      <c r="AA37" s="98"/>
      <c r="AB37" s="98"/>
      <c r="AC37" s="98"/>
      <c r="AD37" s="98"/>
      <c r="AE37" s="98"/>
      <c r="AF37" s="110"/>
      <c r="AG37" s="87"/>
      <c r="AH37" s="98"/>
      <c r="AI37" s="98"/>
      <c r="AJ37" s="98"/>
      <c r="AK37" s="98"/>
      <c r="AL37" s="98"/>
      <c r="AM37" s="110"/>
      <c r="AN37" s="87"/>
      <c r="AO37" s="98"/>
      <c r="AP37" s="98"/>
      <c r="AQ37" s="98"/>
      <c r="AR37" s="98"/>
      <c r="AS37" s="98"/>
      <c r="AT37" s="110"/>
      <c r="AU37" s="87"/>
      <c r="AV37" s="98"/>
      <c r="AW37" s="98"/>
      <c r="AX37" s="278"/>
      <c r="AY37" s="278"/>
      <c r="AZ37" s="287"/>
      <c r="BA37" s="287"/>
      <c r="BB37" s="172"/>
      <c r="BC37" s="172"/>
      <c r="BD37" s="172"/>
      <c r="BE37" s="172"/>
      <c r="BF37" s="172"/>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row>
    <row r="38" spans="1:1024" ht="20.25" customHeight="1">
      <c r="A38" s="5"/>
      <c r="B38" s="209"/>
      <c r="C38" s="219"/>
      <c r="D38" s="219"/>
      <c r="E38" s="219"/>
      <c r="F38" s="39"/>
      <c r="G38" s="50"/>
      <c r="H38" s="50"/>
      <c r="I38" s="50"/>
      <c r="J38" s="50"/>
      <c r="K38" s="50"/>
      <c r="L38" s="67"/>
      <c r="M38" s="67"/>
      <c r="N38" s="67"/>
      <c r="O38" s="67"/>
      <c r="P38" s="239" t="s">
        <v>40</v>
      </c>
      <c r="Q38" s="239"/>
      <c r="R38" s="239"/>
      <c r="S38" s="247" t="str">
        <f>IF(S37="","",VLOOKUP(S37,'シフト記号表（勤務時間帯）'!$C$6:$K$35,9,0))</f>
        <v/>
      </c>
      <c r="T38" s="251" t="str">
        <f>IF(T37="","",VLOOKUP(T37,'シフト記号表（勤務時間帯）'!$C$6:$K$35,9,0))</f>
        <v/>
      </c>
      <c r="U38" s="251" t="str">
        <f>IF(U37="","",VLOOKUP(U37,'シフト記号表（勤務時間帯）'!$C$6:$K$35,9,0))</f>
        <v/>
      </c>
      <c r="V38" s="251" t="str">
        <f>IF(V37="","",VLOOKUP(V37,'シフト記号表（勤務時間帯）'!$C$6:$K$35,9,0))</f>
        <v/>
      </c>
      <c r="W38" s="251" t="str">
        <f>IF(W37="","",VLOOKUP(W37,'シフト記号表（勤務時間帯）'!$C$6:$K$35,9,0))</f>
        <v/>
      </c>
      <c r="X38" s="251" t="str">
        <f>IF(X37="","",VLOOKUP(X37,'シフト記号表（勤務時間帯）'!$C$6:$K$35,9,0))</f>
        <v/>
      </c>
      <c r="Y38" s="256" t="str">
        <f>IF(Y37="","",VLOOKUP(Y37,'シフト記号表（勤務時間帯）'!$C$6:$K$35,9,0))</f>
        <v/>
      </c>
      <c r="Z38" s="247" t="str">
        <f>IF(Z37="","",VLOOKUP(Z37,'シフト記号表（勤務時間帯）'!$C$6:$K$35,9,0))</f>
        <v/>
      </c>
      <c r="AA38" s="251" t="str">
        <f>IF(AA37="","",VLOOKUP(AA37,'シフト記号表（勤務時間帯）'!$C$6:$K$35,9,0))</f>
        <v/>
      </c>
      <c r="AB38" s="251" t="str">
        <f>IF(AB37="","",VLOOKUP(AB37,'シフト記号表（勤務時間帯）'!$C$6:$K$35,9,0))</f>
        <v/>
      </c>
      <c r="AC38" s="251" t="str">
        <f>IF(AC37="","",VLOOKUP(AC37,'シフト記号表（勤務時間帯）'!$C$6:$K$35,9,0))</f>
        <v/>
      </c>
      <c r="AD38" s="251" t="str">
        <f>IF(AD37="","",VLOOKUP(AD37,'シフト記号表（勤務時間帯）'!$C$6:$K$35,9,0))</f>
        <v/>
      </c>
      <c r="AE38" s="251" t="str">
        <f>IF(AE37="","",VLOOKUP(AE37,'シフト記号表（勤務時間帯）'!$C$6:$K$35,9,0))</f>
        <v/>
      </c>
      <c r="AF38" s="256" t="str">
        <f>IF(AF37="","",VLOOKUP(AF37,'シフト記号表（勤務時間帯）'!$C$6:$K$35,9,0))</f>
        <v/>
      </c>
      <c r="AG38" s="247" t="str">
        <f>IF(AG37="","",VLOOKUP(AG37,'シフト記号表（勤務時間帯）'!$C$6:$K$35,9,0))</f>
        <v/>
      </c>
      <c r="AH38" s="251" t="str">
        <f>IF(AH37="","",VLOOKUP(AH37,'シフト記号表（勤務時間帯）'!$C$6:$K$35,9,0))</f>
        <v/>
      </c>
      <c r="AI38" s="251" t="str">
        <f>IF(AI37="","",VLOOKUP(AI37,'シフト記号表（勤務時間帯）'!$C$6:$K$35,9,0))</f>
        <v/>
      </c>
      <c r="AJ38" s="251" t="str">
        <f>IF(AJ37="","",VLOOKUP(AJ37,'シフト記号表（勤務時間帯）'!$C$6:$K$35,9,0))</f>
        <v/>
      </c>
      <c r="AK38" s="251" t="str">
        <f>IF(AK37="","",VLOOKUP(AK37,'シフト記号表（勤務時間帯）'!$C$6:$K$35,9,0))</f>
        <v/>
      </c>
      <c r="AL38" s="251" t="str">
        <f>IF(AL37="","",VLOOKUP(AL37,'シフト記号表（勤務時間帯）'!$C$6:$K$35,9,0))</f>
        <v/>
      </c>
      <c r="AM38" s="256" t="str">
        <f>IF(AM37="","",VLOOKUP(AM37,'シフト記号表（勤務時間帯）'!$C$6:$K$35,9,0))</f>
        <v/>
      </c>
      <c r="AN38" s="247" t="str">
        <f>IF(AN37="","",VLOOKUP(AN37,'シフト記号表（勤務時間帯）'!$C$6:$K$35,9,0))</f>
        <v/>
      </c>
      <c r="AO38" s="251" t="str">
        <f>IF(AO37="","",VLOOKUP(AO37,'シフト記号表（勤務時間帯）'!$C$6:$K$35,9,0))</f>
        <v/>
      </c>
      <c r="AP38" s="251" t="str">
        <f>IF(AP37="","",VLOOKUP(AP37,'シフト記号表（勤務時間帯）'!$C$6:$K$35,9,0))</f>
        <v/>
      </c>
      <c r="AQ38" s="251" t="str">
        <f>IF(AQ37="","",VLOOKUP(AQ37,'シフト記号表（勤務時間帯）'!$C$6:$K$35,9,0))</f>
        <v/>
      </c>
      <c r="AR38" s="251" t="str">
        <f>IF(AR37="","",VLOOKUP(AR37,'シフト記号表（勤務時間帯）'!$C$6:$K$35,9,0))</f>
        <v/>
      </c>
      <c r="AS38" s="251" t="str">
        <f>IF(AS37="","",VLOOKUP(AS37,'シフト記号表（勤務時間帯）'!$C$6:$K$35,9,0))</f>
        <v/>
      </c>
      <c r="AT38" s="256" t="str">
        <f>IF(AT37="","",VLOOKUP(AT37,'シフト記号表（勤務時間帯）'!$C$6:$K$35,9,0))</f>
        <v/>
      </c>
      <c r="AU38" s="247" t="str">
        <f>IF(AU37="","",VLOOKUP(AU37,'シフト記号表（勤務時間帯）'!$C$6:$K$35,9,0))</f>
        <v/>
      </c>
      <c r="AV38" s="251" t="str">
        <f>IF(AV37="","",VLOOKUP(AV37,'シフト記号表（勤務時間帯）'!$C$6:$K$35,9,0))</f>
        <v/>
      </c>
      <c r="AW38" s="251" t="str">
        <f>IF(AW37="","",VLOOKUP(AW37,'シフト記号表（勤務時間帯）'!$C$6:$K$35,9,0))</f>
        <v/>
      </c>
      <c r="AX38" s="276">
        <f>IF($BB$3="４週",SUM(S38:AT38),IF($BB$3="暦月",SUM(S38:AW38),""))</f>
        <v>0</v>
      </c>
      <c r="AY38" s="276"/>
      <c r="AZ38" s="285">
        <f>IF($BB$3="４週",AX38/4,IF($BB$3="暦月",'認知症対応型通所（1枚版）'!AX38/('認知症対応型通所（1枚版）'!$BB$8/7),""))</f>
        <v>0</v>
      </c>
      <c r="BA38" s="285"/>
      <c r="BB38" s="172"/>
      <c r="BC38" s="172"/>
      <c r="BD38" s="172"/>
      <c r="BE38" s="172"/>
      <c r="BF38" s="172"/>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row>
    <row r="39" spans="1:1024" ht="20.25" customHeight="1">
      <c r="A39" s="5"/>
      <c r="B39" s="209"/>
      <c r="C39" s="219"/>
      <c r="D39" s="219"/>
      <c r="E39" s="219"/>
      <c r="F39" s="39">
        <f>C37</f>
        <v>0</v>
      </c>
      <c r="G39" s="50"/>
      <c r="H39" s="50"/>
      <c r="I39" s="50"/>
      <c r="J39" s="50"/>
      <c r="K39" s="50"/>
      <c r="L39" s="67"/>
      <c r="M39" s="67"/>
      <c r="N39" s="67"/>
      <c r="O39" s="67"/>
      <c r="P39" s="240" t="s">
        <v>44</v>
      </c>
      <c r="Q39" s="240"/>
      <c r="R39" s="240"/>
      <c r="S39" s="248" t="str">
        <f>IF(S37="","",VLOOKUP(S37,'シフト記号表（勤務時間帯）'!$C$6:$U$35,19,0))</f>
        <v/>
      </c>
      <c r="T39" s="252" t="str">
        <f>IF(T37="","",VLOOKUP(T37,'シフト記号表（勤務時間帯）'!$C$6:$U$35,19,0))</f>
        <v/>
      </c>
      <c r="U39" s="252" t="str">
        <f>IF(U37="","",VLOOKUP(U37,'シフト記号表（勤務時間帯）'!$C$6:$U$35,19,0))</f>
        <v/>
      </c>
      <c r="V39" s="252" t="str">
        <f>IF(V37="","",VLOOKUP(V37,'シフト記号表（勤務時間帯）'!$C$6:$U$35,19,0))</f>
        <v/>
      </c>
      <c r="W39" s="252" t="str">
        <f>IF(W37="","",VLOOKUP(W37,'シフト記号表（勤務時間帯）'!$C$6:$U$35,19,0))</f>
        <v/>
      </c>
      <c r="X39" s="252" t="str">
        <f>IF(X37="","",VLOOKUP(X37,'シフト記号表（勤務時間帯）'!$C$6:$U$35,19,0))</f>
        <v/>
      </c>
      <c r="Y39" s="257" t="str">
        <f>IF(Y37="","",VLOOKUP(Y37,'シフト記号表（勤務時間帯）'!$C$6:$U$35,19,0))</f>
        <v/>
      </c>
      <c r="Z39" s="248" t="str">
        <f>IF(Z37="","",VLOOKUP(Z37,'シフト記号表（勤務時間帯）'!$C$6:$U$35,19,0))</f>
        <v/>
      </c>
      <c r="AA39" s="252" t="str">
        <f>IF(AA37="","",VLOOKUP(AA37,'シフト記号表（勤務時間帯）'!$C$6:$U$35,19,0))</f>
        <v/>
      </c>
      <c r="AB39" s="252" t="str">
        <f>IF(AB37="","",VLOOKUP(AB37,'シフト記号表（勤務時間帯）'!$C$6:$U$35,19,0))</f>
        <v/>
      </c>
      <c r="AC39" s="252" t="str">
        <f>IF(AC37="","",VLOOKUP(AC37,'シフト記号表（勤務時間帯）'!$C$6:$U$35,19,0))</f>
        <v/>
      </c>
      <c r="AD39" s="252" t="str">
        <f>IF(AD37="","",VLOOKUP(AD37,'シフト記号表（勤務時間帯）'!$C$6:$U$35,19,0))</f>
        <v/>
      </c>
      <c r="AE39" s="252" t="str">
        <f>IF(AE37="","",VLOOKUP(AE37,'シフト記号表（勤務時間帯）'!$C$6:$U$35,19,0))</f>
        <v/>
      </c>
      <c r="AF39" s="257" t="str">
        <f>IF(AF37="","",VLOOKUP(AF37,'シフト記号表（勤務時間帯）'!$C$6:$U$35,19,0))</f>
        <v/>
      </c>
      <c r="AG39" s="248" t="str">
        <f>IF(AG37="","",VLOOKUP(AG37,'シフト記号表（勤務時間帯）'!$C$6:$U$35,19,0))</f>
        <v/>
      </c>
      <c r="AH39" s="252" t="str">
        <f>IF(AH37="","",VLOOKUP(AH37,'シフト記号表（勤務時間帯）'!$C$6:$U$35,19,0))</f>
        <v/>
      </c>
      <c r="AI39" s="252" t="str">
        <f>IF(AI37="","",VLOOKUP(AI37,'シフト記号表（勤務時間帯）'!$C$6:$U$35,19,0))</f>
        <v/>
      </c>
      <c r="AJ39" s="252" t="str">
        <f>IF(AJ37="","",VLOOKUP(AJ37,'シフト記号表（勤務時間帯）'!$C$6:$U$35,19,0))</f>
        <v/>
      </c>
      <c r="AK39" s="252" t="str">
        <f>IF(AK37="","",VLOOKUP(AK37,'シフト記号表（勤務時間帯）'!$C$6:$U$35,19,0))</f>
        <v/>
      </c>
      <c r="AL39" s="252" t="str">
        <f>IF(AL37="","",VLOOKUP(AL37,'シフト記号表（勤務時間帯）'!$C$6:$U$35,19,0))</f>
        <v/>
      </c>
      <c r="AM39" s="257" t="str">
        <f>IF(AM37="","",VLOOKUP(AM37,'シフト記号表（勤務時間帯）'!$C$6:$U$35,19,0))</f>
        <v/>
      </c>
      <c r="AN39" s="248" t="str">
        <f>IF(AN37="","",VLOOKUP(AN37,'シフト記号表（勤務時間帯）'!$C$6:$U$35,19,0))</f>
        <v/>
      </c>
      <c r="AO39" s="252" t="str">
        <f>IF(AO37="","",VLOOKUP(AO37,'シフト記号表（勤務時間帯）'!$C$6:$U$35,19,0))</f>
        <v/>
      </c>
      <c r="AP39" s="252" t="str">
        <f>IF(AP37="","",VLOOKUP(AP37,'シフト記号表（勤務時間帯）'!$C$6:$U$35,19,0))</f>
        <v/>
      </c>
      <c r="AQ39" s="252" t="str">
        <f>IF(AQ37="","",VLOOKUP(AQ37,'シフト記号表（勤務時間帯）'!$C$6:$U$35,19,0))</f>
        <v/>
      </c>
      <c r="AR39" s="252" t="str">
        <f>IF(AR37="","",VLOOKUP(AR37,'シフト記号表（勤務時間帯）'!$C$6:$U$35,19,0))</f>
        <v/>
      </c>
      <c r="AS39" s="252" t="str">
        <f>IF(AS37="","",VLOOKUP(AS37,'シフト記号表（勤務時間帯）'!$C$6:$U$35,19,0))</f>
        <v/>
      </c>
      <c r="AT39" s="257" t="str">
        <f>IF(AT37="","",VLOOKUP(AT37,'シフト記号表（勤務時間帯）'!$C$6:$U$35,19,0))</f>
        <v/>
      </c>
      <c r="AU39" s="248" t="str">
        <f>IF(AU37="","",VLOOKUP(AU37,'シフト記号表（勤務時間帯）'!$C$6:$U$35,19,0))</f>
        <v/>
      </c>
      <c r="AV39" s="252" t="str">
        <f>IF(AV37="","",VLOOKUP(AV37,'シフト記号表（勤務時間帯）'!$C$6:$U$35,19,0))</f>
        <v/>
      </c>
      <c r="AW39" s="252" t="str">
        <f>IF(AW37="","",VLOOKUP(AW37,'シフト記号表（勤務時間帯）'!$C$6:$U$35,19,0))</f>
        <v/>
      </c>
      <c r="AX39" s="277">
        <f>IF($BB$3="４週",SUM(S39:AT39),IF($BB$3="暦月",SUM(S39:AW39),""))</f>
        <v>0</v>
      </c>
      <c r="AY39" s="277"/>
      <c r="AZ39" s="286">
        <f>IF($BB$3="４週",AX39/4,IF($BB$3="暦月",'認知症対応型通所（1枚版）'!AX39/('認知症対応型通所（1枚版）'!$BB$8/7),""))</f>
        <v>0</v>
      </c>
      <c r="BA39" s="286"/>
      <c r="BB39" s="172"/>
      <c r="BC39" s="172"/>
      <c r="BD39" s="172"/>
      <c r="BE39" s="172"/>
      <c r="BF39" s="172"/>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row>
    <row r="40" spans="1:1024" ht="20.25" customHeight="1">
      <c r="A40" s="5"/>
      <c r="B40" s="209">
        <f>B37+1</f>
        <v>7</v>
      </c>
      <c r="C40" s="219"/>
      <c r="D40" s="219"/>
      <c r="E40" s="219"/>
      <c r="F40" s="41"/>
      <c r="G40" s="50"/>
      <c r="H40" s="50"/>
      <c r="I40" s="50"/>
      <c r="J40" s="50"/>
      <c r="K40" s="50"/>
      <c r="L40" s="67"/>
      <c r="M40" s="67"/>
      <c r="N40" s="67"/>
      <c r="O40" s="67"/>
      <c r="P40" s="241" t="s">
        <v>49</v>
      </c>
      <c r="Q40" s="241"/>
      <c r="R40" s="241"/>
      <c r="S40" s="87"/>
      <c r="T40" s="98"/>
      <c r="U40" s="98"/>
      <c r="V40" s="98"/>
      <c r="W40" s="98"/>
      <c r="X40" s="98"/>
      <c r="Y40" s="110"/>
      <c r="Z40" s="87"/>
      <c r="AA40" s="98"/>
      <c r="AB40" s="98"/>
      <c r="AC40" s="98"/>
      <c r="AD40" s="98"/>
      <c r="AE40" s="98"/>
      <c r="AF40" s="110"/>
      <c r="AG40" s="87"/>
      <c r="AH40" s="98"/>
      <c r="AI40" s="98"/>
      <c r="AJ40" s="98"/>
      <c r="AK40" s="98"/>
      <c r="AL40" s="98"/>
      <c r="AM40" s="110"/>
      <c r="AN40" s="87"/>
      <c r="AO40" s="98"/>
      <c r="AP40" s="98"/>
      <c r="AQ40" s="98"/>
      <c r="AR40" s="98"/>
      <c r="AS40" s="98"/>
      <c r="AT40" s="110"/>
      <c r="AU40" s="87"/>
      <c r="AV40" s="98"/>
      <c r="AW40" s="98"/>
      <c r="AX40" s="278"/>
      <c r="AY40" s="278"/>
      <c r="AZ40" s="287"/>
      <c r="BA40" s="287"/>
      <c r="BB40" s="172"/>
      <c r="BC40" s="172"/>
      <c r="BD40" s="172"/>
      <c r="BE40" s="172"/>
      <c r="BF40" s="172"/>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row>
    <row r="41" spans="1:1024" ht="20.25" customHeight="1">
      <c r="A41" s="5"/>
      <c r="B41" s="209"/>
      <c r="C41" s="219"/>
      <c r="D41" s="219"/>
      <c r="E41" s="219"/>
      <c r="F41" s="39"/>
      <c r="G41" s="50"/>
      <c r="H41" s="50"/>
      <c r="I41" s="50"/>
      <c r="J41" s="50"/>
      <c r="K41" s="50"/>
      <c r="L41" s="67"/>
      <c r="M41" s="67"/>
      <c r="N41" s="67"/>
      <c r="O41" s="67"/>
      <c r="P41" s="239" t="s">
        <v>40</v>
      </c>
      <c r="Q41" s="239"/>
      <c r="R41" s="239"/>
      <c r="S41" s="247" t="str">
        <f>IF(S40="","",VLOOKUP(S40,'シフト記号表（勤務時間帯）'!$C$6:$K$35,9,0))</f>
        <v/>
      </c>
      <c r="T41" s="251" t="str">
        <f>IF(T40="","",VLOOKUP(T40,'シフト記号表（勤務時間帯）'!$C$6:$K$35,9,0))</f>
        <v/>
      </c>
      <c r="U41" s="251" t="str">
        <f>IF(U40="","",VLOOKUP(U40,'シフト記号表（勤務時間帯）'!$C$6:$K$35,9,0))</f>
        <v/>
      </c>
      <c r="V41" s="251" t="str">
        <f>IF(V40="","",VLOOKUP(V40,'シフト記号表（勤務時間帯）'!$C$6:$K$35,9,0))</f>
        <v/>
      </c>
      <c r="W41" s="251" t="str">
        <f>IF(W40="","",VLOOKUP(W40,'シフト記号表（勤務時間帯）'!$C$6:$K$35,9,0))</f>
        <v/>
      </c>
      <c r="X41" s="251" t="str">
        <f>IF(X40="","",VLOOKUP(X40,'シフト記号表（勤務時間帯）'!$C$6:$K$35,9,0))</f>
        <v/>
      </c>
      <c r="Y41" s="256" t="str">
        <f>IF(Y40="","",VLOOKUP(Y40,'シフト記号表（勤務時間帯）'!$C$6:$K$35,9,0))</f>
        <v/>
      </c>
      <c r="Z41" s="247" t="str">
        <f>IF(Z40="","",VLOOKUP(Z40,'シフト記号表（勤務時間帯）'!$C$6:$K$35,9,0))</f>
        <v/>
      </c>
      <c r="AA41" s="251" t="str">
        <f>IF(AA40="","",VLOOKUP(AA40,'シフト記号表（勤務時間帯）'!$C$6:$K$35,9,0))</f>
        <v/>
      </c>
      <c r="AB41" s="251" t="str">
        <f>IF(AB40="","",VLOOKUP(AB40,'シフト記号表（勤務時間帯）'!$C$6:$K$35,9,0))</f>
        <v/>
      </c>
      <c r="AC41" s="251" t="str">
        <f>IF(AC40="","",VLOOKUP(AC40,'シフト記号表（勤務時間帯）'!$C$6:$K$35,9,0))</f>
        <v/>
      </c>
      <c r="AD41" s="251" t="str">
        <f>IF(AD40="","",VLOOKUP(AD40,'シフト記号表（勤務時間帯）'!$C$6:$K$35,9,0))</f>
        <v/>
      </c>
      <c r="AE41" s="251" t="str">
        <f>IF(AE40="","",VLOOKUP(AE40,'シフト記号表（勤務時間帯）'!$C$6:$K$35,9,0))</f>
        <v/>
      </c>
      <c r="AF41" s="256" t="str">
        <f>IF(AF40="","",VLOOKUP(AF40,'シフト記号表（勤務時間帯）'!$C$6:$K$35,9,0))</f>
        <v/>
      </c>
      <c r="AG41" s="247" t="str">
        <f>IF(AG40="","",VLOOKUP(AG40,'シフト記号表（勤務時間帯）'!$C$6:$K$35,9,0))</f>
        <v/>
      </c>
      <c r="AH41" s="251" t="str">
        <f>IF(AH40="","",VLOOKUP(AH40,'シフト記号表（勤務時間帯）'!$C$6:$K$35,9,0))</f>
        <v/>
      </c>
      <c r="AI41" s="251" t="str">
        <f>IF(AI40="","",VLOOKUP(AI40,'シフト記号表（勤務時間帯）'!$C$6:$K$35,9,0))</f>
        <v/>
      </c>
      <c r="AJ41" s="251" t="str">
        <f>IF(AJ40="","",VLOOKUP(AJ40,'シフト記号表（勤務時間帯）'!$C$6:$K$35,9,0))</f>
        <v/>
      </c>
      <c r="AK41" s="251" t="str">
        <f>IF(AK40="","",VLOOKUP(AK40,'シフト記号表（勤務時間帯）'!$C$6:$K$35,9,0))</f>
        <v/>
      </c>
      <c r="AL41" s="251" t="str">
        <f>IF(AL40="","",VLOOKUP(AL40,'シフト記号表（勤務時間帯）'!$C$6:$K$35,9,0))</f>
        <v/>
      </c>
      <c r="AM41" s="256" t="str">
        <f>IF(AM40="","",VLOOKUP(AM40,'シフト記号表（勤務時間帯）'!$C$6:$K$35,9,0))</f>
        <v/>
      </c>
      <c r="AN41" s="247" t="str">
        <f>IF(AN40="","",VLOOKUP(AN40,'シフト記号表（勤務時間帯）'!$C$6:$K$35,9,0))</f>
        <v/>
      </c>
      <c r="AO41" s="251" t="str">
        <f>IF(AO40="","",VLOOKUP(AO40,'シフト記号表（勤務時間帯）'!$C$6:$K$35,9,0))</f>
        <v/>
      </c>
      <c r="AP41" s="251" t="str">
        <f>IF(AP40="","",VLOOKUP(AP40,'シフト記号表（勤務時間帯）'!$C$6:$K$35,9,0))</f>
        <v/>
      </c>
      <c r="AQ41" s="251" t="str">
        <f>IF(AQ40="","",VLOOKUP(AQ40,'シフト記号表（勤務時間帯）'!$C$6:$K$35,9,0))</f>
        <v/>
      </c>
      <c r="AR41" s="251" t="str">
        <f>IF(AR40="","",VLOOKUP(AR40,'シフト記号表（勤務時間帯）'!$C$6:$K$35,9,0))</f>
        <v/>
      </c>
      <c r="AS41" s="251" t="str">
        <f>IF(AS40="","",VLOOKUP(AS40,'シフト記号表（勤務時間帯）'!$C$6:$K$35,9,0))</f>
        <v/>
      </c>
      <c r="AT41" s="256" t="str">
        <f>IF(AT40="","",VLOOKUP(AT40,'シフト記号表（勤務時間帯）'!$C$6:$K$35,9,0))</f>
        <v/>
      </c>
      <c r="AU41" s="247" t="str">
        <f>IF(AU40="","",VLOOKUP(AU40,'シフト記号表（勤務時間帯）'!$C$6:$K$35,9,0))</f>
        <v/>
      </c>
      <c r="AV41" s="251" t="str">
        <f>IF(AV40="","",VLOOKUP(AV40,'シフト記号表（勤務時間帯）'!$C$6:$K$35,9,0))</f>
        <v/>
      </c>
      <c r="AW41" s="251" t="str">
        <f>IF(AW40="","",VLOOKUP(AW40,'シフト記号表（勤務時間帯）'!$C$6:$K$35,9,0))</f>
        <v/>
      </c>
      <c r="AX41" s="276">
        <f>IF($BB$3="４週",SUM(S41:AT41),IF($BB$3="暦月",SUM(S41:AW41),""))</f>
        <v>0</v>
      </c>
      <c r="AY41" s="276"/>
      <c r="AZ41" s="285">
        <f>IF($BB$3="４週",AX41/4,IF($BB$3="暦月",'認知症対応型通所（1枚版）'!AX41/('認知症対応型通所（1枚版）'!$BB$8/7),""))</f>
        <v>0</v>
      </c>
      <c r="BA41" s="285"/>
      <c r="BB41" s="172"/>
      <c r="BC41" s="172"/>
      <c r="BD41" s="172"/>
      <c r="BE41" s="172"/>
      <c r="BF41" s="172"/>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row>
    <row r="42" spans="1:1024" ht="20.25" customHeight="1">
      <c r="A42" s="5"/>
      <c r="B42" s="209"/>
      <c r="C42" s="219"/>
      <c r="D42" s="219"/>
      <c r="E42" s="219"/>
      <c r="F42" s="39">
        <f>C40</f>
        <v>0</v>
      </c>
      <c r="G42" s="50"/>
      <c r="H42" s="50"/>
      <c r="I42" s="50"/>
      <c r="J42" s="50"/>
      <c r="K42" s="50"/>
      <c r="L42" s="67"/>
      <c r="M42" s="67"/>
      <c r="N42" s="67"/>
      <c r="O42" s="67"/>
      <c r="P42" s="240" t="s">
        <v>44</v>
      </c>
      <c r="Q42" s="240"/>
      <c r="R42" s="240"/>
      <c r="S42" s="248" t="str">
        <f>IF(S40="","",VLOOKUP(S40,'シフト記号表（勤務時間帯）'!$C$6:$U$35,19,0))</f>
        <v/>
      </c>
      <c r="T42" s="252" t="str">
        <f>IF(T40="","",VLOOKUP(T40,'シフト記号表（勤務時間帯）'!$C$6:$U$35,19,0))</f>
        <v/>
      </c>
      <c r="U42" s="252" t="str">
        <f>IF(U40="","",VLOOKUP(U40,'シフト記号表（勤務時間帯）'!$C$6:$U$35,19,0))</f>
        <v/>
      </c>
      <c r="V42" s="252" t="str">
        <f>IF(V40="","",VLOOKUP(V40,'シフト記号表（勤務時間帯）'!$C$6:$U$35,19,0))</f>
        <v/>
      </c>
      <c r="W42" s="252" t="str">
        <f>IF(W40="","",VLOOKUP(W40,'シフト記号表（勤務時間帯）'!$C$6:$U$35,19,0))</f>
        <v/>
      </c>
      <c r="X42" s="252" t="str">
        <f>IF(X40="","",VLOOKUP(X40,'シフト記号表（勤務時間帯）'!$C$6:$U$35,19,0))</f>
        <v/>
      </c>
      <c r="Y42" s="257" t="str">
        <f>IF(Y40="","",VLOOKUP(Y40,'シフト記号表（勤務時間帯）'!$C$6:$U$35,19,0))</f>
        <v/>
      </c>
      <c r="Z42" s="248" t="str">
        <f>IF(Z40="","",VLOOKUP(Z40,'シフト記号表（勤務時間帯）'!$C$6:$U$35,19,0))</f>
        <v/>
      </c>
      <c r="AA42" s="252" t="str">
        <f>IF(AA40="","",VLOOKUP(AA40,'シフト記号表（勤務時間帯）'!$C$6:$U$35,19,0))</f>
        <v/>
      </c>
      <c r="AB42" s="252" t="str">
        <f>IF(AB40="","",VLOOKUP(AB40,'シフト記号表（勤務時間帯）'!$C$6:$U$35,19,0))</f>
        <v/>
      </c>
      <c r="AC42" s="252" t="str">
        <f>IF(AC40="","",VLOOKUP(AC40,'シフト記号表（勤務時間帯）'!$C$6:$U$35,19,0))</f>
        <v/>
      </c>
      <c r="AD42" s="252" t="str">
        <f>IF(AD40="","",VLOOKUP(AD40,'シフト記号表（勤務時間帯）'!$C$6:$U$35,19,0))</f>
        <v/>
      </c>
      <c r="AE42" s="252" t="str">
        <f>IF(AE40="","",VLOOKUP(AE40,'シフト記号表（勤務時間帯）'!$C$6:$U$35,19,0))</f>
        <v/>
      </c>
      <c r="AF42" s="257" t="str">
        <f>IF(AF40="","",VLOOKUP(AF40,'シフト記号表（勤務時間帯）'!$C$6:$U$35,19,0))</f>
        <v/>
      </c>
      <c r="AG42" s="248" t="str">
        <f>IF(AG40="","",VLOOKUP(AG40,'シフト記号表（勤務時間帯）'!$C$6:$U$35,19,0))</f>
        <v/>
      </c>
      <c r="AH42" s="252" t="str">
        <f>IF(AH40="","",VLOOKUP(AH40,'シフト記号表（勤務時間帯）'!$C$6:$U$35,19,0))</f>
        <v/>
      </c>
      <c r="AI42" s="252" t="str">
        <f>IF(AI40="","",VLOOKUP(AI40,'シフト記号表（勤務時間帯）'!$C$6:$U$35,19,0))</f>
        <v/>
      </c>
      <c r="AJ42" s="252" t="str">
        <f>IF(AJ40="","",VLOOKUP(AJ40,'シフト記号表（勤務時間帯）'!$C$6:$U$35,19,0))</f>
        <v/>
      </c>
      <c r="AK42" s="252" t="str">
        <f>IF(AK40="","",VLOOKUP(AK40,'シフト記号表（勤務時間帯）'!$C$6:$U$35,19,0))</f>
        <v/>
      </c>
      <c r="AL42" s="252" t="str">
        <f>IF(AL40="","",VLOOKUP(AL40,'シフト記号表（勤務時間帯）'!$C$6:$U$35,19,0))</f>
        <v/>
      </c>
      <c r="AM42" s="257" t="str">
        <f>IF(AM40="","",VLOOKUP(AM40,'シフト記号表（勤務時間帯）'!$C$6:$U$35,19,0))</f>
        <v/>
      </c>
      <c r="AN42" s="248" t="str">
        <f>IF(AN40="","",VLOOKUP(AN40,'シフト記号表（勤務時間帯）'!$C$6:$U$35,19,0))</f>
        <v/>
      </c>
      <c r="AO42" s="252" t="str">
        <f>IF(AO40="","",VLOOKUP(AO40,'シフト記号表（勤務時間帯）'!$C$6:$U$35,19,0))</f>
        <v/>
      </c>
      <c r="AP42" s="252" t="str">
        <f>IF(AP40="","",VLOOKUP(AP40,'シフト記号表（勤務時間帯）'!$C$6:$U$35,19,0))</f>
        <v/>
      </c>
      <c r="AQ42" s="252" t="str">
        <f>IF(AQ40="","",VLOOKUP(AQ40,'シフト記号表（勤務時間帯）'!$C$6:$U$35,19,0))</f>
        <v/>
      </c>
      <c r="AR42" s="252" t="str">
        <f>IF(AR40="","",VLOOKUP(AR40,'シフト記号表（勤務時間帯）'!$C$6:$U$35,19,0))</f>
        <v/>
      </c>
      <c r="AS42" s="252" t="str">
        <f>IF(AS40="","",VLOOKUP(AS40,'シフト記号表（勤務時間帯）'!$C$6:$U$35,19,0))</f>
        <v/>
      </c>
      <c r="AT42" s="257" t="str">
        <f>IF(AT40="","",VLOOKUP(AT40,'シフト記号表（勤務時間帯）'!$C$6:$U$35,19,0))</f>
        <v/>
      </c>
      <c r="AU42" s="248" t="str">
        <f>IF(AU40="","",VLOOKUP(AU40,'シフト記号表（勤務時間帯）'!$C$6:$U$35,19,0))</f>
        <v/>
      </c>
      <c r="AV42" s="252" t="str">
        <f>IF(AV40="","",VLOOKUP(AV40,'シフト記号表（勤務時間帯）'!$C$6:$U$35,19,0))</f>
        <v/>
      </c>
      <c r="AW42" s="252" t="str">
        <f>IF(AW40="","",VLOOKUP(AW40,'シフト記号表（勤務時間帯）'!$C$6:$U$35,19,0))</f>
        <v/>
      </c>
      <c r="AX42" s="277">
        <f>IF($BB$3="４週",SUM(S42:AT42),IF($BB$3="暦月",SUM(S42:AW42),""))</f>
        <v>0</v>
      </c>
      <c r="AY42" s="277"/>
      <c r="AZ42" s="286">
        <f>IF($BB$3="４週",AX42/4,IF($BB$3="暦月",'認知症対応型通所（1枚版）'!AX42/('認知症対応型通所（1枚版）'!$BB$8/7),""))</f>
        <v>0</v>
      </c>
      <c r="BA42" s="286"/>
      <c r="BB42" s="172"/>
      <c r="BC42" s="172"/>
      <c r="BD42" s="172"/>
      <c r="BE42" s="172"/>
      <c r="BF42" s="172"/>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row>
    <row r="43" spans="1:1024" ht="20.25" customHeight="1">
      <c r="A43" s="5"/>
      <c r="B43" s="209">
        <f>B40+1</f>
        <v>8</v>
      </c>
      <c r="C43" s="219"/>
      <c r="D43" s="219"/>
      <c r="E43" s="219"/>
      <c r="F43" s="41"/>
      <c r="G43" s="50"/>
      <c r="H43" s="50"/>
      <c r="I43" s="50"/>
      <c r="J43" s="50"/>
      <c r="K43" s="50"/>
      <c r="L43" s="67"/>
      <c r="M43" s="67"/>
      <c r="N43" s="67"/>
      <c r="O43" s="67"/>
      <c r="P43" s="241" t="s">
        <v>49</v>
      </c>
      <c r="Q43" s="241"/>
      <c r="R43" s="241"/>
      <c r="S43" s="87"/>
      <c r="T43" s="98"/>
      <c r="U43" s="98"/>
      <c r="V43" s="98"/>
      <c r="W43" s="98"/>
      <c r="X43" s="98"/>
      <c r="Y43" s="110"/>
      <c r="Z43" s="87"/>
      <c r="AA43" s="98"/>
      <c r="AB43" s="98"/>
      <c r="AC43" s="98"/>
      <c r="AD43" s="98"/>
      <c r="AE43" s="98"/>
      <c r="AF43" s="110"/>
      <c r="AG43" s="87"/>
      <c r="AH43" s="98"/>
      <c r="AI43" s="98"/>
      <c r="AJ43" s="98"/>
      <c r="AK43" s="98"/>
      <c r="AL43" s="98"/>
      <c r="AM43" s="110"/>
      <c r="AN43" s="87"/>
      <c r="AO43" s="98"/>
      <c r="AP43" s="98"/>
      <c r="AQ43" s="98"/>
      <c r="AR43" s="98"/>
      <c r="AS43" s="98"/>
      <c r="AT43" s="110"/>
      <c r="AU43" s="87"/>
      <c r="AV43" s="98"/>
      <c r="AW43" s="98"/>
      <c r="AX43" s="278"/>
      <c r="AY43" s="278"/>
      <c r="AZ43" s="287"/>
      <c r="BA43" s="287"/>
      <c r="BB43" s="172"/>
      <c r="BC43" s="172"/>
      <c r="BD43" s="172"/>
      <c r="BE43" s="172"/>
      <c r="BF43" s="172"/>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row>
    <row r="44" spans="1:1024" ht="20.25" customHeight="1">
      <c r="A44" s="5"/>
      <c r="B44" s="209"/>
      <c r="C44" s="219"/>
      <c r="D44" s="219"/>
      <c r="E44" s="219"/>
      <c r="F44" s="39"/>
      <c r="G44" s="50"/>
      <c r="H44" s="50"/>
      <c r="I44" s="50"/>
      <c r="J44" s="50"/>
      <c r="K44" s="50"/>
      <c r="L44" s="67"/>
      <c r="M44" s="67"/>
      <c r="N44" s="67"/>
      <c r="O44" s="67"/>
      <c r="P44" s="239" t="s">
        <v>40</v>
      </c>
      <c r="Q44" s="239"/>
      <c r="R44" s="239"/>
      <c r="S44" s="247" t="str">
        <f>IF(S43="","",VLOOKUP(S43,'シフト記号表（勤務時間帯）'!$C$6:$K$35,9,0))</f>
        <v/>
      </c>
      <c r="T44" s="251" t="str">
        <f>IF(T43="","",VLOOKUP(T43,'シフト記号表（勤務時間帯）'!$C$6:$K$35,9,0))</f>
        <v/>
      </c>
      <c r="U44" s="251" t="str">
        <f>IF(U43="","",VLOOKUP(U43,'シフト記号表（勤務時間帯）'!$C$6:$K$35,9,0))</f>
        <v/>
      </c>
      <c r="V44" s="251" t="str">
        <f>IF(V43="","",VLOOKUP(V43,'シフト記号表（勤務時間帯）'!$C$6:$K$35,9,0))</f>
        <v/>
      </c>
      <c r="W44" s="251" t="str">
        <f>IF(W43="","",VLOOKUP(W43,'シフト記号表（勤務時間帯）'!$C$6:$K$35,9,0))</f>
        <v/>
      </c>
      <c r="X44" s="251" t="str">
        <f>IF(X43="","",VLOOKUP(X43,'シフト記号表（勤務時間帯）'!$C$6:$K$35,9,0))</f>
        <v/>
      </c>
      <c r="Y44" s="256" t="str">
        <f>IF(Y43="","",VLOOKUP(Y43,'シフト記号表（勤務時間帯）'!$C$6:$K$35,9,0))</f>
        <v/>
      </c>
      <c r="Z44" s="247" t="str">
        <f>IF(Z43="","",VLOOKUP(Z43,'シフト記号表（勤務時間帯）'!$C$6:$K$35,9,0))</f>
        <v/>
      </c>
      <c r="AA44" s="251" t="str">
        <f>IF(AA43="","",VLOOKUP(AA43,'シフト記号表（勤務時間帯）'!$C$6:$K$35,9,0))</f>
        <v/>
      </c>
      <c r="AB44" s="251" t="str">
        <f>IF(AB43="","",VLOOKUP(AB43,'シフト記号表（勤務時間帯）'!$C$6:$K$35,9,0))</f>
        <v/>
      </c>
      <c r="AC44" s="251" t="str">
        <f>IF(AC43="","",VLOOKUP(AC43,'シフト記号表（勤務時間帯）'!$C$6:$K$35,9,0))</f>
        <v/>
      </c>
      <c r="AD44" s="251" t="str">
        <f>IF(AD43="","",VLOOKUP(AD43,'シフト記号表（勤務時間帯）'!$C$6:$K$35,9,0))</f>
        <v/>
      </c>
      <c r="AE44" s="251" t="str">
        <f>IF(AE43="","",VLOOKUP(AE43,'シフト記号表（勤務時間帯）'!$C$6:$K$35,9,0))</f>
        <v/>
      </c>
      <c r="AF44" s="256" t="str">
        <f>IF(AF43="","",VLOOKUP(AF43,'シフト記号表（勤務時間帯）'!$C$6:$K$35,9,0))</f>
        <v/>
      </c>
      <c r="AG44" s="247" t="str">
        <f>IF(AG43="","",VLOOKUP(AG43,'シフト記号表（勤務時間帯）'!$C$6:$K$35,9,0))</f>
        <v/>
      </c>
      <c r="AH44" s="251" t="str">
        <f>IF(AH43="","",VLOOKUP(AH43,'シフト記号表（勤務時間帯）'!$C$6:$K$35,9,0))</f>
        <v/>
      </c>
      <c r="AI44" s="251" t="str">
        <f>IF(AI43="","",VLOOKUP(AI43,'シフト記号表（勤務時間帯）'!$C$6:$K$35,9,0))</f>
        <v/>
      </c>
      <c r="AJ44" s="251" t="str">
        <f>IF(AJ43="","",VLOOKUP(AJ43,'シフト記号表（勤務時間帯）'!$C$6:$K$35,9,0))</f>
        <v/>
      </c>
      <c r="AK44" s="251" t="str">
        <f>IF(AK43="","",VLOOKUP(AK43,'シフト記号表（勤務時間帯）'!$C$6:$K$35,9,0))</f>
        <v/>
      </c>
      <c r="AL44" s="251" t="str">
        <f>IF(AL43="","",VLOOKUP(AL43,'シフト記号表（勤務時間帯）'!$C$6:$K$35,9,0))</f>
        <v/>
      </c>
      <c r="AM44" s="256" t="str">
        <f>IF(AM43="","",VLOOKUP(AM43,'シフト記号表（勤務時間帯）'!$C$6:$K$35,9,0))</f>
        <v/>
      </c>
      <c r="AN44" s="247" t="str">
        <f>IF(AN43="","",VLOOKUP(AN43,'シフト記号表（勤務時間帯）'!$C$6:$K$35,9,0))</f>
        <v/>
      </c>
      <c r="AO44" s="251" t="str">
        <f>IF(AO43="","",VLOOKUP(AO43,'シフト記号表（勤務時間帯）'!$C$6:$K$35,9,0))</f>
        <v/>
      </c>
      <c r="AP44" s="251" t="str">
        <f>IF(AP43="","",VLOOKUP(AP43,'シフト記号表（勤務時間帯）'!$C$6:$K$35,9,0))</f>
        <v/>
      </c>
      <c r="AQ44" s="251" t="str">
        <f>IF(AQ43="","",VLOOKUP(AQ43,'シフト記号表（勤務時間帯）'!$C$6:$K$35,9,0))</f>
        <v/>
      </c>
      <c r="AR44" s="251" t="str">
        <f>IF(AR43="","",VLOOKUP(AR43,'シフト記号表（勤務時間帯）'!$C$6:$K$35,9,0))</f>
        <v/>
      </c>
      <c r="AS44" s="251" t="str">
        <f>IF(AS43="","",VLOOKUP(AS43,'シフト記号表（勤務時間帯）'!$C$6:$K$35,9,0))</f>
        <v/>
      </c>
      <c r="AT44" s="256" t="str">
        <f>IF(AT43="","",VLOOKUP(AT43,'シフト記号表（勤務時間帯）'!$C$6:$K$35,9,0))</f>
        <v/>
      </c>
      <c r="AU44" s="247" t="str">
        <f>IF(AU43="","",VLOOKUP(AU43,'シフト記号表（勤務時間帯）'!$C$6:$K$35,9,0))</f>
        <v/>
      </c>
      <c r="AV44" s="251" t="str">
        <f>IF(AV43="","",VLOOKUP(AV43,'シフト記号表（勤務時間帯）'!$C$6:$K$35,9,0))</f>
        <v/>
      </c>
      <c r="AW44" s="251" t="str">
        <f>IF(AW43="","",VLOOKUP(AW43,'シフト記号表（勤務時間帯）'!$C$6:$K$35,9,0))</f>
        <v/>
      </c>
      <c r="AX44" s="276">
        <f>IF($BB$3="４週",SUM(S44:AT44),IF($BB$3="暦月",SUM(S44:AW44),""))</f>
        <v>0</v>
      </c>
      <c r="AY44" s="276"/>
      <c r="AZ44" s="285">
        <f>IF($BB$3="４週",AX44/4,IF($BB$3="暦月",'認知症対応型通所（1枚版）'!AX44/('認知症対応型通所（1枚版）'!$BB$8/7),""))</f>
        <v>0</v>
      </c>
      <c r="BA44" s="285"/>
      <c r="BB44" s="172"/>
      <c r="BC44" s="172"/>
      <c r="BD44" s="172"/>
      <c r="BE44" s="172"/>
      <c r="BF44" s="172"/>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row>
    <row r="45" spans="1:1024" ht="20.25" customHeight="1">
      <c r="A45" s="5"/>
      <c r="B45" s="209"/>
      <c r="C45" s="219"/>
      <c r="D45" s="219"/>
      <c r="E45" s="219"/>
      <c r="F45" s="39">
        <f>C43</f>
        <v>0</v>
      </c>
      <c r="G45" s="50"/>
      <c r="H45" s="50"/>
      <c r="I45" s="50"/>
      <c r="J45" s="50"/>
      <c r="K45" s="50"/>
      <c r="L45" s="67"/>
      <c r="M45" s="67"/>
      <c r="N45" s="67"/>
      <c r="O45" s="67"/>
      <c r="P45" s="240" t="s">
        <v>44</v>
      </c>
      <c r="Q45" s="240"/>
      <c r="R45" s="240"/>
      <c r="S45" s="248" t="str">
        <f>IF(S43="","",VLOOKUP(S43,'シフト記号表（勤務時間帯）'!$C$6:$U$35,19,0))</f>
        <v/>
      </c>
      <c r="T45" s="252" t="str">
        <f>IF(T43="","",VLOOKUP(T43,'シフト記号表（勤務時間帯）'!$C$6:$U$35,19,0))</f>
        <v/>
      </c>
      <c r="U45" s="252" t="str">
        <f>IF(U43="","",VLOOKUP(U43,'シフト記号表（勤務時間帯）'!$C$6:$U$35,19,0))</f>
        <v/>
      </c>
      <c r="V45" s="252" t="str">
        <f>IF(V43="","",VLOOKUP(V43,'シフト記号表（勤務時間帯）'!$C$6:$U$35,19,0))</f>
        <v/>
      </c>
      <c r="W45" s="252" t="str">
        <f>IF(W43="","",VLOOKUP(W43,'シフト記号表（勤務時間帯）'!$C$6:$U$35,19,0))</f>
        <v/>
      </c>
      <c r="X45" s="252" t="str">
        <f>IF(X43="","",VLOOKUP(X43,'シフト記号表（勤務時間帯）'!$C$6:$U$35,19,0))</f>
        <v/>
      </c>
      <c r="Y45" s="257" t="str">
        <f>IF(Y43="","",VLOOKUP(Y43,'シフト記号表（勤務時間帯）'!$C$6:$U$35,19,0))</f>
        <v/>
      </c>
      <c r="Z45" s="248" t="str">
        <f>IF(Z43="","",VLOOKUP(Z43,'シフト記号表（勤務時間帯）'!$C$6:$U$35,19,0))</f>
        <v/>
      </c>
      <c r="AA45" s="252" t="str">
        <f>IF(AA43="","",VLOOKUP(AA43,'シフト記号表（勤務時間帯）'!$C$6:$U$35,19,0))</f>
        <v/>
      </c>
      <c r="AB45" s="252" t="str">
        <f>IF(AB43="","",VLOOKUP(AB43,'シフト記号表（勤務時間帯）'!$C$6:$U$35,19,0))</f>
        <v/>
      </c>
      <c r="AC45" s="252" t="str">
        <f>IF(AC43="","",VLOOKUP(AC43,'シフト記号表（勤務時間帯）'!$C$6:$U$35,19,0))</f>
        <v/>
      </c>
      <c r="AD45" s="252" t="str">
        <f>IF(AD43="","",VLOOKUP(AD43,'シフト記号表（勤務時間帯）'!$C$6:$U$35,19,0))</f>
        <v/>
      </c>
      <c r="AE45" s="252" t="str">
        <f>IF(AE43="","",VLOOKUP(AE43,'シフト記号表（勤務時間帯）'!$C$6:$U$35,19,0))</f>
        <v/>
      </c>
      <c r="AF45" s="257" t="str">
        <f>IF(AF43="","",VLOOKUP(AF43,'シフト記号表（勤務時間帯）'!$C$6:$U$35,19,0))</f>
        <v/>
      </c>
      <c r="AG45" s="248" t="str">
        <f>IF(AG43="","",VLOOKUP(AG43,'シフト記号表（勤務時間帯）'!$C$6:$U$35,19,0))</f>
        <v/>
      </c>
      <c r="AH45" s="252" t="str">
        <f>IF(AH43="","",VLOOKUP(AH43,'シフト記号表（勤務時間帯）'!$C$6:$U$35,19,0))</f>
        <v/>
      </c>
      <c r="AI45" s="252" t="str">
        <f>IF(AI43="","",VLOOKUP(AI43,'シフト記号表（勤務時間帯）'!$C$6:$U$35,19,0))</f>
        <v/>
      </c>
      <c r="AJ45" s="252" t="str">
        <f>IF(AJ43="","",VLOOKUP(AJ43,'シフト記号表（勤務時間帯）'!$C$6:$U$35,19,0))</f>
        <v/>
      </c>
      <c r="AK45" s="252" t="str">
        <f>IF(AK43="","",VLOOKUP(AK43,'シフト記号表（勤務時間帯）'!$C$6:$U$35,19,0))</f>
        <v/>
      </c>
      <c r="AL45" s="252" t="str">
        <f>IF(AL43="","",VLOOKUP(AL43,'シフト記号表（勤務時間帯）'!$C$6:$U$35,19,0))</f>
        <v/>
      </c>
      <c r="AM45" s="257" t="str">
        <f>IF(AM43="","",VLOOKUP(AM43,'シフト記号表（勤務時間帯）'!$C$6:$U$35,19,0))</f>
        <v/>
      </c>
      <c r="AN45" s="248" t="str">
        <f>IF(AN43="","",VLOOKUP(AN43,'シフト記号表（勤務時間帯）'!$C$6:$U$35,19,0))</f>
        <v/>
      </c>
      <c r="AO45" s="252" t="str">
        <f>IF(AO43="","",VLOOKUP(AO43,'シフト記号表（勤務時間帯）'!$C$6:$U$35,19,0))</f>
        <v/>
      </c>
      <c r="AP45" s="252" t="str">
        <f>IF(AP43="","",VLOOKUP(AP43,'シフト記号表（勤務時間帯）'!$C$6:$U$35,19,0))</f>
        <v/>
      </c>
      <c r="AQ45" s="252" t="str">
        <f>IF(AQ43="","",VLOOKUP(AQ43,'シフト記号表（勤務時間帯）'!$C$6:$U$35,19,0))</f>
        <v/>
      </c>
      <c r="AR45" s="252" t="str">
        <f>IF(AR43="","",VLOOKUP(AR43,'シフト記号表（勤務時間帯）'!$C$6:$U$35,19,0))</f>
        <v/>
      </c>
      <c r="AS45" s="252" t="str">
        <f>IF(AS43="","",VLOOKUP(AS43,'シフト記号表（勤務時間帯）'!$C$6:$U$35,19,0))</f>
        <v/>
      </c>
      <c r="AT45" s="257" t="str">
        <f>IF(AT43="","",VLOOKUP(AT43,'シフト記号表（勤務時間帯）'!$C$6:$U$35,19,0))</f>
        <v/>
      </c>
      <c r="AU45" s="248" t="str">
        <f>IF(AU43="","",VLOOKUP(AU43,'シフト記号表（勤務時間帯）'!$C$6:$U$35,19,0))</f>
        <v/>
      </c>
      <c r="AV45" s="252" t="str">
        <f>IF(AV43="","",VLOOKUP(AV43,'シフト記号表（勤務時間帯）'!$C$6:$U$35,19,0))</f>
        <v/>
      </c>
      <c r="AW45" s="252" t="str">
        <f>IF(AW43="","",VLOOKUP(AW43,'シフト記号表（勤務時間帯）'!$C$6:$U$35,19,0))</f>
        <v/>
      </c>
      <c r="AX45" s="277">
        <f>IF($BB$3="４週",SUM(S45:AT45),IF($BB$3="暦月",SUM(S45:AW45),""))</f>
        <v>0</v>
      </c>
      <c r="AY45" s="277"/>
      <c r="AZ45" s="286">
        <f>IF($BB$3="４週",AX45/4,IF($BB$3="暦月",'認知症対応型通所（1枚版）'!AX45/('認知症対応型通所（1枚版）'!$BB$8/7),""))</f>
        <v>0</v>
      </c>
      <c r="BA45" s="286"/>
      <c r="BB45" s="172"/>
      <c r="BC45" s="172"/>
      <c r="BD45" s="172"/>
      <c r="BE45" s="172"/>
      <c r="BF45" s="172"/>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row>
    <row r="46" spans="1:1024" ht="20.25" customHeight="1">
      <c r="A46" s="5"/>
      <c r="B46" s="209">
        <f>B43+1</f>
        <v>9</v>
      </c>
      <c r="C46" s="219"/>
      <c r="D46" s="219"/>
      <c r="E46" s="219"/>
      <c r="F46" s="41"/>
      <c r="G46" s="50"/>
      <c r="H46" s="50"/>
      <c r="I46" s="50"/>
      <c r="J46" s="50"/>
      <c r="K46" s="50"/>
      <c r="L46" s="67"/>
      <c r="M46" s="67"/>
      <c r="N46" s="67"/>
      <c r="O46" s="67"/>
      <c r="P46" s="241" t="s">
        <v>49</v>
      </c>
      <c r="Q46" s="241"/>
      <c r="R46" s="241"/>
      <c r="S46" s="87"/>
      <c r="T46" s="98"/>
      <c r="U46" s="98"/>
      <c r="V46" s="98"/>
      <c r="W46" s="98"/>
      <c r="X46" s="98"/>
      <c r="Y46" s="110"/>
      <c r="Z46" s="87"/>
      <c r="AA46" s="98"/>
      <c r="AB46" s="98"/>
      <c r="AC46" s="98"/>
      <c r="AD46" s="98"/>
      <c r="AE46" s="98"/>
      <c r="AF46" s="110"/>
      <c r="AG46" s="87"/>
      <c r="AH46" s="98"/>
      <c r="AI46" s="98"/>
      <c r="AJ46" s="98"/>
      <c r="AK46" s="98"/>
      <c r="AL46" s="98"/>
      <c r="AM46" s="110"/>
      <c r="AN46" s="87"/>
      <c r="AO46" s="98"/>
      <c r="AP46" s="98"/>
      <c r="AQ46" s="98"/>
      <c r="AR46" s="98"/>
      <c r="AS46" s="98"/>
      <c r="AT46" s="110"/>
      <c r="AU46" s="87"/>
      <c r="AV46" s="98"/>
      <c r="AW46" s="98"/>
      <c r="AX46" s="278"/>
      <c r="AY46" s="278"/>
      <c r="AZ46" s="287"/>
      <c r="BA46" s="287"/>
      <c r="BB46" s="172"/>
      <c r="BC46" s="172"/>
      <c r="BD46" s="172"/>
      <c r="BE46" s="172"/>
      <c r="BF46" s="172"/>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row>
    <row r="47" spans="1:1024" ht="20.25" customHeight="1">
      <c r="A47" s="5"/>
      <c r="B47" s="209"/>
      <c r="C47" s="219"/>
      <c r="D47" s="219"/>
      <c r="E47" s="219"/>
      <c r="F47" s="39"/>
      <c r="G47" s="50"/>
      <c r="H47" s="50"/>
      <c r="I47" s="50"/>
      <c r="J47" s="50"/>
      <c r="K47" s="50"/>
      <c r="L47" s="67"/>
      <c r="M47" s="67"/>
      <c r="N47" s="67"/>
      <c r="O47" s="67"/>
      <c r="P47" s="239" t="s">
        <v>40</v>
      </c>
      <c r="Q47" s="239"/>
      <c r="R47" s="239"/>
      <c r="S47" s="247" t="str">
        <f>IF(S46="","",VLOOKUP(S46,'シフト記号表（勤務時間帯）'!$C$6:$K$35,9,0))</f>
        <v/>
      </c>
      <c r="T47" s="251" t="str">
        <f>IF(T46="","",VLOOKUP(T46,'シフト記号表（勤務時間帯）'!$C$6:$K$35,9,0))</f>
        <v/>
      </c>
      <c r="U47" s="251" t="str">
        <f>IF(U46="","",VLOOKUP(U46,'シフト記号表（勤務時間帯）'!$C$6:$K$35,9,0))</f>
        <v/>
      </c>
      <c r="V47" s="251" t="str">
        <f>IF(V46="","",VLOOKUP(V46,'シフト記号表（勤務時間帯）'!$C$6:$K$35,9,0))</f>
        <v/>
      </c>
      <c r="W47" s="251" t="str">
        <f>IF(W46="","",VLOOKUP(W46,'シフト記号表（勤務時間帯）'!$C$6:$K$35,9,0))</f>
        <v/>
      </c>
      <c r="X47" s="251" t="str">
        <f>IF(X46="","",VLOOKUP(X46,'シフト記号表（勤務時間帯）'!$C$6:$K$35,9,0))</f>
        <v/>
      </c>
      <c r="Y47" s="256" t="str">
        <f>IF(Y46="","",VLOOKUP(Y46,'シフト記号表（勤務時間帯）'!$C$6:$K$35,9,0))</f>
        <v/>
      </c>
      <c r="Z47" s="247" t="str">
        <f>IF(Z46="","",VLOOKUP(Z46,'シフト記号表（勤務時間帯）'!$C$6:$K$35,9,0))</f>
        <v/>
      </c>
      <c r="AA47" s="251" t="str">
        <f>IF(AA46="","",VLOOKUP(AA46,'シフト記号表（勤務時間帯）'!$C$6:$K$35,9,0))</f>
        <v/>
      </c>
      <c r="AB47" s="251" t="str">
        <f>IF(AB46="","",VLOOKUP(AB46,'シフト記号表（勤務時間帯）'!$C$6:$K$35,9,0))</f>
        <v/>
      </c>
      <c r="AC47" s="251" t="str">
        <f>IF(AC46="","",VLOOKUP(AC46,'シフト記号表（勤務時間帯）'!$C$6:$K$35,9,0))</f>
        <v/>
      </c>
      <c r="AD47" s="251" t="str">
        <f>IF(AD46="","",VLOOKUP(AD46,'シフト記号表（勤務時間帯）'!$C$6:$K$35,9,0))</f>
        <v/>
      </c>
      <c r="AE47" s="251" t="str">
        <f>IF(AE46="","",VLOOKUP(AE46,'シフト記号表（勤務時間帯）'!$C$6:$K$35,9,0))</f>
        <v/>
      </c>
      <c r="AF47" s="256" t="str">
        <f>IF(AF46="","",VLOOKUP(AF46,'シフト記号表（勤務時間帯）'!$C$6:$K$35,9,0))</f>
        <v/>
      </c>
      <c r="AG47" s="247" t="str">
        <f>IF(AG46="","",VLOOKUP(AG46,'シフト記号表（勤務時間帯）'!$C$6:$K$35,9,0))</f>
        <v/>
      </c>
      <c r="AH47" s="251" t="str">
        <f>IF(AH46="","",VLOOKUP(AH46,'シフト記号表（勤務時間帯）'!$C$6:$K$35,9,0))</f>
        <v/>
      </c>
      <c r="AI47" s="251" t="str">
        <f>IF(AI46="","",VLOOKUP(AI46,'シフト記号表（勤務時間帯）'!$C$6:$K$35,9,0))</f>
        <v/>
      </c>
      <c r="AJ47" s="251" t="str">
        <f>IF(AJ46="","",VLOOKUP(AJ46,'シフト記号表（勤務時間帯）'!$C$6:$K$35,9,0))</f>
        <v/>
      </c>
      <c r="AK47" s="251" t="str">
        <f>IF(AK46="","",VLOOKUP(AK46,'シフト記号表（勤務時間帯）'!$C$6:$K$35,9,0))</f>
        <v/>
      </c>
      <c r="AL47" s="251" t="str">
        <f>IF(AL46="","",VLOOKUP(AL46,'シフト記号表（勤務時間帯）'!$C$6:$K$35,9,0))</f>
        <v/>
      </c>
      <c r="AM47" s="256" t="str">
        <f>IF(AM46="","",VLOOKUP(AM46,'シフト記号表（勤務時間帯）'!$C$6:$K$35,9,0))</f>
        <v/>
      </c>
      <c r="AN47" s="247" t="str">
        <f>IF(AN46="","",VLOOKUP(AN46,'シフト記号表（勤務時間帯）'!$C$6:$K$35,9,0))</f>
        <v/>
      </c>
      <c r="AO47" s="251" t="str">
        <f>IF(AO46="","",VLOOKUP(AO46,'シフト記号表（勤務時間帯）'!$C$6:$K$35,9,0))</f>
        <v/>
      </c>
      <c r="AP47" s="251" t="str">
        <f>IF(AP46="","",VLOOKUP(AP46,'シフト記号表（勤務時間帯）'!$C$6:$K$35,9,0))</f>
        <v/>
      </c>
      <c r="AQ47" s="251" t="str">
        <f>IF(AQ46="","",VLOOKUP(AQ46,'シフト記号表（勤務時間帯）'!$C$6:$K$35,9,0))</f>
        <v/>
      </c>
      <c r="AR47" s="251" t="str">
        <f>IF(AR46="","",VLOOKUP(AR46,'シフト記号表（勤務時間帯）'!$C$6:$K$35,9,0))</f>
        <v/>
      </c>
      <c r="AS47" s="251" t="str">
        <f>IF(AS46="","",VLOOKUP(AS46,'シフト記号表（勤務時間帯）'!$C$6:$K$35,9,0))</f>
        <v/>
      </c>
      <c r="AT47" s="256" t="str">
        <f>IF(AT46="","",VLOOKUP(AT46,'シフト記号表（勤務時間帯）'!$C$6:$K$35,9,0))</f>
        <v/>
      </c>
      <c r="AU47" s="247" t="str">
        <f>IF(AU46="","",VLOOKUP(AU46,'シフト記号表（勤務時間帯）'!$C$6:$K$35,9,0))</f>
        <v/>
      </c>
      <c r="AV47" s="251" t="str">
        <f>IF(AV46="","",VLOOKUP(AV46,'シフト記号表（勤務時間帯）'!$C$6:$K$35,9,0))</f>
        <v/>
      </c>
      <c r="AW47" s="251" t="str">
        <f>IF(AW46="","",VLOOKUP(AW46,'シフト記号表（勤務時間帯）'!$C$6:$K$35,9,0))</f>
        <v/>
      </c>
      <c r="AX47" s="276">
        <f>IF($BB$3="４週",SUM(S47:AT47),IF($BB$3="暦月",SUM(S47:AW47),""))</f>
        <v>0</v>
      </c>
      <c r="AY47" s="276"/>
      <c r="AZ47" s="285">
        <f>IF($BB$3="４週",AX47/4,IF($BB$3="暦月",'認知症対応型通所（1枚版）'!AX47/('認知症対応型通所（1枚版）'!$BB$8/7),""))</f>
        <v>0</v>
      </c>
      <c r="BA47" s="285"/>
      <c r="BB47" s="172"/>
      <c r="BC47" s="172"/>
      <c r="BD47" s="172"/>
      <c r="BE47" s="172"/>
      <c r="BF47" s="172"/>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row>
    <row r="48" spans="1:1024" ht="20.25" customHeight="1">
      <c r="A48" s="5"/>
      <c r="B48" s="209"/>
      <c r="C48" s="219"/>
      <c r="D48" s="219"/>
      <c r="E48" s="219"/>
      <c r="F48" s="39">
        <f>C46</f>
        <v>0</v>
      </c>
      <c r="G48" s="50"/>
      <c r="H48" s="50"/>
      <c r="I48" s="50"/>
      <c r="J48" s="50"/>
      <c r="K48" s="50"/>
      <c r="L48" s="67"/>
      <c r="M48" s="67"/>
      <c r="N48" s="67"/>
      <c r="O48" s="67"/>
      <c r="P48" s="240" t="s">
        <v>44</v>
      </c>
      <c r="Q48" s="240"/>
      <c r="R48" s="240"/>
      <c r="S48" s="248" t="str">
        <f>IF(S46="","",VLOOKUP(S46,'シフト記号表（勤務時間帯）'!$C$6:$U$35,19,0))</f>
        <v/>
      </c>
      <c r="T48" s="252" t="str">
        <f>IF(T46="","",VLOOKUP(T46,'シフト記号表（勤務時間帯）'!$C$6:$U$35,19,0))</f>
        <v/>
      </c>
      <c r="U48" s="252" t="str">
        <f>IF(U46="","",VLOOKUP(U46,'シフト記号表（勤務時間帯）'!$C$6:$U$35,19,0))</f>
        <v/>
      </c>
      <c r="V48" s="252" t="str">
        <f>IF(V46="","",VLOOKUP(V46,'シフト記号表（勤務時間帯）'!$C$6:$U$35,19,0))</f>
        <v/>
      </c>
      <c r="W48" s="252" t="str">
        <f>IF(W46="","",VLOOKUP(W46,'シフト記号表（勤務時間帯）'!$C$6:$U$35,19,0))</f>
        <v/>
      </c>
      <c r="X48" s="252" t="str">
        <f>IF(X46="","",VLOOKUP(X46,'シフト記号表（勤務時間帯）'!$C$6:$U$35,19,0))</f>
        <v/>
      </c>
      <c r="Y48" s="257" t="str">
        <f>IF(Y46="","",VLOOKUP(Y46,'シフト記号表（勤務時間帯）'!$C$6:$U$35,19,0))</f>
        <v/>
      </c>
      <c r="Z48" s="248" t="str">
        <f>IF(Z46="","",VLOOKUP(Z46,'シフト記号表（勤務時間帯）'!$C$6:$U$35,19,0))</f>
        <v/>
      </c>
      <c r="AA48" s="252" t="str">
        <f>IF(AA46="","",VLOOKUP(AA46,'シフト記号表（勤務時間帯）'!$C$6:$U$35,19,0))</f>
        <v/>
      </c>
      <c r="AB48" s="252" t="str">
        <f>IF(AB46="","",VLOOKUP(AB46,'シフト記号表（勤務時間帯）'!$C$6:$U$35,19,0))</f>
        <v/>
      </c>
      <c r="AC48" s="252" t="str">
        <f>IF(AC46="","",VLOOKUP(AC46,'シフト記号表（勤務時間帯）'!$C$6:$U$35,19,0))</f>
        <v/>
      </c>
      <c r="AD48" s="252" t="str">
        <f>IF(AD46="","",VLOOKUP(AD46,'シフト記号表（勤務時間帯）'!$C$6:$U$35,19,0))</f>
        <v/>
      </c>
      <c r="AE48" s="252" t="str">
        <f>IF(AE46="","",VLOOKUP(AE46,'シフト記号表（勤務時間帯）'!$C$6:$U$35,19,0))</f>
        <v/>
      </c>
      <c r="AF48" s="257" t="str">
        <f>IF(AF46="","",VLOOKUP(AF46,'シフト記号表（勤務時間帯）'!$C$6:$U$35,19,0))</f>
        <v/>
      </c>
      <c r="AG48" s="248" t="str">
        <f>IF(AG46="","",VLOOKUP(AG46,'シフト記号表（勤務時間帯）'!$C$6:$U$35,19,0))</f>
        <v/>
      </c>
      <c r="AH48" s="252" t="str">
        <f>IF(AH46="","",VLOOKUP(AH46,'シフト記号表（勤務時間帯）'!$C$6:$U$35,19,0))</f>
        <v/>
      </c>
      <c r="AI48" s="252" t="str">
        <f>IF(AI46="","",VLOOKUP(AI46,'シフト記号表（勤務時間帯）'!$C$6:$U$35,19,0))</f>
        <v/>
      </c>
      <c r="AJ48" s="252" t="str">
        <f>IF(AJ46="","",VLOOKUP(AJ46,'シフト記号表（勤務時間帯）'!$C$6:$U$35,19,0))</f>
        <v/>
      </c>
      <c r="AK48" s="252" t="str">
        <f>IF(AK46="","",VLOOKUP(AK46,'シフト記号表（勤務時間帯）'!$C$6:$U$35,19,0))</f>
        <v/>
      </c>
      <c r="AL48" s="252" t="str">
        <f>IF(AL46="","",VLOOKUP(AL46,'シフト記号表（勤務時間帯）'!$C$6:$U$35,19,0))</f>
        <v/>
      </c>
      <c r="AM48" s="257" t="str">
        <f>IF(AM46="","",VLOOKUP(AM46,'シフト記号表（勤務時間帯）'!$C$6:$U$35,19,0))</f>
        <v/>
      </c>
      <c r="AN48" s="248" t="str">
        <f>IF(AN46="","",VLOOKUP(AN46,'シフト記号表（勤務時間帯）'!$C$6:$U$35,19,0))</f>
        <v/>
      </c>
      <c r="AO48" s="252" t="str">
        <f>IF(AO46="","",VLOOKUP(AO46,'シフト記号表（勤務時間帯）'!$C$6:$U$35,19,0))</f>
        <v/>
      </c>
      <c r="AP48" s="252" t="str">
        <f>IF(AP46="","",VLOOKUP(AP46,'シフト記号表（勤務時間帯）'!$C$6:$U$35,19,0))</f>
        <v/>
      </c>
      <c r="AQ48" s="252" t="str">
        <f>IF(AQ46="","",VLOOKUP(AQ46,'シフト記号表（勤務時間帯）'!$C$6:$U$35,19,0))</f>
        <v/>
      </c>
      <c r="AR48" s="252" t="str">
        <f>IF(AR46="","",VLOOKUP(AR46,'シフト記号表（勤務時間帯）'!$C$6:$U$35,19,0))</f>
        <v/>
      </c>
      <c r="AS48" s="252" t="str">
        <f>IF(AS46="","",VLOOKUP(AS46,'シフト記号表（勤務時間帯）'!$C$6:$U$35,19,0))</f>
        <v/>
      </c>
      <c r="AT48" s="257" t="str">
        <f>IF(AT46="","",VLOOKUP(AT46,'シフト記号表（勤務時間帯）'!$C$6:$U$35,19,0))</f>
        <v/>
      </c>
      <c r="AU48" s="248" t="str">
        <f>IF(AU46="","",VLOOKUP(AU46,'シフト記号表（勤務時間帯）'!$C$6:$U$35,19,0))</f>
        <v/>
      </c>
      <c r="AV48" s="252" t="str">
        <f>IF(AV46="","",VLOOKUP(AV46,'シフト記号表（勤務時間帯）'!$C$6:$U$35,19,0))</f>
        <v/>
      </c>
      <c r="AW48" s="252" t="str">
        <f>IF(AW46="","",VLOOKUP(AW46,'シフト記号表（勤務時間帯）'!$C$6:$U$35,19,0))</f>
        <v/>
      </c>
      <c r="AX48" s="277">
        <f>IF($BB$3="４週",SUM(S48:AT48),IF($BB$3="暦月",SUM(S48:AW48),""))</f>
        <v>0</v>
      </c>
      <c r="AY48" s="277"/>
      <c r="AZ48" s="286">
        <f>IF($BB$3="４週",AX48/4,IF($BB$3="暦月",'認知症対応型通所（1枚版）'!AX48/('認知症対応型通所（1枚版）'!$BB$8/7),""))</f>
        <v>0</v>
      </c>
      <c r="BA48" s="286"/>
      <c r="BB48" s="172"/>
      <c r="BC48" s="172"/>
      <c r="BD48" s="172"/>
      <c r="BE48" s="172"/>
      <c r="BF48" s="172"/>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row>
    <row r="49" spans="1:1024" ht="20.25" customHeight="1">
      <c r="A49" s="5"/>
      <c r="B49" s="209">
        <f>B46+1</f>
        <v>10</v>
      </c>
      <c r="C49" s="219"/>
      <c r="D49" s="219"/>
      <c r="E49" s="219"/>
      <c r="F49" s="41"/>
      <c r="G49" s="50"/>
      <c r="H49" s="50"/>
      <c r="I49" s="50"/>
      <c r="J49" s="50"/>
      <c r="K49" s="50"/>
      <c r="L49" s="67"/>
      <c r="M49" s="67"/>
      <c r="N49" s="67"/>
      <c r="O49" s="67"/>
      <c r="P49" s="241" t="s">
        <v>49</v>
      </c>
      <c r="Q49" s="241"/>
      <c r="R49" s="241"/>
      <c r="S49" s="87"/>
      <c r="T49" s="98"/>
      <c r="U49" s="98"/>
      <c r="V49" s="98"/>
      <c r="W49" s="98"/>
      <c r="X49" s="98"/>
      <c r="Y49" s="110"/>
      <c r="Z49" s="87"/>
      <c r="AA49" s="98"/>
      <c r="AB49" s="98"/>
      <c r="AC49" s="98"/>
      <c r="AD49" s="98"/>
      <c r="AE49" s="98"/>
      <c r="AF49" s="110"/>
      <c r="AG49" s="87"/>
      <c r="AH49" s="98"/>
      <c r="AI49" s="98"/>
      <c r="AJ49" s="98"/>
      <c r="AK49" s="98"/>
      <c r="AL49" s="98"/>
      <c r="AM49" s="110"/>
      <c r="AN49" s="87"/>
      <c r="AO49" s="98"/>
      <c r="AP49" s="98"/>
      <c r="AQ49" s="98"/>
      <c r="AR49" s="98"/>
      <c r="AS49" s="98"/>
      <c r="AT49" s="110"/>
      <c r="AU49" s="87"/>
      <c r="AV49" s="98"/>
      <c r="AW49" s="98"/>
      <c r="AX49" s="278"/>
      <c r="AY49" s="278"/>
      <c r="AZ49" s="287"/>
      <c r="BA49" s="287"/>
      <c r="BB49" s="172"/>
      <c r="BC49" s="172"/>
      <c r="BD49" s="172"/>
      <c r="BE49" s="172"/>
      <c r="BF49" s="172"/>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row>
    <row r="50" spans="1:1024" ht="20.25" customHeight="1">
      <c r="A50" s="5"/>
      <c r="B50" s="209"/>
      <c r="C50" s="219"/>
      <c r="D50" s="219"/>
      <c r="E50" s="219"/>
      <c r="F50" s="39"/>
      <c r="G50" s="50"/>
      <c r="H50" s="50"/>
      <c r="I50" s="50"/>
      <c r="J50" s="50"/>
      <c r="K50" s="50"/>
      <c r="L50" s="67"/>
      <c r="M50" s="67"/>
      <c r="N50" s="67"/>
      <c r="O50" s="67"/>
      <c r="P50" s="239" t="s">
        <v>40</v>
      </c>
      <c r="Q50" s="239"/>
      <c r="R50" s="239"/>
      <c r="S50" s="247" t="str">
        <f>IF(S49="","",VLOOKUP(S49,'シフト記号表（勤務時間帯）'!$C$6:$K$35,9,0))</f>
        <v/>
      </c>
      <c r="T50" s="251" t="str">
        <f>IF(T49="","",VLOOKUP(T49,'シフト記号表（勤務時間帯）'!$C$6:$K$35,9,0))</f>
        <v/>
      </c>
      <c r="U50" s="251" t="str">
        <f>IF(U49="","",VLOOKUP(U49,'シフト記号表（勤務時間帯）'!$C$6:$K$35,9,0))</f>
        <v/>
      </c>
      <c r="V50" s="251" t="str">
        <f>IF(V49="","",VLOOKUP(V49,'シフト記号表（勤務時間帯）'!$C$6:$K$35,9,0))</f>
        <v/>
      </c>
      <c r="W50" s="251" t="str">
        <f>IF(W49="","",VLOOKUP(W49,'シフト記号表（勤務時間帯）'!$C$6:$K$35,9,0))</f>
        <v/>
      </c>
      <c r="X50" s="251" t="str">
        <f>IF(X49="","",VLOOKUP(X49,'シフト記号表（勤務時間帯）'!$C$6:$K$35,9,0))</f>
        <v/>
      </c>
      <c r="Y50" s="256" t="str">
        <f>IF(Y49="","",VLOOKUP(Y49,'シフト記号表（勤務時間帯）'!$C$6:$K$35,9,0))</f>
        <v/>
      </c>
      <c r="Z50" s="247" t="str">
        <f>IF(Z49="","",VLOOKUP(Z49,'シフト記号表（勤務時間帯）'!$C$6:$K$35,9,0))</f>
        <v/>
      </c>
      <c r="AA50" s="251" t="str">
        <f>IF(AA49="","",VLOOKUP(AA49,'シフト記号表（勤務時間帯）'!$C$6:$K$35,9,0))</f>
        <v/>
      </c>
      <c r="AB50" s="251" t="str">
        <f>IF(AB49="","",VLOOKUP(AB49,'シフト記号表（勤務時間帯）'!$C$6:$K$35,9,0))</f>
        <v/>
      </c>
      <c r="AC50" s="251" t="str">
        <f>IF(AC49="","",VLOOKUP(AC49,'シフト記号表（勤務時間帯）'!$C$6:$K$35,9,0))</f>
        <v/>
      </c>
      <c r="AD50" s="251" t="str">
        <f>IF(AD49="","",VLOOKUP(AD49,'シフト記号表（勤務時間帯）'!$C$6:$K$35,9,0))</f>
        <v/>
      </c>
      <c r="AE50" s="251" t="str">
        <f>IF(AE49="","",VLOOKUP(AE49,'シフト記号表（勤務時間帯）'!$C$6:$K$35,9,0))</f>
        <v/>
      </c>
      <c r="AF50" s="256" t="str">
        <f>IF(AF49="","",VLOOKUP(AF49,'シフト記号表（勤務時間帯）'!$C$6:$K$35,9,0))</f>
        <v/>
      </c>
      <c r="AG50" s="247" t="str">
        <f>IF(AG49="","",VLOOKUP(AG49,'シフト記号表（勤務時間帯）'!$C$6:$K$35,9,0))</f>
        <v/>
      </c>
      <c r="AH50" s="251" t="str">
        <f>IF(AH49="","",VLOOKUP(AH49,'シフト記号表（勤務時間帯）'!$C$6:$K$35,9,0))</f>
        <v/>
      </c>
      <c r="AI50" s="251" t="str">
        <f>IF(AI49="","",VLOOKUP(AI49,'シフト記号表（勤務時間帯）'!$C$6:$K$35,9,0))</f>
        <v/>
      </c>
      <c r="AJ50" s="251" t="str">
        <f>IF(AJ49="","",VLOOKUP(AJ49,'シフト記号表（勤務時間帯）'!$C$6:$K$35,9,0))</f>
        <v/>
      </c>
      <c r="AK50" s="251" t="str">
        <f>IF(AK49="","",VLOOKUP(AK49,'シフト記号表（勤務時間帯）'!$C$6:$K$35,9,0))</f>
        <v/>
      </c>
      <c r="AL50" s="251" t="str">
        <f>IF(AL49="","",VLOOKUP(AL49,'シフト記号表（勤務時間帯）'!$C$6:$K$35,9,0))</f>
        <v/>
      </c>
      <c r="AM50" s="256" t="str">
        <f>IF(AM49="","",VLOOKUP(AM49,'シフト記号表（勤務時間帯）'!$C$6:$K$35,9,0))</f>
        <v/>
      </c>
      <c r="AN50" s="247" t="str">
        <f>IF(AN49="","",VLOOKUP(AN49,'シフト記号表（勤務時間帯）'!$C$6:$K$35,9,0))</f>
        <v/>
      </c>
      <c r="AO50" s="251" t="str">
        <f>IF(AO49="","",VLOOKUP(AO49,'シフト記号表（勤務時間帯）'!$C$6:$K$35,9,0))</f>
        <v/>
      </c>
      <c r="AP50" s="251" t="str">
        <f>IF(AP49="","",VLOOKUP(AP49,'シフト記号表（勤務時間帯）'!$C$6:$K$35,9,0))</f>
        <v/>
      </c>
      <c r="AQ50" s="251" t="str">
        <f>IF(AQ49="","",VLOOKUP(AQ49,'シフト記号表（勤務時間帯）'!$C$6:$K$35,9,0))</f>
        <v/>
      </c>
      <c r="AR50" s="251" t="str">
        <f>IF(AR49="","",VLOOKUP(AR49,'シフト記号表（勤務時間帯）'!$C$6:$K$35,9,0))</f>
        <v/>
      </c>
      <c r="AS50" s="251" t="str">
        <f>IF(AS49="","",VLOOKUP(AS49,'シフト記号表（勤務時間帯）'!$C$6:$K$35,9,0))</f>
        <v/>
      </c>
      <c r="AT50" s="256" t="str">
        <f>IF(AT49="","",VLOOKUP(AT49,'シフト記号表（勤務時間帯）'!$C$6:$K$35,9,0))</f>
        <v/>
      </c>
      <c r="AU50" s="247" t="str">
        <f>IF(AU49="","",VLOOKUP(AU49,'シフト記号表（勤務時間帯）'!$C$6:$K$35,9,0))</f>
        <v/>
      </c>
      <c r="AV50" s="251" t="str">
        <f>IF(AV49="","",VLOOKUP(AV49,'シフト記号表（勤務時間帯）'!$C$6:$K$35,9,0))</f>
        <v/>
      </c>
      <c r="AW50" s="251" t="str">
        <f>IF(AW49="","",VLOOKUP(AW49,'シフト記号表（勤務時間帯）'!$C$6:$K$35,9,0))</f>
        <v/>
      </c>
      <c r="AX50" s="276">
        <f>IF($BB$3="４週",SUM(S50:AT50),IF($BB$3="暦月",SUM(S50:AW50),""))</f>
        <v>0</v>
      </c>
      <c r="AY50" s="276"/>
      <c r="AZ50" s="285">
        <f>IF($BB$3="４週",AX50/4,IF($BB$3="暦月",'認知症対応型通所（1枚版）'!AX50/('認知症対応型通所（1枚版）'!$BB$8/7),""))</f>
        <v>0</v>
      </c>
      <c r="BA50" s="285"/>
      <c r="BB50" s="172"/>
      <c r="BC50" s="172"/>
      <c r="BD50" s="172"/>
      <c r="BE50" s="172"/>
      <c r="BF50" s="172"/>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row>
    <row r="51" spans="1:1024" ht="20.25" customHeight="1">
      <c r="A51" s="5"/>
      <c r="B51" s="209"/>
      <c r="C51" s="219"/>
      <c r="D51" s="219"/>
      <c r="E51" s="219"/>
      <c r="F51" s="39">
        <f>C49</f>
        <v>0</v>
      </c>
      <c r="G51" s="50"/>
      <c r="H51" s="50"/>
      <c r="I51" s="50"/>
      <c r="J51" s="50"/>
      <c r="K51" s="50"/>
      <c r="L51" s="67"/>
      <c r="M51" s="67"/>
      <c r="N51" s="67"/>
      <c r="O51" s="67"/>
      <c r="P51" s="240" t="s">
        <v>44</v>
      </c>
      <c r="Q51" s="240"/>
      <c r="R51" s="240"/>
      <c r="S51" s="248" t="str">
        <f>IF(S49="","",VLOOKUP(S49,'シフト記号表（勤務時間帯）'!$C$6:$U$35,19,0))</f>
        <v/>
      </c>
      <c r="T51" s="252" t="str">
        <f>IF(T49="","",VLOOKUP(T49,'シフト記号表（勤務時間帯）'!$C$6:$U$35,19,0))</f>
        <v/>
      </c>
      <c r="U51" s="252" t="str">
        <f>IF(U49="","",VLOOKUP(U49,'シフト記号表（勤務時間帯）'!$C$6:$U$35,19,0))</f>
        <v/>
      </c>
      <c r="V51" s="252" t="str">
        <f>IF(V49="","",VLOOKUP(V49,'シフト記号表（勤務時間帯）'!$C$6:$U$35,19,0))</f>
        <v/>
      </c>
      <c r="W51" s="252" t="str">
        <f>IF(W49="","",VLOOKUP(W49,'シフト記号表（勤務時間帯）'!$C$6:$U$35,19,0))</f>
        <v/>
      </c>
      <c r="X51" s="252" t="str">
        <f>IF(X49="","",VLOOKUP(X49,'シフト記号表（勤務時間帯）'!$C$6:$U$35,19,0))</f>
        <v/>
      </c>
      <c r="Y51" s="257" t="str">
        <f>IF(Y49="","",VLOOKUP(Y49,'シフト記号表（勤務時間帯）'!$C$6:$U$35,19,0))</f>
        <v/>
      </c>
      <c r="Z51" s="248" t="str">
        <f>IF(Z49="","",VLOOKUP(Z49,'シフト記号表（勤務時間帯）'!$C$6:$U$35,19,0))</f>
        <v/>
      </c>
      <c r="AA51" s="252" t="str">
        <f>IF(AA49="","",VLOOKUP(AA49,'シフト記号表（勤務時間帯）'!$C$6:$U$35,19,0))</f>
        <v/>
      </c>
      <c r="AB51" s="252" t="str">
        <f>IF(AB49="","",VLOOKUP(AB49,'シフト記号表（勤務時間帯）'!$C$6:$U$35,19,0))</f>
        <v/>
      </c>
      <c r="AC51" s="252" t="str">
        <f>IF(AC49="","",VLOOKUP(AC49,'シフト記号表（勤務時間帯）'!$C$6:$U$35,19,0))</f>
        <v/>
      </c>
      <c r="AD51" s="252" t="str">
        <f>IF(AD49="","",VLOOKUP(AD49,'シフト記号表（勤務時間帯）'!$C$6:$U$35,19,0))</f>
        <v/>
      </c>
      <c r="AE51" s="252" t="str">
        <f>IF(AE49="","",VLOOKUP(AE49,'シフト記号表（勤務時間帯）'!$C$6:$U$35,19,0))</f>
        <v/>
      </c>
      <c r="AF51" s="257" t="str">
        <f>IF(AF49="","",VLOOKUP(AF49,'シフト記号表（勤務時間帯）'!$C$6:$U$35,19,0))</f>
        <v/>
      </c>
      <c r="AG51" s="248" t="str">
        <f>IF(AG49="","",VLOOKUP(AG49,'シフト記号表（勤務時間帯）'!$C$6:$U$35,19,0))</f>
        <v/>
      </c>
      <c r="AH51" s="252" t="str">
        <f>IF(AH49="","",VLOOKUP(AH49,'シフト記号表（勤務時間帯）'!$C$6:$U$35,19,0))</f>
        <v/>
      </c>
      <c r="AI51" s="252" t="str">
        <f>IF(AI49="","",VLOOKUP(AI49,'シフト記号表（勤務時間帯）'!$C$6:$U$35,19,0))</f>
        <v/>
      </c>
      <c r="AJ51" s="252" t="str">
        <f>IF(AJ49="","",VLOOKUP(AJ49,'シフト記号表（勤務時間帯）'!$C$6:$U$35,19,0))</f>
        <v/>
      </c>
      <c r="AK51" s="252" t="str">
        <f>IF(AK49="","",VLOOKUP(AK49,'シフト記号表（勤務時間帯）'!$C$6:$U$35,19,0))</f>
        <v/>
      </c>
      <c r="AL51" s="252" t="str">
        <f>IF(AL49="","",VLOOKUP(AL49,'シフト記号表（勤務時間帯）'!$C$6:$U$35,19,0))</f>
        <v/>
      </c>
      <c r="AM51" s="257" t="str">
        <f>IF(AM49="","",VLOOKUP(AM49,'シフト記号表（勤務時間帯）'!$C$6:$U$35,19,0))</f>
        <v/>
      </c>
      <c r="AN51" s="248" t="str">
        <f>IF(AN49="","",VLOOKUP(AN49,'シフト記号表（勤務時間帯）'!$C$6:$U$35,19,0))</f>
        <v/>
      </c>
      <c r="AO51" s="252" t="str">
        <f>IF(AO49="","",VLOOKUP(AO49,'シフト記号表（勤務時間帯）'!$C$6:$U$35,19,0))</f>
        <v/>
      </c>
      <c r="AP51" s="252" t="str">
        <f>IF(AP49="","",VLOOKUP(AP49,'シフト記号表（勤務時間帯）'!$C$6:$U$35,19,0))</f>
        <v/>
      </c>
      <c r="AQ51" s="252" t="str">
        <f>IF(AQ49="","",VLOOKUP(AQ49,'シフト記号表（勤務時間帯）'!$C$6:$U$35,19,0))</f>
        <v/>
      </c>
      <c r="AR51" s="252" t="str">
        <f>IF(AR49="","",VLOOKUP(AR49,'シフト記号表（勤務時間帯）'!$C$6:$U$35,19,0))</f>
        <v/>
      </c>
      <c r="AS51" s="252" t="str">
        <f>IF(AS49="","",VLOOKUP(AS49,'シフト記号表（勤務時間帯）'!$C$6:$U$35,19,0))</f>
        <v/>
      </c>
      <c r="AT51" s="257" t="str">
        <f>IF(AT49="","",VLOOKUP(AT49,'シフト記号表（勤務時間帯）'!$C$6:$U$35,19,0))</f>
        <v/>
      </c>
      <c r="AU51" s="248" t="str">
        <f>IF(AU49="","",VLOOKUP(AU49,'シフト記号表（勤務時間帯）'!$C$6:$U$35,19,0))</f>
        <v/>
      </c>
      <c r="AV51" s="252" t="str">
        <f>IF(AV49="","",VLOOKUP(AV49,'シフト記号表（勤務時間帯）'!$C$6:$U$35,19,0))</f>
        <v/>
      </c>
      <c r="AW51" s="252" t="str">
        <f>IF(AW49="","",VLOOKUP(AW49,'シフト記号表（勤務時間帯）'!$C$6:$U$35,19,0))</f>
        <v/>
      </c>
      <c r="AX51" s="277">
        <f>IF($BB$3="４週",SUM(S51:AT51),IF($BB$3="暦月",SUM(S51:AW51),""))</f>
        <v>0</v>
      </c>
      <c r="AY51" s="277"/>
      <c r="AZ51" s="286">
        <f>IF($BB$3="４週",AX51/4,IF($BB$3="暦月",'認知症対応型通所（1枚版）'!AX51/('認知症対応型通所（1枚版）'!$BB$8/7),""))</f>
        <v>0</v>
      </c>
      <c r="BA51" s="286"/>
      <c r="BB51" s="172"/>
      <c r="BC51" s="172"/>
      <c r="BD51" s="172"/>
      <c r="BE51" s="172"/>
      <c r="BF51" s="172"/>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row>
    <row r="52" spans="1:1024" ht="20.25" customHeight="1">
      <c r="A52" s="5"/>
      <c r="B52" s="209">
        <f>B49+1</f>
        <v>11</v>
      </c>
      <c r="C52" s="219"/>
      <c r="D52" s="219"/>
      <c r="E52" s="219"/>
      <c r="F52" s="41"/>
      <c r="G52" s="50"/>
      <c r="H52" s="50"/>
      <c r="I52" s="50"/>
      <c r="J52" s="50"/>
      <c r="K52" s="50"/>
      <c r="L52" s="67"/>
      <c r="M52" s="67"/>
      <c r="N52" s="67"/>
      <c r="O52" s="67"/>
      <c r="P52" s="241" t="s">
        <v>49</v>
      </c>
      <c r="Q52" s="241"/>
      <c r="R52" s="241"/>
      <c r="S52" s="87"/>
      <c r="T52" s="98"/>
      <c r="U52" s="98"/>
      <c r="V52" s="98"/>
      <c r="W52" s="98"/>
      <c r="X52" s="98"/>
      <c r="Y52" s="110"/>
      <c r="Z52" s="87"/>
      <c r="AA52" s="98"/>
      <c r="AB52" s="98"/>
      <c r="AC52" s="98"/>
      <c r="AD52" s="98"/>
      <c r="AE52" s="98"/>
      <c r="AF52" s="110"/>
      <c r="AG52" s="87"/>
      <c r="AH52" s="98"/>
      <c r="AI52" s="98"/>
      <c r="AJ52" s="98"/>
      <c r="AK52" s="98"/>
      <c r="AL52" s="98"/>
      <c r="AM52" s="110"/>
      <c r="AN52" s="87"/>
      <c r="AO52" s="98"/>
      <c r="AP52" s="98"/>
      <c r="AQ52" s="98"/>
      <c r="AR52" s="98"/>
      <c r="AS52" s="98"/>
      <c r="AT52" s="110"/>
      <c r="AU52" s="87"/>
      <c r="AV52" s="98"/>
      <c r="AW52" s="98"/>
      <c r="AX52" s="278"/>
      <c r="AY52" s="278"/>
      <c r="AZ52" s="287"/>
      <c r="BA52" s="287"/>
      <c r="BB52" s="172"/>
      <c r="BC52" s="172"/>
      <c r="BD52" s="172"/>
      <c r="BE52" s="172"/>
      <c r="BF52" s="172"/>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row>
    <row r="53" spans="1:1024" ht="20.25" customHeight="1">
      <c r="A53" s="5"/>
      <c r="B53" s="209"/>
      <c r="C53" s="219"/>
      <c r="D53" s="219"/>
      <c r="E53" s="219"/>
      <c r="F53" s="39"/>
      <c r="G53" s="50"/>
      <c r="H53" s="50"/>
      <c r="I53" s="50"/>
      <c r="J53" s="50"/>
      <c r="K53" s="50"/>
      <c r="L53" s="67"/>
      <c r="M53" s="67"/>
      <c r="N53" s="67"/>
      <c r="O53" s="67"/>
      <c r="P53" s="239" t="s">
        <v>40</v>
      </c>
      <c r="Q53" s="239"/>
      <c r="R53" s="239"/>
      <c r="S53" s="247" t="str">
        <f>IF(S52="","",VLOOKUP(S52,'シフト記号表（勤務時間帯）'!$C$6:$K$35,9,0))</f>
        <v/>
      </c>
      <c r="T53" s="251" t="str">
        <f>IF(T52="","",VLOOKUP(T52,'シフト記号表（勤務時間帯）'!$C$6:$K$35,9,0))</f>
        <v/>
      </c>
      <c r="U53" s="251" t="str">
        <f>IF(U52="","",VLOOKUP(U52,'シフト記号表（勤務時間帯）'!$C$6:$K$35,9,0))</f>
        <v/>
      </c>
      <c r="V53" s="251" t="str">
        <f>IF(V52="","",VLOOKUP(V52,'シフト記号表（勤務時間帯）'!$C$6:$K$35,9,0))</f>
        <v/>
      </c>
      <c r="W53" s="251" t="str">
        <f>IF(W52="","",VLOOKUP(W52,'シフト記号表（勤務時間帯）'!$C$6:$K$35,9,0))</f>
        <v/>
      </c>
      <c r="X53" s="251" t="str">
        <f>IF(X52="","",VLOOKUP(X52,'シフト記号表（勤務時間帯）'!$C$6:$K$35,9,0))</f>
        <v/>
      </c>
      <c r="Y53" s="256" t="str">
        <f>IF(Y52="","",VLOOKUP(Y52,'シフト記号表（勤務時間帯）'!$C$6:$K$35,9,0))</f>
        <v/>
      </c>
      <c r="Z53" s="247" t="str">
        <f>IF(Z52="","",VLOOKUP(Z52,'シフト記号表（勤務時間帯）'!$C$6:$K$35,9,0))</f>
        <v/>
      </c>
      <c r="AA53" s="251" t="str">
        <f>IF(AA52="","",VLOOKUP(AA52,'シフト記号表（勤務時間帯）'!$C$6:$K$35,9,0))</f>
        <v/>
      </c>
      <c r="AB53" s="251" t="str">
        <f>IF(AB52="","",VLOOKUP(AB52,'シフト記号表（勤務時間帯）'!$C$6:$K$35,9,0))</f>
        <v/>
      </c>
      <c r="AC53" s="251" t="str">
        <f>IF(AC52="","",VLOOKUP(AC52,'シフト記号表（勤務時間帯）'!$C$6:$K$35,9,0))</f>
        <v/>
      </c>
      <c r="AD53" s="251" t="str">
        <f>IF(AD52="","",VLOOKUP(AD52,'シフト記号表（勤務時間帯）'!$C$6:$K$35,9,0))</f>
        <v/>
      </c>
      <c r="AE53" s="251" t="str">
        <f>IF(AE52="","",VLOOKUP(AE52,'シフト記号表（勤務時間帯）'!$C$6:$K$35,9,0))</f>
        <v/>
      </c>
      <c r="AF53" s="256" t="str">
        <f>IF(AF52="","",VLOOKUP(AF52,'シフト記号表（勤務時間帯）'!$C$6:$K$35,9,0))</f>
        <v/>
      </c>
      <c r="AG53" s="247" t="str">
        <f>IF(AG52="","",VLOOKUP(AG52,'シフト記号表（勤務時間帯）'!$C$6:$K$35,9,0))</f>
        <v/>
      </c>
      <c r="AH53" s="251" t="str">
        <f>IF(AH52="","",VLOOKUP(AH52,'シフト記号表（勤務時間帯）'!$C$6:$K$35,9,0))</f>
        <v/>
      </c>
      <c r="AI53" s="251" t="str">
        <f>IF(AI52="","",VLOOKUP(AI52,'シフト記号表（勤務時間帯）'!$C$6:$K$35,9,0))</f>
        <v/>
      </c>
      <c r="AJ53" s="251" t="str">
        <f>IF(AJ52="","",VLOOKUP(AJ52,'シフト記号表（勤務時間帯）'!$C$6:$K$35,9,0))</f>
        <v/>
      </c>
      <c r="AK53" s="251" t="str">
        <f>IF(AK52="","",VLOOKUP(AK52,'シフト記号表（勤務時間帯）'!$C$6:$K$35,9,0))</f>
        <v/>
      </c>
      <c r="AL53" s="251" t="str">
        <f>IF(AL52="","",VLOOKUP(AL52,'シフト記号表（勤務時間帯）'!$C$6:$K$35,9,0))</f>
        <v/>
      </c>
      <c r="AM53" s="256" t="str">
        <f>IF(AM52="","",VLOOKUP(AM52,'シフト記号表（勤務時間帯）'!$C$6:$K$35,9,0))</f>
        <v/>
      </c>
      <c r="AN53" s="247" t="str">
        <f>IF(AN52="","",VLOOKUP(AN52,'シフト記号表（勤務時間帯）'!$C$6:$K$35,9,0))</f>
        <v/>
      </c>
      <c r="AO53" s="251" t="str">
        <f>IF(AO52="","",VLOOKUP(AO52,'シフト記号表（勤務時間帯）'!$C$6:$K$35,9,0))</f>
        <v/>
      </c>
      <c r="AP53" s="251" t="str">
        <f>IF(AP52="","",VLOOKUP(AP52,'シフト記号表（勤務時間帯）'!$C$6:$K$35,9,0))</f>
        <v/>
      </c>
      <c r="AQ53" s="251" t="str">
        <f>IF(AQ52="","",VLOOKUP(AQ52,'シフト記号表（勤務時間帯）'!$C$6:$K$35,9,0))</f>
        <v/>
      </c>
      <c r="AR53" s="251" t="str">
        <f>IF(AR52="","",VLOOKUP(AR52,'シフト記号表（勤務時間帯）'!$C$6:$K$35,9,0))</f>
        <v/>
      </c>
      <c r="AS53" s="251" t="str">
        <f>IF(AS52="","",VLOOKUP(AS52,'シフト記号表（勤務時間帯）'!$C$6:$K$35,9,0))</f>
        <v/>
      </c>
      <c r="AT53" s="256" t="str">
        <f>IF(AT52="","",VLOOKUP(AT52,'シフト記号表（勤務時間帯）'!$C$6:$K$35,9,0))</f>
        <v/>
      </c>
      <c r="AU53" s="247" t="str">
        <f>IF(AU52="","",VLOOKUP(AU52,'シフト記号表（勤務時間帯）'!$C$6:$K$35,9,0))</f>
        <v/>
      </c>
      <c r="AV53" s="251" t="str">
        <f>IF(AV52="","",VLOOKUP(AV52,'シフト記号表（勤務時間帯）'!$C$6:$K$35,9,0))</f>
        <v/>
      </c>
      <c r="AW53" s="251" t="str">
        <f>IF(AW52="","",VLOOKUP(AW52,'シフト記号表（勤務時間帯）'!$C$6:$K$35,9,0))</f>
        <v/>
      </c>
      <c r="AX53" s="276">
        <f>IF($BB$3="４週",SUM(S53:AT53),IF($BB$3="暦月",SUM(S53:AW53),""))</f>
        <v>0</v>
      </c>
      <c r="AY53" s="276"/>
      <c r="AZ53" s="285">
        <f>IF($BB$3="４週",AX53/4,IF($BB$3="暦月",'認知症対応型通所（1枚版）'!AX53/('認知症対応型通所（1枚版）'!$BB$8/7),""))</f>
        <v>0</v>
      </c>
      <c r="BA53" s="285"/>
      <c r="BB53" s="172"/>
      <c r="BC53" s="172"/>
      <c r="BD53" s="172"/>
      <c r="BE53" s="172"/>
      <c r="BF53" s="172"/>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row>
    <row r="54" spans="1:1024" ht="20.25" customHeight="1">
      <c r="A54" s="5"/>
      <c r="B54" s="209"/>
      <c r="C54" s="219"/>
      <c r="D54" s="219"/>
      <c r="E54" s="219"/>
      <c r="F54" s="39">
        <f>C52</f>
        <v>0</v>
      </c>
      <c r="G54" s="50"/>
      <c r="H54" s="50"/>
      <c r="I54" s="50"/>
      <c r="J54" s="50"/>
      <c r="K54" s="50"/>
      <c r="L54" s="67"/>
      <c r="M54" s="67"/>
      <c r="N54" s="67"/>
      <c r="O54" s="67"/>
      <c r="P54" s="240" t="s">
        <v>44</v>
      </c>
      <c r="Q54" s="240"/>
      <c r="R54" s="240"/>
      <c r="S54" s="248" t="str">
        <f>IF(S52="","",VLOOKUP(S52,'シフト記号表（勤務時間帯）'!$C$6:$U$35,19,0))</f>
        <v/>
      </c>
      <c r="T54" s="252" t="str">
        <f>IF(T52="","",VLOOKUP(T52,'シフト記号表（勤務時間帯）'!$C$6:$U$35,19,0))</f>
        <v/>
      </c>
      <c r="U54" s="252" t="str">
        <f>IF(U52="","",VLOOKUP(U52,'シフト記号表（勤務時間帯）'!$C$6:$U$35,19,0))</f>
        <v/>
      </c>
      <c r="V54" s="252" t="str">
        <f>IF(V52="","",VLOOKUP(V52,'シフト記号表（勤務時間帯）'!$C$6:$U$35,19,0))</f>
        <v/>
      </c>
      <c r="W54" s="252" t="str">
        <f>IF(W52="","",VLOOKUP(W52,'シフト記号表（勤務時間帯）'!$C$6:$U$35,19,0))</f>
        <v/>
      </c>
      <c r="X54" s="252" t="str">
        <f>IF(X52="","",VLOOKUP(X52,'シフト記号表（勤務時間帯）'!$C$6:$U$35,19,0))</f>
        <v/>
      </c>
      <c r="Y54" s="257" t="str">
        <f>IF(Y52="","",VLOOKUP(Y52,'シフト記号表（勤務時間帯）'!$C$6:$U$35,19,0))</f>
        <v/>
      </c>
      <c r="Z54" s="248" t="str">
        <f>IF(Z52="","",VLOOKUP(Z52,'シフト記号表（勤務時間帯）'!$C$6:$U$35,19,0))</f>
        <v/>
      </c>
      <c r="AA54" s="252" t="str">
        <f>IF(AA52="","",VLOOKUP(AA52,'シフト記号表（勤務時間帯）'!$C$6:$U$35,19,0))</f>
        <v/>
      </c>
      <c r="AB54" s="252" t="str">
        <f>IF(AB52="","",VLOOKUP(AB52,'シフト記号表（勤務時間帯）'!$C$6:$U$35,19,0))</f>
        <v/>
      </c>
      <c r="AC54" s="252" t="str">
        <f>IF(AC52="","",VLOOKUP(AC52,'シフト記号表（勤務時間帯）'!$C$6:$U$35,19,0))</f>
        <v/>
      </c>
      <c r="AD54" s="252" t="str">
        <f>IF(AD52="","",VLOOKUP(AD52,'シフト記号表（勤務時間帯）'!$C$6:$U$35,19,0))</f>
        <v/>
      </c>
      <c r="AE54" s="252" t="str">
        <f>IF(AE52="","",VLOOKUP(AE52,'シフト記号表（勤務時間帯）'!$C$6:$U$35,19,0))</f>
        <v/>
      </c>
      <c r="AF54" s="257" t="str">
        <f>IF(AF52="","",VLOOKUP(AF52,'シフト記号表（勤務時間帯）'!$C$6:$U$35,19,0))</f>
        <v/>
      </c>
      <c r="AG54" s="248" t="str">
        <f>IF(AG52="","",VLOOKUP(AG52,'シフト記号表（勤務時間帯）'!$C$6:$U$35,19,0))</f>
        <v/>
      </c>
      <c r="AH54" s="252" t="str">
        <f>IF(AH52="","",VLOOKUP(AH52,'シフト記号表（勤務時間帯）'!$C$6:$U$35,19,0))</f>
        <v/>
      </c>
      <c r="AI54" s="252" t="str">
        <f>IF(AI52="","",VLOOKUP(AI52,'シフト記号表（勤務時間帯）'!$C$6:$U$35,19,0))</f>
        <v/>
      </c>
      <c r="AJ54" s="252" t="str">
        <f>IF(AJ52="","",VLOOKUP(AJ52,'シフト記号表（勤務時間帯）'!$C$6:$U$35,19,0))</f>
        <v/>
      </c>
      <c r="AK54" s="252" t="str">
        <f>IF(AK52="","",VLOOKUP(AK52,'シフト記号表（勤務時間帯）'!$C$6:$U$35,19,0))</f>
        <v/>
      </c>
      <c r="AL54" s="252" t="str">
        <f>IF(AL52="","",VLOOKUP(AL52,'シフト記号表（勤務時間帯）'!$C$6:$U$35,19,0))</f>
        <v/>
      </c>
      <c r="AM54" s="257" t="str">
        <f>IF(AM52="","",VLOOKUP(AM52,'シフト記号表（勤務時間帯）'!$C$6:$U$35,19,0))</f>
        <v/>
      </c>
      <c r="AN54" s="248" t="str">
        <f>IF(AN52="","",VLOOKUP(AN52,'シフト記号表（勤務時間帯）'!$C$6:$U$35,19,0))</f>
        <v/>
      </c>
      <c r="AO54" s="252" t="str">
        <f>IF(AO52="","",VLOOKUP(AO52,'シフト記号表（勤務時間帯）'!$C$6:$U$35,19,0))</f>
        <v/>
      </c>
      <c r="AP54" s="252" t="str">
        <f>IF(AP52="","",VLOOKUP(AP52,'シフト記号表（勤務時間帯）'!$C$6:$U$35,19,0))</f>
        <v/>
      </c>
      <c r="AQ54" s="252" t="str">
        <f>IF(AQ52="","",VLOOKUP(AQ52,'シフト記号表（勤務時間帯）'!$C$6:$U$35,19,0))</f>
        <v/>
      </c>
      <c r="AR54" s="252" t="str">
        <f>IF(AR52="","",VLOOKUP(AR52,'シフト記号表（勤務時間帯）'!$C$6:$U$35,19,0))</f>
        <v/>
      </c>
      <c r="AS54" s="252" t="str">
        <f>IF(AS52="","",VLOOKUP(AS52,'シフト記号表（勤務時間帯）'!$C$6:$U$35,19,0))</f>
        <v/>
      </c>
      <c r="AT54" s="257" t="str">
        <f>IF(AT52="","",VLOOKUP(AT52,'シフト記号表（勤務時間帯）'!$C$6:$U$35,19,0))</f>
        <v/>
      </c>
      <c r="AU54" s="248" t="str">
        <f>IF(AU52="","",VLOOKUP(AU52,'シフト記号表（勤務時間帯）'!$C$6:$U$35,19,0))</f>
        <v/>
      </c>
      <c r="AV54" s="252" t="str">
        <f>IF(AV52="","",VLOOKUP(AV52,'シフト記号表（勤務時間帯）'!$C$6:$U$35,19,0))</f>
        <v/>
      </c>
      <c r="AW54" s="252" t="str">
        <f>IF(AW52="","",VLOOKUP(AW52,'シフト記号表（勤務時間帯）'!$C$6:$U$35,19,0))</f>
        <v/>
      </c>
      <c r="AX54" s="277">
        <f>IF($BB$3="４週",SUM(S54:AT54),IF($BB$3="暦月",SUM(S54:AW54),""))</f>
        <v>0</v>
      </c>
      <c r="AY54" s="277"/>
      <c r="AZ54" s="286">
        <f>IF($BB$3="４週",AX54/4,IF($BB$3="暦月",'認知症対応型通所（1枚版）'!AX54/('認知症対応型通所（1枚版）'!$BB$8/7),""))</f>
        <v>0</v>
      </c>
      <c r="BA54" s="286"/>
      <c r="BB54" s="172"/>
      <c r="BC54" s="172"/>
      <c r="BD54" s="172"/>
      <c r="BE54" s="172"/>
      <c r="BF54" s="172"/>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row>
    <row r="55" spans="1:1024" ht="20.25" customHeight="1">
      <c r="A55" s="5"/>
      <c r="B55" s="209">
        <f>B52+1</f>
        <v>12</v>
      </c>
      <c r="C55" s="219"/>
      <c r="D55" s="219"/>
      <c r="E55" s="219"/>
      <c r="F55" s="41"/>
      <c r="G55" s="50"/>
      <c r="H55" s="50"/>
      <c r="I55" s="50"/>
      <c r="J55" s="50"/>
      <c r="K55" s="50"/>
      <c r="L55" s="67"/>
      <c r="M55" s="67"/>
      <c r="N55" s="67"/>
      <c r="O55" s="67"/>
      <c r="P55" s="241" t="s">
        <v>49</v>
      </c>
      <c r="Q55" s="241"/>
      <c r="R55" s="241"/>
      <c r="S55" s="87"/>
      <c r="T55" s="98"/>
      <c r="U55" s="98"/>
      <c r="V55" s="98"/>
      <c r="W55" s="98"/>
      <c r="X55" s="98"/>
      <c r="Y55" s="110"/>
      <c r="Z55" s="87"/>
      <c r="AA55" s="98"/>
      <c r="AB55" s="98"/>
      <c r="AC55" s="98"/>
      <c r="AD55" s="98"/>
      <c r="AE55" s="98"/>
      <c r="AF55" s="110"/>
      <c r="AG55" s="87"/>
      <c r="AH55" s="98"/>
      <c r="AI55" s="98"/>
      <c r="AJ55" s="98"/>
      <c r="AK55" s="98"/>
      <c r="AL55" s="98"/>
      <c r="AM55" s="110"/>
      <c r="AN55" s="87"/>
      <c r="AO55" s="98"/>
      <c r="AP55" s="98"/>
      <c r="AQ55" s="98"/>
      <c r="AR55" s="98"/>
      <c r="AS55" s="98"/>
      <c r="AT55" s="110"/>
      <c r="AU55" s="87"/>
      <c r="AV55" s="98"/>
      <c r="AW55" s="98"/>
      <c r="AX55" s="278"/>
      <c r="AY55" s="278"/>
      <c r="AZ55" s="287"/>
      <c r="BA55" s="287"/>
      <c r="BB55" s="174"/>
      <c r="BC55" s="174"/>
      <c r="BD55" s="174"/>
      <c r="BE55" s="174"/>
      <c r="BF55" s="174"/>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row>
    <row r="56" spans="1:1024" ht="20.25" customHeight="1">
      <c r="A56" s="5"/>
      <c r="B56" s="209"/>
      <c r="C56" s="219"/>
      <c r="D56" s="219"/>
      <c r="E56" s="219"/>
      <c r="F56" s="39"/>
      <c r="G56" s="50"/>
      <c r="H56" s="50"/>
      <c r="I56" s="50"/>
      <c r="J56" s="50"/>
      <c r="K56" s="50"/>
      <c r="L56" s="67"/>
      <c r="M56" s="67"/>
      <c r="N56" s="67"/>
      <c r="O56" s="67"/>
      <c r="P56" s="239" t="s">
        <v>40</v>
      </c>
      <c r="Q56" s="239"/>
      <c r="R56" s="239"/>
      <c r="S56" s="247" t="str">
        <f>IF(S55="","",VLOOKUP(S55,'シフト記号表（勤務時間帯）'!$C$6:$K$35,9,0))</f>
        <v/>
      </c>
      <c r="T56" s="251" t="str">
        <f>IF(T55="","",VLOOKUP(T55,'シフト記号表（勤務時間帯）'!$C$6:$K$35,9,0))</f>
        <v/>
      </c>
      <c r="U56" s="251" t="str">
        <f>IF(U55="","",VLOOKUP(U55,'シフト記号表（勤務時間帯）'!$C$6:$K$35,9,0))</f>
        <v/>
      </c>
      <c r="V56" s="251" t="str">
        <f>IF(V55="","",VLOOKUP(V55,'シフト記号表（勤務時間帯）'!$C$6:$K$35,9,0))</f>
        <v/>
      </c>
      <c r="W56" s="251" t="str">
        <f>IF(W55="","",VLOOKUP(W55,'シフト記号表（勤務時間帯）'!$C$6:$K$35,9,0))</f>
        <v/>
      </c>
      <c r="X56" s="251" t="str">
        <f>IF(X55="","",VLOOKUP(X55,'シフト記号表（勤務時間帯）'!$C$6:$K$35,9,0))</f>
        <v/>
      </c>
      <c r="Y56" s="256" t="str">
        <f>IF(Y55="","",VLOOKUP(Y55,'シフト記号表（勤務時間帯）'!$C$6:$K$35,9,0))</f>
        <v/>
      </c>
      <c r="Z56" s="247" t="str">
        <f>IF(Z55="","",VLOOKUP(Z55,'シフト記号表（勤務時間帯）'!$C$6:$K$35,9,0))</f>
        <v/>
      </c>
      <c r="AA56" s="251" t="str">
        <f>IF(AA55="","",VLOOKUP(AA55,'シフト記号表（勤務時間帯）'!$C$6:$K$35,9,0))</f>
        <v/>
      </c>
      <c r="AB56" s="251" t="str">
        <f>IF(AB55="","",VLOOKUP(AB55,'シフト記号表（勤務時間帯）'!$C$6:$K$35,9,0))</f>
        <v/>
      </c>
      <c r="AC56" s="251" t="str">
        <f>IF(AC55="","",VLOOKUP(AC55,'シフト記号表（勤務時間帯）'!$C$6:$K$35,9,0))</f>
        <v/>
      </c>
      <c r="AD56" s="251" t="str">
        <f>IF(AD55="","",VLOOKUP(AD55,'シフト記号表（勤務時間帯）'!$C$6:$K$35,9,0))</f>
        <v/>
      </c>
      <c r="AE56" s="251" t="str">
        <f>IF(AE55="","",VLOOKUP(AE55,'シフト記号表（勤務時間帯）'!$C$6:$K$35,9,0))</f>
        <v/>
      </c>
      <c r="AF56" s="256" t="str">
        <f>IF(AF55="","",VLOOKUP(AF55,'シフト記号表（勤務時間帯）'!$C$6:$K$35,9,0))</f>
        <v/>
      </c>
      <c r="AG56" s="247" t="str">
        <f>IF(AG55="","",VLOOKUP(AG55,'シフト記号表（勤務時間帯）'!$C$6:$K$35,9,0))</f>
        <v/>
      </c>
      <c r="AH56" s="251" t="str">
        <f>IF(AH55="","",VLOOKUP(AH55,'シフト記号表（勤務時間帯）'!$C$6:$K$35,9,0))</f>
        <v/>
      </c>
      <c r="AI56" s="251" t="str">
        <f>IF(AI55="","",VLOOKUP(AI55,'シフト記号表（勤務時間帯）'!$C$6:$K$35,9,0))</f>
        <v/>
      </c>
      <c r="AJ56" s="251" t="str">
        <f>IF(AJ55="","",VLOOKUP(AJ55,'シフト記号表（勤務時間帯）'!$C$6:$K$35,9,0))</f>
        <v/>
      </c>
      <c r="AK56" s="251" t="str">
        <f>IF(AK55="","",VLOOKUP(AK55,'シフト記号表（勤務時間帯）'!$C$6:$K$35,9,0))</f>
        <v/>
      </c>
      <c r="AL56" s="251" t="str">
        <f>IF(AL55="","",VLOOKUP(AL55,'シフト記号表（勤務時間帯）'!$C$6:$K$35,9,0))</f>
        <v/>
      </c>
      <c r="AM56" s="256" t="str">
        <f>IF(AM55="","",VLOOKUP(AM55,'シフト記号表（勤務時間帯）'!$C$6:$K$35,9,0))</f>
        <v/>
      </c>
      <c r="AN56" s="247" t="str">
        <f>IF(AN55="","",VLOOKUP(AN55,'シフト記号表（勤務時間帯）'!$C$6:$K$35,9,0))</f>
        <v/>
      </c>
      <c r="AO56" s="251" t="str">
        <f>IF(AO55="","",VLOOKUP(AO55,'シフト記号表（勤務時間帯）'!$C$6:$K$35,9,0))</f>
        <v/>
      </c>
      <c r="AP56" s="251" t="str">
        <f>IF(AP55="","",VLOOKUP(AP55,'シフト記号表（勤務時間帯）'!$C$6:$K$35,9,0))</f>
        <v/>
      </c>
      <c r="AQ56" s="251" t="str">
        <f>IF(AQ55="","",VLOOKUP(AQ55,'シフト記号表（勤務時間帯）'!$C$6:$K$35,9,0))</f>
        <v/>
      </c>
      <c r="AR56" s="251" t="str">
        <f>IF(AR55="","",VLOOKUP(AR55,'シフト記号表（勤務時間帯）'!$C$6:$K$35,9,0))</f>
        <v/>
      </c>
      <c r="AS56" s="251" t="str">
        <f>IF(AS55="","",VLOOKUP(AS55,'シフト記号表（勤務時間帯）'!$C$6:$K$35,9,0))</f>
        <v/>
      </c>
      <c r="AT56" s="256" t="str">
        <f>IF(AT55="","",VLOOKUP(AT55,'シフト記号表（勤務時間帯）'!$C$6:$K$35,9,0))</f>
        <v/>
      </c>
      <c r="AU56" s="247" t="str">
        <f>IF(AU55="","",VLOOKUP(AU55,'シフト記号表（勤務時間帯）'!$C$6:$K$35,9,0))</f>
        <v/>
      </c>
      <c r="AV56" s="251" t="str">
        <f>IF(AV55="","",VLOOKUP(AV55,'シフト記号表（勤務時間帯）'!$C$6:$K$35,9,0))</f>
        <v/>
      </c>
      <c r="AW56" s="251" t="str">
        <f>IF(AW55="","",VLOOKUP(AW55,'シフト記号表（勤務時間帯）'!$C$6:$K$35,9,0))</f>
        <v/>
      </c>
      <c r="AX56" s="276">
        <f>IF($BB$3="４週",SUM(S56:AT56),IF($BB$3="暦月",SUM(S56:AW56),""))</f>
        <v>0</v>
      </c>
      <c r="AY56" s="276"/>
      <c r="AZ56" s="285">
        <f>IF($BB$3="４週",AX56/4,IF($BB$3="暦月",'認知症対応型通所（1枚版）'!AX56/('認知症対応型通所（1枚版）'!$BB$8/7),""))</f>
        <v>0</v>
      </c>
      <c r="BA56" s="285"/>
      <c r="BB56" s="174"/>
      <c r="BC56" s="174"/>
      <c r="BD56" s="174"/>
      <c r="BE56" s="174"/>
      <c r="BF56" s="174"/>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row>
    <row r="57" spans="1:1024" ht="20.25" customHeight="1">
      <c r="A57" s="5"/>
      <c r="B57" s="209"/>
      <c r="C57" s="219"/>
      <c r="D57" s="219"/>
      <c r="E57" s="219"/>
      <c r="F57" s="39">
        <f>C55</f>
        <v>0</v>
      </c>
      <c r="G57" s="50"/>
      <c r="H57" s="50"/>
      <c r="I57" s="50"/>
      <c r="J57" s="50"/>
      <c r="K57" s="50"/>
      <c r="L57" s="67"/>
      <c r="M57" s="67"/>
      <c r="N57" s="67"/>
      <c r="O57" s="67"/>
      <c r="P57" s="240" t="s">
        <v>44</v>
      </c>
      <c r="Q57" s="240"/>
      <c r="R57" s="240"/>
      <c r="S57" s="248" t="str">
        <f>IF(S55="","",VLOOKUP(S55,'シフト記号表（勤務時間帯）'!$C$6:$U$35,19,0))</f>
        <v/>
      </c>
      <c r="T57" s="252" t="str">
        <f>IF(T55="","",VLOOKUP(T55,'シフト記号表（勤務時間帯）'!$C$6:$U$35,19,0))</f>
        <v/>
      </c>
      <c r="U57" s="252" t="str">
        <f>IF(U55="","",VLOOKUP(U55,'シフト記号表（勤務時間帯）'!$C$6:$U$35,19,0))</f>
        <v/>
      </c>
      <c r="V57" s="252" t="str">
        <f>IF(V55="","",VLOOKUP(V55,'シフト記号表（勤務時間帯）'!$C$6:$U$35,19,0))</f>
        <v/>
      </c>
      <c r="W57" s="252" t="str">
        <f>IF(W55="","",VLOOKUP(W55,'シフト記号表（勤務時間帯）'!$C$6:$U$35,19,0))</f>
        <v/>
      </c>
      <c r="X57" s="252" t="str">
        <f>IF(X55="","",VLOOKUP(X55,'シフト記号表（勤務時間帯）'!$C$6:$U$35,19,0))</f>
        <v/>
      </c>
      <c r="Y57" s="257" t="str">
        <f>IF(Y55="","",VLOOKUP(Y55,'シフト記号表（勤務時間帯）'!$C$6:$U$35,19,0))</f>
        <v/>
      </c>
      <c r="Z57" s="248" t="str">
        <f>IF(Z55="","",VLOOKUP(Z55,'シフト記号表（勤務時間帯）'!$C$6:$U$35,19,0))</f>
        <v/>
      </c>
      <c r="AA57" s="252" t="str">
        <f>IF(AA55="","",VLOOKUP(AA55,'シフト記号表（勤務時間帯）'!$C$6:$U$35,19,0))</f>
        <v/>
      </c>
      <c r="AB57" s="252" t="str">
        <f>IF(AB55="","",VLOOKUP(AB55,'シフト記号表（勤務時間帯）'!$C$6:$U$35,19,0))</f>
        <v/>
      </c>
      <c r="AC57" s="252" t="str">
        <f>IF(AC55="","",VLOOKUP(AC55,'シフト記号表（勤務時間帯）'!$C$6:$U$35,19,0))</f>
        <v/>
      </c>
      <c r="AD57" s="252" t="str">
        <f>IF(AD55="","",VLOOKUP(AD55,'シフト記号表（勤務時間帯）'!$C$6:$U$35,19,0))</f>
        <v/>
      </c>
      <c r="AE57" s="252" t="str">
        <f>IF(AE55="","",VLOOKUP(AE55,'シフト記号表（勤務時間帯）'!$C$6:$U$35,19,0))</f>
        <v/>
      </c>
      <c r="AF57" s="257" t="str">
        <f>IF(AF55="","",VLOOKUP(AF55,'シフト記号表（勤務時間帯）'!$C$6:$U$35,19,0))</f>
        <v/>
      </c>
      <c r="AG57" s="248" t="str">
        <f>IF(AG55="","",VLOOKUP(AG55,'シフト記号表（勤務時間帯）'!$C$6:$U$35,19,0))</f>
        <v/>
      </c>
      <c r="AH57" s="252" t="str">
        <f>IF(AH55="","",VLOOKUP(AH55,'シフト記号表（勤務時間帯）'!$C$6:$U$35,19,0))</f>
        <v/>
      </c>
      <c r="AI57" s="252" t="str">
        <f>IF(AI55="","",VLOOKUP(AI55,'シフト記号表（勤務時間帯）'!$C$6:$U$35,19,0))</f>
        <v/>
      </c>
      <c r="AJ57" s="252" t="str">
        <f>IF(AJ55="","",VLOOKUP(AJ55,'シフト記号表（勤務時間帯）'!$C$6:$U$35,19,0))</f>
        <v/>
      </c>
      <c r="AK57" s="252" t="str">
        <f>IF(AK55="","",VLOOKUP(AK55,'シフト記号表（勤務時間帯）'!$C$6:$U$35,19,0))</f>
        <v/>
      </c>
      <c r="AL57" s="252" t="str">
        <f>IF(AL55="","",VLOOKUP(AL55,'シフト記号表（勤務時間帯）'!$C$6:$U$35,19,0))</f>
        <v/>
      </c>
      <c r="AM57" s="257" t="str">
        <f>IF(AM55="","",VLOOKUP(AM55,'シフト記号表（勤務時間帯）'!$C$6:$U$35,19,0))</f>
        <v/>
      </c>
      <c r="AN57" s="248" t="str">
        <f>IF(AN55="","",VLOOKUP(AN55,'シフト記号表（勤務時間帯）'!$C$6:$U$35,19,0))</f>
        <v/>
      </c>
      <c r="AO57" s="252" t="str">
        <f>IF(AO55="","",VLOOKUP(AO55,'シフト記号表（勤務時間帯）'!$C$6:$U$35,19,0))</f>
        <v/>
      </c>
      <c r="AP57" s="252" t="str">
        <f>IF(AP55="","",VLOOKUP(AP55,'シフト記号表（勤務時間帯）'!$C$6:$U$35,19,0))</f>
        <v/>
      </c>
      <c r="AQ57" s="252" t="str">
        <f>IF(AQ55="","",VLOOKUP(AQ55,'シフト記号表（勤務時間帯）'!$C$6:$U$35,19,0))</f>
        <v/>
      </c>
      <c r="AR57" s="252" t="str">
        <f>IF(AR55="","",VLOOKUP(AR55,'シフト記号表（勤務時間帯）'!$C$6:$U$35,19,0))</f>
        <v/>
      </c>
      <c r="AS57" s="252" t="str">
        <f>IF(AS55="","",VLOOKUP(AS55,'シフト記号表（勤務時間帯）'!$C$6:$U$35,19,0))</f>
        <v/>
      </c>
      <c r="AT57" s="257" t="str">
        <f>IF(AT55="","",VLOOKUP(AT55,'シフト記号表（勤務時間帯）'!$C$6:$U$35,19,0))</f>
        <v/>
      </c>
      <c r="AU57" s="248" t="str">
        <f>IF(AU55="","",VLOOKUP(AU55,'シフト記号表（勤務時間帯）'!$C$6:$U$35,19,0))</f>
        <v/>
      </c>
      <c r="AV57" s="252" t="str">
        <f>IF(AV55="","",VLOOKUP(AV55,'シフト記号表（勤務時間帯）'!$C$6:$U$35,19,0))</f>
        <v/>
      </c>
      <c r="AW57" s="252" t="str">
        <f>IF(AW55="","",VLOOKUP(AW55,'シフト記号表（勤務時間帯）'!$C$6:$U$35,19,0))</f>
        <v/>
      </c>
      <c r="AX57" s="277">
        <f>IF($BB$3="４週",SUM(S57:AT57),IF($BB$3="暦月",SUM(S57:AW57),""))</f>
        <v>0</v>
      </c>
      <c r="AY57" s="277"/>
      <c r="AZ57" s="286">
        <f>IF($BB$3="４週",AX57/4,IF($BB$3="暦月",'認知症対応型通所（1枚版）'!AX57/('認知症対応型通所（1枚版）'!$BB$8/7),""))</f>
        <v>0</v>
      </c>
      <c r="BA57" s="286"/>
      <c r="BB57" s="174"/>
      <c r="BC57" s="174"/>
      <c r="BD57" s="174"/>
      <c r="BE57" s="174"/>
      <c r="BF57" s="174"/>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row>
    <row r="58" spans="1:1024" ht="20.25" customHeight="1">
      <c r="A58" s="5"/>
      <c r="B58" s="210">
        <f>B55+1</f>
        <v>13</v>
      </c>
      <c r="C58" s="219"/>
      <c r="D58" s="219"/>
      <c r="E58" s="219"/>
      <c r="F58" s="41"/>
      <c r="G58" s="51"/>
      <c r="H58" s="51"/>
      <c r="I58" s="51"/>
      <c r="J58" s="51"/>
      <c r="K58" s="51"/>
      <c r="L58" s="68"/>
      <c r="M58" s="68"/>
      <c r="N58" s="68"/>
      <c r="O58" s="68"/>
      <c r="P58" s="241" t="s">
        <v>49</v>
      </c>
      <c r="Q58" s="241"/>
      <c r="R58" s="241"/>
      <c r="S58" s="87"/>
      <c r="T58" s="98"/>
      <c r="U58" s="98"/>
      <c r="V58" s="98"/>
      <c r="W58" s="98"/>
      <c r="X58" s="98"/>
      <c r="Y58" s="110"/>
      <c r="Z58" s="87"/>
      <c r="AA58" s="98"/>
      <c r="AB58" s="98"/>
      <c r="AC58" s="98"/>
      <c r="AD58" s="98"/>
      <c r="AE58" s="98"/>
      <c r="AF58" s="110"/>
      <c r="AG58" s="87"/>
      <c r="AH58" s="98"/>
      <c r="AI58" s="98"/>
      <c r="AJ58" s="98"/>
      <c r="AK58" s="98"/>
      <c r="AL58" s="98"/>
      <c r="AM58" s="110"/>
      <c r="AN58" s="87"/>
      <c r="AO58" s="98"/>
      <c r="AP58" s="98"/>
      <c r="AQ58" s="98"/>
      <c r="AR58" s="98"/>
      <c r="AS58" s="98"/>
      <c r="AT58" s="110"/>
      <c r="AU58" s="87"/>
      <c r="AV58" s="98"/>
      <c r="AW58" s="98"/>
      <c r="AX58" s="278"/>
      <c r="AY58" s="278"/>
      <c r="AZ58" s="287"/>
      <c r="BA58" s="287"/>
      <c r="BB58" s="175"/>
      <c r="BC58" s="175"/>
      <c r="BD58" s="175"/>
      <c r="BE58" s="175"/>
      <c r="BF58" s="17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row>
    <row r="59" spans="1:1024" ht="20.25" customHeight="1">
      <c r="A59" s="5"/>
      <c r="B59" s="210"/>
      <c r="C59" s="219"/>
      <c r="D59" s="219"/>
      <c r="E59" s="219"/>
      <c r="F59" s="39"/>
      <c r="G59" s="51"/>
      <c r="H59" s="51"/>
      <c r="I59" s="51"/>
      <c r="J59" s="51"/>
      <c r="K59" s="51"/>
      <c r="L59" s="68"/>
      <c r="M59" s="68"/>
      <c r="N59" s="68"/>
      <c r="O59" s="68"/>
      <c r="P59" s="239" t="s">
        <v>40</v>
      </c>
      <c r="Q59" s="239"/>
      <c r="R59" s="239"/>
      <c r="S59" s="247" t="str">
        <f>IF(S58="","",VLOOKUP(S58,'シフト記号表（勤務時間帯）'!$C$6:$K$35,9,0))</f>
        <v/>
      </c>
      <c r="T59" s="251" t="str">
        <f>IF(T58="","",VLOOKUP(T58,'シフト記号表（勤務時間帯）'!$C$6:$K$35,9,0))</f>
        <v/>
      </c>
      <c r="U59" s="251" t="str">
        <f>IF(U58="","",VLOOKUP(U58,'シフト記号表（勤務時間帯）'!$C$6:$K$35,9,0))</f>
        <v/>
      </c>
      <c r="V59" s="251" t="str">
        <f>IF(V58="","",VLOOKUP(V58,'シフト記号表（勤務時間帯）'!$C$6:$K$35,9,0))</f>
        <v/>
      </c>
      <c r="W59" s="251" t="str">
        <f>IF(W58="","",VLOOKUP(W58,'シフト記号表（勤務時間帯）'!$C$6:$K$35,9,0))</f>
        <v/>
      </c>
      <c r="X59" s="251" t="str">
        <f>IF(X58="","",VLOOKUP(X58,'シフト記号表（勤務時間帯）'!$C$6:$K$35,9,0))</f>
        <v/>
      </c>
      <c r="Y59" s="256" t="str">
        <f>IF(Y58="","",VLOOKUP(Y58,'シフト記号表（勤務時間帯）'!$C$6:$K$35,9,0))</f>
        <v/>
      </c>
      <c r="Z59" s="247" t="str">
        <f>IF(Z58="","",VLOOKUP(Z58,'シフト記号表（勤務時間帯）'!$C$6:$K$35,9,0))</f>
        <v/>
      </c>
      <c r="AA59" s="251" t="str">
        <f>IF(AA58="","",VLOOKUP(AA58,'シフト記号表（勤務時間帯）'!$C$6:$K$35,9,0))</f>
        <v/>
      </c>
      <c r="AB59" s="251" t="str">
        <f>IF(AB58="","",VLOOKUP(AB58,'シフト記号表（勤務時間帯）'!$C$6:$K$35,9,0))</f>
        <v/>
      </c>
      <c r="AC59" s="251" t="str">
        <f>IF(AC58="","",VLOOKUP(AC58,'シフト記号表（勤務時間帯）'!$C$6:$K$35,9,0))</f>
        <v/>
      </c>
      <c r="AD59" s="251" t="str">
        <f>IF(AD58="","",VLOOKUP(AD58,'シフト記号表（勤務時間帯）'!$C$6:$K$35,9,0))</f>
        <v/>
      </c>
      <c r="AE59" s="251" t="str">
        <f>IF(AE58="","",VLOOKUP(AE58,'シフト記号表（勤務時間帯）'!$C$6:$K$35,9,0))</f>
        <v/>
      </c>
      <c r="AF59" s="256" t="str">
        <f>IF(AF58="","",VLOOKUP(AF58,'シフト記号表（勤務時間帯）'!$C$6:$K$35,9,0))</f>
        <v/>
      </c>
      <c r="AG59" s="247" t="str">
        <f>IF(AG58="","",VLOOKUP(AG58,'シフト記号表（勤務時間帯）'!$C$6:$K$35,9,0))</f>
        <v/>
      </c>
      <c r="AH59" s="251" t="str">
        <f>IF(AH58="","",VLOOKUP(AH58,'シフト記号表（勤務時間帯）'!$C$6:$K$35,9,0))</f>
        <v/>
      </c>
      <c r="AI59" s="251" t="str">
        <f>IF(AI58="","",VLOOKUP(AI58,'シフト記号表（勤務時間帯）'!$C$6:$K$35,9,0))</f>
        <v/>
      </c>
      <c r="AJ59" s="251" t="str">
        <f>IF(AJ58="","",VLOOKUP(AJ58,'シフト記号表（勤務時間帯）'!$C$6:$K$35,9,0))</f>
        <v/>
      </c>
      <c r="AK59" s="251" t="str">
        <f>IF(AK58="","",VLOOKUP(AK58,'シフト記号表（勤務時間帯）'!$C$6:$K$35,9,0))</f>
        <v/>
      </c>
      <c r="AL59" s="251" t="str">
        <f>IF(AL58="","",VLOOKUP(AL58,'シフト記号表（勤務時間帯）'!$C$6:$K$35,9,0))</f>
        <v/>
      </c>
      <c r="AM59" s="256" t="str">
        <f>IF(AM58="","",VLOOKUP(AM58,'シフト記号表（勤務時間帯）'!$C$6:$K$35,9,0))</f>
        <v/>
      </c>
      <c r="AN59" s="247" t="str">
        <f>IF(AN58="","",VLOOKUP(AN58,'シフト記号表（勤務時間帯）'!$C$6:$K$35,9,0))</f>
        <v/>
      </c>
      <c r="AO59" s="251" t="str">
        <f>IF(AO58="","",VLOOKUP(AO58,'シフト記号表（勤務時間帯）'!$C$6:$K$35,9,0))</f>
        <v/>
      </c>
      <c r="AP59" s="251" t="str">
        <f>IF(AP58="","",VLOOKUP(AP58,'シフト記号表（勤務時間帯）'!$C$6:$K$35,9,0))</f>
        <v/>
      </c>
      <c r="AQ59" s="251" t="str">
        <f>IF(AQ58="","",VLOOKUP(AQ58,'シフト記号表（勤務時間帯）'!$C$6:$K$35,9,0))</f>
        <v/>
      </c>
      <c r="AR59" s="251" t="str">
        <f>IF(AR58="","",VLOOKUP(AR58,'シフト記号表（勤務時間帯）'!$C$6:$K$35,9,0))</f>
        <v/>
      </c>
      <c r="AS59" s="251" t="str">
        <f>IF(AS58="","",VLOOKUP(AS58,'シフト記号表（勤務時間帯）'!$C$6:$K$35,9,0))</f>
        <v/>
      </c>
      <c r="AT59" s="256" t="str">
        <f>IF(AT58="","",VLOOKUP(AT58,'シフト記号表（勤務時間帯）'!$C$6:$K$35,9,0))</f>
        <v/>
      </c>
      <c r="AU59" s="247" t="str">
        <f>IF(AU58="","",VLOOKUP(AU58,'シフト記号表（勤務時間帯）'!$C$6:$K$35,9,0))</f>
        <v/>
      </c>
      <c r="AV59" s="251" t="str">
        <f>IF(AV58="","",VLOOKUP(AV58,'シフト記号表（勤務時間帯）'!$C$6:$K$35,9,0))</f>
        <v/>
      </c>
      <c r="AW59" s="251" t="str">
        <f>IF(AW58="","",VLOOKUP(AW58,'シフト記号表（勤務時間帯）'!$C$6:$K$35,9,0))</f>
        <v/>
      </c>
      <c r="AX59" s="276">
        <f>IF($BB$3="４週",SUM(S59:AT59),IF($BB$3="暦月",SUM(S59:AW59),""))</f>
        <v>0</v>
      </c>
      <c r="AY59" s="276"/>
      <c r="AZ59" s="285">
        <f>IF($BB$3="４週",AX59/4,IF($BB$3="暦月",'認知症対応型通所（1枚版）'!AX59/('認知症対応型通所（1枚版）'!$BB$8/7),""))</f>
        <v>0</v>
      </c>
      <c r="BA59" s="285"/>
      <c r="BB59" s="175"/>
      <c r="BC59" s="175"/>
      <c r="BD59" s="175"/>
      <c r="BE59" s="175"/>
      <c r="BF59" s="17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row>
    <row r="60" spans="1:1024" ht="20.25" customHeight="1">
      <c r="A60" s="5"/>
      <c r="B60" s="210"/>
      <c r="C60" s="219"/>
      <c r="D60" s="219"/>
      <c r="E60" s="219"/>
      <c r="F60" s="42">
        <f>C58</f>
        <v>0</v>
      </c>
      <c r="G60" s="51"/>
      <c r="H60" s="51"/>
      <c r="I60" s="51"/>
      <c r="J60" s="51"/>
      <c r="K60" s="51"/>
      <c r="L60" s="68"/>
      <c r="M60" s="68"/>
      <c r="N60" s="68"/>
      <c r="O60" s="68"/>
      <c r="P60" s="242" t="s">
        <v>44</v>
      </c>
      <c r="Q60" s="242"/>
      <c r="R60" s="242"/>
      <c r="S60" s="248" t="str">
        <f>IF(S58="","",VLOOKUP(S58,'シフト記号表（勤務時間帯）'!$C$6:$U$35,19,0))</f>
        <v/>
      </c>
      <c r="T60" s="252" t="str">
        <f>IF(T58="","",VLOOKUP(T58,'シフト記号表（勤務時間帯）'!$C$6:$U$35,19,0))</f>
        <v/>
      </c>
      <c r="U60" s="252" t="str">
        <f>IF(U58="","",VLOOKUP(U58,'シフト記号表（勤務時間帯）'!$C$6:$U$35,19,0))</f>
        <v/>
      </c>
      <c r="V60" s="252" t="str">
        <f>IF(V58="","",VLOOKUP(V58,'シフト記号表（勤務時間帯）'!$C$6:$U$35,19,0))</f>
        <v/>
      </c>
      <c r="W60" s="252" t="str">
        <f>IF(W58="","",VLOOKUP(W58,'シフト記号表（勤務時間帯）'!$C$6:$U$35,19,0))</f>
        <v/>
      </c>
      <c r="X60" s="252" t="str">
        <f>IF(X58="","",VLOOKUP(X58,'シフト記号表（勤務時間帯）'!$C$6:$U$35,19,0))</f>
        <v/>
      </c>
      <c r="Y60" s="257" t="str">
        <f>IF(Y58="","",VLOOKUP(Y58,'シフト記号表（勤務時間帯）'!$C$6:$U$35,19,0))</f>
        <v/>
      </c>
      <c r="Z60" s="248" t="str">
        <f>IF(Z58="","",VLOOKUP(Z58,'シフト記号表（勤務時間帯）'!$C$6:$U$35,19,0))</f>
        <v/>
      </c>
      <c r="AA60" s="252" t="str">
        <f>IF(AA58="","",VLOOKUP(AA58,'シフト記号表（勤務時間帯）'!$C$6:$U$35,19,0))</f>
        <v/>
      </c>
      <c r="AB60" s="252" t="str">
        <f>IF(AB58="","",VLOOKUP(AB58,'シフト記号表（勤務時間帯）'!$C$6:$U$35,19,0))</f>
        <v/>
      </c>
      <c r="AC60" s="252" t="str">
        <f>IF(AC58="","",VLOOKUP(AC58,'シフト記号表（勤務時間帯）'!$C$6:$U$35,19,0))</f>
        <v/>
      </c>
      <c r="AD60" s="252" t="str">
        <f>IF(AD58="","",VLOOKUP(AD58,'シフト記号表（勤務時間帯）'!$C$6:$U$35,19,0))</f>
        <v/>
      </c>
      <c r="AE60" s="252" t="str">
        <f>IF(AE58="","",VLOOKUP(AE58,'シフト記号表（勤務時間帯）'!$C$6:$U$35,19,0))</f>
        <v/>
      </c>
      <c r="AF60" s="257" t="str">
        <f>IF(AF58="","",VLOOKUP(AF58,'シフト記号表（勤務時間帯）'!$C$6:$U$35,19,0))</f>
        <v/>
      </c>
      <c r="AG60" s="248" t="str">
        <f>IF(AG58="","",VLOOKUP(AG58,'シフト記号表（勤務時間帯）'!$C$6:$U$35,19,0))</f>
        <v/>
      </c>
      <c r="AH60" s="252" t="str">
        <f>IF(AH58="","",VLOOKUP(AH58,'シフト記号表（勤務時間帯）'!$C$6:$U$35,19,0))</f>
        <v/>
      </c>
      <c r="AI60" s="252" t="str">
        <f>IF(AI58="","",VLOOKUP(AI58,'シフト記号表（勤務時間帯）'!$C$6:$U$35,19,0))</f>
        <v/>
      </c>
      <c r="AJ60" s="252" t="str">
        <f>IF(AJ58="","",VLOOKUP(AJ58,'シフト記号表（勤務時間帯）'!$C$6:$U$35,19,0))</f>
        <v/>
      </c>
      <c r="AK60" s="252" t="str">
        <f>IF(AK58="","",VLOOKUP(AK58,'シフト記号表（勤務時間帯）'!$C$6:$U$35,19,0))</f>
        <v/>
      </c>
      <c r="AL60" s="252" t="str">
        <f>IF(AL58="","",VLOOKUP(AL58,'シフト記号表（勤務時間帯）'!$C$6:$U$35,19,0))</f>
        <v/>
      </c>
      <c r="AM60" s="257" t="str">
        <f>IF(AM58="","",VLOOKUP(AM58,'シフト記号表（勤務時間帯）'!$C$6:$U$35,19,0))</f>
        <v/>
      </c>
      <c r="AN60" s="248" t="str">
        <f>IF(AN58="","",VLOOKUP(AN58,'シフト記号表（勤務時間帯）'!$C$6:$U$35,19,0))</f>
        <v/>
      </c>
      <c r="AO60" s="252" t="str">
        <f>IF(AO58="","",VLOOKUP(AO58,'シフト記号表（勤務時間帯）'!$C$6:$U$35,19,0))</f>
        <v/>
      </c>
      <c r="AP60" s="252" t="str">
        <f>IF(AP58="","",VLOOKUP(AP58,'シフト記号表（勤務時間帯）'!$C$6:$U$35,19,0))</f>
        <v/>
      </c>
      <c r="AQ60" s="252" t="str">
        <f>IF(AQ58="","",VLOOKUP(AQ58,'シフト記号表（勤務時間帯）'!$C$6:$U$35,19,0))</f>
        <v/>
      </c>
      <c r="AR60" s="252" t="str">
        <f>IF(AR58="","",VLOOKUP(AR58,'シフト記号表（勤務時間帯）'!$C$6:$U$35,19,0))</f>
        <v/>
      </c>
      <c r="AS60" s="252" t="str">
        <f>IF(AS58="","",VLOOKUP(AS58,'シフト記号表（勤務時間帯）'!$C$6:$U$35,19,0))</f>
        <v/>
      </c>
      <c r="AT60" s="257" t="str">
        <f>IF(AT58="","",VLOOKUP(AT58,'シフト記号表（勤務時間帯）'!$C$6:$U$35,19,0))</f>
        <v/>
      </c>
      <c r="AU60" s="248" t="str">
        <f>IF(AU58="","",VLOOKUP(AU58,'シフト記号表（勤務時間帯）'!$C$6:$U$35,19,0))</f>
        <v/>
      </c>
      <c r="AV60" s="252" t="str">
        <f>IF(AV58="","",VLOOKUP(AV58,'シフト記号表（勤務時間帯）'!$C$6:$U$35,19,0))</f>
        <v/>
      </c>
      <c r="AW60" s="252" t="str">
        <f>IF(AW58="","",VLOOKUP(AW58,'シフト記号表（勤務時間帯）'!$C$6:$U$35,19,0))</f>
        <v/>
      </c>
      <c r="AX60" s="277">
        <f>IF($BB$3="４週",SUM(S60:AT60),IF($BB$3="暦月",SUM(S60:AW60),""))</f>
        <v>0</v>
      </c>
      <c r="AY60" s="277"/>
      <c r="AZ60" s="286">
        <f>IF($BB$3="４週",AX60/4,IF($BB$3="暦月",'認知症対応型通所（1枚版）'!AX60/('認知症対応型通所（1枚版）'!$BB$8/7),""))</f>
        <v>0</v>
      </c>
      <c r="BA60" s="286"/>
      <c r="BB60" s="175"/>
      <c r="BC60" s="175"/>
      <c r="BD60" s="175"/>
      <c r="BE60" s="175"/>
      <c r="BF60" s="17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row>
    <row r="61" spans="1:1024" s="206" customFormat="1" ht="6" customHeight="1">
      <c r="B61" s="211"/>
      <c r="C61" s="220"/>
      <c r="D61" s="220"/>
      <c r="E61" s="220"/>
      <c r="F61" s="226"/>
      <c r="G61" s="226"/>
      <c r="H61" s="233"/>
      <c r="I61" s="233"/>
      <c r="J61" s="233"/>
      <c r="K61" s="233"/>
      <c r="L61" s="226"/>
      <c r="M61" s="226"/>
      <c r="N61" s="226"/>
      <c r="O61" s="226"/>
      <c r="P61" s="243"/>
      <c r="Q61" s="243"/>
      <c r="R61" s="243"/>
      <c r="S61" s="233"/>
      <c r="T61" s="233"/>
      <c r="U61" s="233"/>
      <c r="V61" s="233"/>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79"/>
      <c r="AY61" s="279"/>
      <c r="AZ61" s="279"/>
      <c r="BA61" s="279"/>
      <c r="BB61" s="226"/>
      <c r="BC61" s="226"/>
      <c r="BD61" s="226"/>
      <c r="BE61" s="226"/>
      <c r="BF61" s="300"/>
    </row>
    <row r="62" spans="1:1024" ht="20.100000000000001" customHeight="1">
      <c r="A62" s="5"/>
      <c r="B62" s="14"/>
      <c r="C62" s="29"/>
      <c r="D62" s="29"/>
      <c r="E62" s="29"/>
      <c r="F62" s="44"/>
      <c r="G62" s="52" t="s">
        <v>90</v>
      </c>
      <c r="H62" s="52"/>
      <c r="I62" s="52"/>
      <c r="J62" s="52"/>
      <c r="K62" s="52"/>
      <c r="L62" s="69"/>
      <c r="M62" s="74" t="s">
        <v>66</v>
      </c>
      <c r="N62" s="74"/>
      <c r="O62" s="74"/>
      <c r="P62" s="74"/>
      <c r="Q62" s="74"/>
      <c r="R62" s="74"/>
      <c r="S62" s="90" t="str">
        <f t="shared" ref="S62:AX64" si="1">IF(SUMIF($F$22:$F$60,$M62,S$22:S$60)=0,"",SUMIF($F$22:$F$60,$M62,S$22:S$60))</f>
        <v/>
      </c>
      <c r="T62" s="101" t="str">
        <f t="shared" si="1"/>
        <v/>
      </c>
      <c r="U62" s="101" t="str">
        <f t="shared" si="1"/>
        <v/>
      </c>
      <c r="V62" s="101" t="str">
        <f t="shared" si="1"/>
        <v/>
      </c>
      <c r="W62" s="101" t="str">
        <f t="shared" si="1"/>
        <v/>
      </c>
      <c r="X62" s="101" t="str">
        <f t="shared" si="1"/>
        <v/>
      </c>
      <c r="Y62" s="113" t="str">
        <f t="shared" si="1"/>
        <v/>
      </c>
      <c r="Z62" s="90" t="str">
        <f t="shared" si="1"/>
        <v/>
      </c>
      <c r="AA62" s="101" t="str">
        <f t="shared" si="1"/>
        <v/>
      </c>
      <c r="AB62" s="101" t="str">
        <f t="shared" si="1"/>
        <v/>
      </c>
      <c r="AC62" s="101" t="str">
        <f t="shared" si="1"/>
        <v/>
      </c>
      <c r="AD62" s="101" t="str">
        <f t="shared" si="1"/>
        <v/>
      </c>
      <c r="AE62" s="101" t="str">
        <f t="shared" si="1"/>
        <v/>
      </c>
      <c r="AF62" s="113" t="str">
        <f t="shared" si="1"/>
        <v/>
      </c>
      <c r="AG62" s="90" t="str">
        <f t="shared" si="1"/>
        <v/>
      </c>
      <c r="AH62" s="101" t="str">
        <f t="shared" si="1"/>
        <v/>
      </c>
      <c r="AI62" s="101" t="str">
        <f t="shared" si="1"/>
        <v/>
      </c>
      <c r="AJ62" s="101" t="str">
        <f t="shared" si="1"/>
        <v/>
      </c>
      <c r="AK62" s="101" t="str">
        <f t="shared" si="1"/>
        <v/>
      </c>
      <c r="AL62" s="101" t="str">
        <f t="shared" si="1"/>
        <v/>
      </c>
      <c r="AM62" s="113" t="str">
        <f t="shared" si="1"/>
        <v/>
      </c>
      <c r="AN62" s="90" t="str">
        <f t="shared" si="1"/>
        <v/>
      </c>
      <c r="AO62" s="101" t="str">
        <f t="shared" si="1"/>
        <v/>
      </c>
      <c r="AP62" s="101" t="str">
        <f t="shared" si="1"/>
        <v/>
      </c>
      <c r="AQ62" s="101" t="str">
        <f t="shared" si="1"/>
        <v/>
      </c>
      <c r="AR62" s="101" t="str">
        <f t="shared" si="1"/>
        <v/>
      </c>
      <c r="AS62" s="101" t="str">
        <f t="shared" si="1"/>
        <v/>
      </c>
      <c r="AT62" s="113" t="str">
        <f t="shared" si="1"/>
        <v/>
      </c>
      <c r="AU62" s="90" t="str">
        <f t="shared" si="1"/>
        <v/>
      </c>
      <c r="AV62" s="101" t="str">
        <f t="shared" si="1"/>
        <v/>
      </c>
      <c r="AW62" s="101" t="str">
        <f t="shared" si="1"/>
        <v/>
      </c>
      <c r="AX62" s="157" t="str">
        <f t="shared" si="1"/>
        <v/>
      </c>
      <c r="AY62" s="157"/>
      <c r="AZ62" s="166" t="str">
        <f>IF(AX62="","",IF($BB$3="４週",AX62/4,IF($BB$3="暦月",AX62/($BB$8/7),"")))</f>
        <v/>
      </c>
      <c r="BA62" s="166"/>
      <c r="BB62" s="293"/>
      <c r="BC62" s="293"/>
      <c r="BD62" s="293"/>
      <c r="BE62" s="293"/>
      <c r="BF62" s="293"/>
      <c r="BN62" s="5"/>
      <c r="BO62" s="5"/>
      <c r="BP62" s="5"/>
      <c r="BQ62" s="5"/>
      <c r="BR62" s="5"/>
      <c r="BS62" s="5"/>
      <c r="BT62" s="5"/>
      <c r="BU62" s="5"/>
    </row>
    <row r="63" spans="1:1024" ht="20.25" customHeight="1">
      <c r="A63" s="5"/>
      <c r="B63" s="15"/>
      <c r="C63" s="30"/>
      <c r="D63" s="30"/>
      <c r="E63" s="30"/>
      <c r="F63" s="32"/>
      <c r="G63" s="52"/>
      <c r="H63" s="52"/>
      <c r="I63" s="52"/>
      <c r="J63" s="52"/>
      <c r="K63" s="52"/>
      <c r="L63" s="70"/>
      <c r="M63" s="75" t="s">
        <v>13</v>
      </c>
      <c r="N63" s="75"/>
      <c r="O63" s="75"/>
      <c r="P63" s="75"/>
      <c r="Q63" s="75"/>
      <c r="R63" s="75"/>
      <c r="S63" s="90" t="str">
        <f t="shared" si="1"/>
        <v/>
      </c>
      <c r="T63" s="101" t="str">
        <f t="shared" si="1"/>
        <v/>
      </c>
      <c r="U63" s="101" t="str">
        <f t="shared" si="1"/>
        <v/>
      </c>
      <c r="V63" s="101" t="str">
        <f t="shared" si="1"/>
        <v/>
      </c>
      <c r="W63" s="101" t="str">
        <f t="shared" si="1"/>
        <v/>
      </c>
      <c r="X63" s="101" t="str">
        <f t="shared" si="1"/>
        <v/>
      </c>
      <c r="Y63" s="113" t="str">
        <f t="shared" si="1"/>
        <v/>
      </c>
      <c r="Z63" s="90" t="str">
        <f t="shared" si="1"/>
        <v/>
      </c>
      <c r="AA63" s="101" t="str">
        <f t="shared" si="1"/>
        <v/>
      </c>
      <c r="AB63" s="101" t="str">
        <f t="shared" si="1"/>
        <v/>
      </c>
      <c r="AC63" s="101" t="str">
        <f t="shared" si="1"/>
        <v/>
      </c>
      <c r="AD63" s="101" t="str">
        <f t="shared" si="1"/>
        <v/>
      </c>
      <c r="AE63" s="101" t="str">
        <f t="shared" si="1"/>
        <v/>
      </c>
      <c r="AF63" s="113" t="str">
        <f t="shared" si="1"/>
        <v/>
      </c>
      <c r="AG63" s="90" t="str">
        <f t="shared" si="1"/>
        <v/>
      </c>
      <c r="AH63" s="101" t="str">
        <f t="shared" si="1"/>
        <v/>
      </c>
      <c r="AI63" s="101" t="str">
        <f t="shared" si="1"/>
        <v/>
      </c>
      <c r="AJ63" s="101" t="str">
        <f t="shared" si="1"/>
        <v/>
      </c>
      <c r="AK63" s="101" t="str">
        <f t="shared" si="1"/>
        <v/>
      </c>
      <c r="AL63" s="101" t="str">
        <f t="shared" si="1"/>
        <v/>
      </c>
      <c r="AM63" s="113" t="str">
        <f t="shared" si="1"/>
        <v/>
      </c>
      <c r="AN63" s="90" t="str">
        <f t="shared" si="1"/>
        <v/>
      </c>
      <c r="AO63" s="101" t="str">
        <f t="shared" si="1"/>
        <v/>
      </c>
      <c r="AP63" s="101" t="str">
        <f t="shared" si="1"/>
        <v/>
      </c>
      <c r="AQ63" s="101" t="str">
        <f t="shared" si="1"/>
        <v/>
      </c>
      <c r="AR63" s="101" t="str">
        <f t="shared" si="1"/>
        <v/>
      </c>
      <c r="AS63" s="101" t="str">
        <f t="shared" si="1"/>
        <v/>
      </c>
      <c r="AT63" s="113" t="str">
        <f t="shared" si="1"/>
        <v/>
      </c>
      <c r="AU63" s="90" t="str">
        <f t="shared" si="1"/>
        <v/>
      </c>
      <c r="AV63" s="101" t="str">
        <f t="shared" si="1"/>
        <v/>
      </c>
      <c r="AW63" s="101" t="str">
        <f t="shared" si="1"/>
        <v/>
      </c>
      <c r="AX63" s="157" t="str">
        <f t="shared" si="1"/>
        <v/>
      </c>
      <c r="AY63" s="157"/>
      <c r="AZ63" s="166" t="str">
        <f>IF(AX63="","",IF($BB$3="４週",AX63/4,IF($BB$3="暦月",AX63/($BB$8/7),"")))</f>
        <v/>
      </c>
      <c r="BA63" s="166"/>
      <c r="BB63" s="293"/>
      <c r="BC63" s="293"/>
      <c r="BD63" s="293"/>
      <c r="BE63" s="293"/>
      <c r="BF63" s="293"/>
      <c r="BN63" s="5"/>
      <c r="BO63" s="5"/>
      <c r="BP63" s="5"/>
      <c r="BQ63" s="5"/>
      <c r="BR63" s="5"/>
      <c r="BS63" s="5"/>
      <c r="BT63" s="5"/>
      <c r="BU63" s="5"/>
    </row>
    <row r="64" spans="1:1024" ht="20.25" customHeight="1">
      <c r="A64" s="5"/>
      <c r="B64" s="16"/>
      <c r="C64" s="31"/>
      <c r="D64" s="31"/>
      <c r="E64" s="31"/>
      <c r="F64" s="32"/>
      <c r="G64" s="52"/>
      <c r="H64" s="52"/>
      <c r="I64" s="52"/>
      <c r="J64" s="52"/>
      <c r="K64" s="52"/>
      <c r="L64" s="70"/>
      <c r="M64" s="75" t="s">
        <v>74</v>
      </c>
      <c r="N64" s="75"/>
      <c r="O64" s="75"/>
      <c r="P64" s="75"/>
      <c r="Q64" s="75"/>
      <c r="R64" s="75"/>
      <c r="S64" s="90" t="str">
        <f t="shared" si="1"/>
        <v/>
      </c>
      <c r="T64" s="101" t="str">
        <f t="shared" si="1"/>
        <v/>
      </c>
      <c r="U64" s="101" t="str">
        <f t="shared" si="1"/>
        <v/>
      </c>
      <c r="V64" s="101" t="str">
        <f t="shared" si="1"/>
        <v/>
      </c>
      <c r="W64" s="101" t="str">
        <f t="shared" si="1"/>
        <v/>
      </c>
      <c r="X64" s="101" t="str">
        <f t="shared" si="1"/>
        <v/>
      </c>
      <c r="Y64" s="113" t="str">
        <f t="shared" si="1"/>
        <v/>
      </c>
      <c r="Z64" s="90" t="str">
        <f t="shared" si="1"/>
        <v/>
      </c>
      <c r="AA64" s="101" t="str">
        <f t="shared" si="1"/>
        <v/>
      </c>
      <c r="AB64" s="101" t="str">
        <f t="shared" si="1"/>
        <v/>
      </c>
      <c r="AC64" s="101" t="str">
        <f t="shared" si="1"/>
        <v/>
      </c>
      <c r="AD64" s="101" t="str">
        <f t="shared" si="1"/>
        <v/>
      </c>
      <c r="AE64" s="101" t="str">
        <f t="shared" si="1"/>
        <v/>
      </c>
      <c r="AF64" s="113" t="str">
        <f t="shared" si="1"/>
        <v/>
      </c>
      <c r="AG64" s="90" t="str">
        <f t="shared" si="1"/>
        <v/>
      </c>
      <c r="AH64" s="101" t="str">
        <f t="shared" si="1"/>
        <v/>
      </c>
      <c r="AI64" s="101" t="str">
        <f t="shared" si="1"/>
        <v/>
      </c>
      <c r="AJ64" s="101" t="str">
        <f t="shared" si="1"/>
        <v/>
      </c>
      <c r="AK64" s="101" t="str">
        <f t="shared" si="1"/>
        <v/>
      </c>
      <c r="AL64" s="101" t="str">
        <f t="shared" si="1"/>
        <v/>
      </c>
      <c r="AM64" s="113" t="str">
        <f t="shared" si="1"/>
        <v/>
      </c>
      <c r="AN64" s="90" t="str">
        <f t="shared" si="1"/>
        <v/>
      </c>
      <c r="AO64" s="101" t="str">
        <f t="shared" si="1"/>
        <v/>
      </c>
      <c r="AP64" s="101" t="str">
        <f t="shared" si="1"/>
        <v/>
      </c>
      <c r="AQ64" s="101" t="str">
        <f t="shared" si="1"/>
        <v/>
      </c>
      <c r="AR64" s="101" t="str">
        <f t="shared" si="1"/>
        <v/>
      </c>
      <c r="AS64" s="101" t="str">
        <f t="shared" si="1"/>
        <v/>
      </c>
      <c r="AT64" s="113" t="str">
        <f t="shared" si="1"/>
        <v/>
      </c>
      <c r="AU64" s="90" t="str">
        <f t="shared" si="1"/>
        <v/>
      </c>
      <c r="AV64" s="101" t="str">
        <f t="shared" si="1"/>
        <v/>
      </c>
      <c r="AW64" s="101" t="str">
        <f t="shared" si="1"/>
        <v/>
      </c>
      <c r="AX64" s="157" t="str">
        <f t="shared" si="1"/>
        <v/>
      </c>
      <c r="AY64" s="157"/>
      <c r="AZ64" s="166" t="str">
        <f>IF(AX64="","",IF($BB$3="４週",AX64/4,IF($BB$3="暦月",AX64/($BB$8/7),"")))</f>
        <v/>
      </c>
      <c r="BA64" s="166"/>
      <c r="BB64" s="293"/>
      <c r="BC64" s="293"/>
      <c r="BD64" s="293"/>
      <c r="BE64" s="293"/>
      <c r="BF64" s="293"/>
      <c r="BN64" s="5"/>
      <c r="BO64" s="5"/>
      <c r="BP64" s="5"/>
      <c r="BQ64" s="5"/>
      <c r="BR64" s="5"/>
      <c r="BS64" s="5"/>
      <c r="BT64" s="5"/>
      <c r="BU64" s="5"/>
    </row>
    <row r="65" spans="1:73" ht="20.25" customHeight="1">
      <c r="A65" s="5"/>
      <c r="B65" s="212"/>
      <c r="C65" s="221"/>
      <c r="D65" s="221"/>
      <c r="E65" s="221"/>
      <c r="F65" s="221"/>
      <c r="G65" s="228" t="s">
        <v>91</v>
      </c>
      <c r="H65" s="228"/>
      <c r="I65" s="228"/>
      <c r="J65" s="228"/>
      <c r="K65" s="228"/>
      <c r="L65" s="228"/>
      <c r="M65" s="228"/>
      <c r="N65" s="228"/>
      <c r="O65" s="228"/>
      <c r="P65" s="228"/>
      <c r="Q65" s="228"/>
      <c r="R65" s="228"/>
      <c r="S65" s="91"/>
      <c r="T65" s="102"/>
      <c r="U65" s="102"/>
      <c r="V65" s="102"/>
      <c r="W65" s="102"/>
      <c r="X65" s="102"/>
      <c r="Y65" s="114"/>
      <c r="Z65" s="91"/>
      <c r="AA65" s="102"/>
      <c r="AB65" s="102"/>
      <c r="AC65" s="102"/>
      <c r="AD65" s="102"/>
      <c r="AE65" s="102"/>
      <c r="AF65" s="114"/>
      <c r="AG65" s="91"/>
      <c r="AH65" s="102"/>
      <c r="AI65" s="102"/>
      <c r="AJ65" s="102"/>
      <c r="AK65" s="102"/>
      <c r="AL65" s="102"/>
      <c r="AM65" s="114"/>
      <c r="AN65" s="91"/>
      <c r="AO65" s="102"/>
      <c r="AP65" s="102"/>
      <c r="AQ65" s="102"/>
      <c r="AR65" s="102"/>
      <c r="AS65" s="102"/>
      <c r="AT65" s="114"/>
      <c r="AU65" s="91"/>
      <c r="AV65" s="102"/>
      <c r="AW65" s="114"/>
      <c r="AX65" s="280"/>
      <c r="AY65" s="280"/>
      <c r="AZ65" s="280"/>
      <c r="BA65" s="280"/>
      <c r="BB65" s="293"/>
      <c r="BC65" s="293"/>
      <c r="BD65" s="293"/>
      <c r="BE65" s="293"/>
      <c r="BF65" s="293"/>
      <c r="BN65" s="5"/>
      <c r="BO65" s="5"/>
      <c r="BP65" s="5"/>
      <c r="BQ65" s="5"/>
      <c r="BR65" s="5"/>
      <c r="BS65" s="5"/>
      <c r="BT65" s="5"/>
      <c r="BU65" s="5"/>
    </row>
    <row r="66" spans="1:73" ht="20.25" customHeight="1">
      <c r="A66" s="5"/>
      <c r="B66" s="213"/>
      <c r="C66" s="222"/>
      <c r="D66" s="222"/>
      <c r="E66" s="222"/>
      <c r="F66" s="222"/>
      <c r="G66" s="229" t="s">
        <v>92</v>
      </c>
      <c r="H66" s="229"/>
      <c r="I66" s="229"/>
      <c r="J66" s="229"/>
      <c r="K66" s="229"/>
      <c r="L66" s="229"/>
      <c r="M66" s="229"/>
      <c r="N66" s="229"/>
      <c r="O66" s="229"/>
      <c r="P66" s="229"/>
      <c r="Q66" s="229"/>
      <c r="R66" s="229"/>
      <c r="S66" s="91"/>
      <c r="T66" s="102"/>
      <c r="U66" s="102"/>
      <c r="V66" s="102"/>
      <c r="W66" s="102"/>
      <c r="X66" s="102"/>
      <c r="Y66" s="114"/>
      <c r="Z66" s="91"/>
      <c r="AA66" s="102"/>
      <c r="AB66" s="102"/>
      <c r="AC66" s="102"/>
      <c r="AD66" s="102"/>
      <c r="AE66" s="102"/>
      <c r="AF66" s="114"/>
      <c r="AG66" s="91"/>
      <c r="AH66" s="102"/>
      <c r="AI66" s="102"/>
      <c r="AJ66" s="102"/>
      <c r="AK66" s="102"/>
      <c r="AL66" s="102"/>
      <c r="AM66" s="114"/>
      <c r="AN66" s="91"/>
      <c r="AO66" s="102"/>
      <c r="AP66" s="102"/>
      <c r="AQ66" s="102"/>
      <c r="AR66" s="102"/>
      <c r="AS66" s="102"/>
      <c r="AT66" s="114"/>
      <c r="AU66" s="91"/>
      <c r="AV66" s="102"/>
      <c r="AW66" s="114"/>
      <c r="AX66" s="280"/>
      <c r="AY66" s="280"/>
      <c r="AZ66" s="280"/>
      <c r="BA66" s="280"/>
      <c r="BB66" s="293"/>
      <c r="BC66" s="293"/>
      <c r="BD66" s="293"/>
      <c r="BE66" s="293"/>
      <c r="BF66" s="293"/>
      <c r="BN66" s="5"/>
      <c r="BO66" s="5"/>
      <c r="BP66" s="5"/>
      <c r="BQ66" s="5"/>
      <c r="BR66" s="5"/>
      <c r="BS66" s="5"/>
      <c r="BT66" s="5"/>
      <c r="BU66" s="5"/>
    </row>
    <row r="67" spans="1:73" ht="18.75" customHeight="1">
      <c r="A67" s="5"/>
      <c r="B67" s="214" t="s">
        <v>93</v>
      </c>
      <c r="C67" s="214"/>
      <c r="D67" s="214"/>
      <c r="E67" s="214"/>
      <c r="F67" s="214"/>
      <c r="G67" s="214"/>
      <c r="H67" s="214"/>
      <c r="I67" s="214"/>
      <c r="J67" s="214"/>
      <c r="K67" s="214"/>
      <c r="L67" s="235" t="s">
        <v>66</v>
      </c>
      <c r="M67" s="235"/>
      <c r="N67" s="235"/>
      <c r="O67" s="235"/>
      <c r="P67" s="235"/>
      <c r="Q67" s="235"/>
      <c r="R67" s="235"/>
      <c r="S67" s="92" t="str">
        <f t="shared" ref="S67:AW71" si="2">IF($L67="","",IF(COUNTIFS($F$22:$F$60,$L67,S$22:S$60,"&gt;0")=0,"",COUNTIFS($F$22:$F$60,$L67,S$22:S$60,"&gt;0")))</f>
        <v/>
      </c>
      <c r="T67" s="103" t="str">
        <f t="shared" si="2"/>
        <v/>
      </c>
      <c r="U67" s="103" t="str">
        <f t="shared" si="2"/>
        <v/>
      </c>
      <c r="V67" s="103" t="str">
        <f t="shared" si="2"/>
        <v/>
      </c>
      <c r="W67" s="103" t="str">
        <f t="shared" si="2"/>
        <v/>
      </c>
      <c r="X67" s="103" t="str">
        <f t="shared" si="2"/>
        <v/>
      </c>
      <c r="Y67" s="115" t="str">
        <f t="shared" si="2"/>
        <v/>
      </c>
      <c r="Z67" s="121" t="str">
        <f t="shared" si="2"/>
        <v/>
      </c>
      <c r="AA67" s="103" t="str">
        <f t="shared" si="2"/>
        <v/>
      </c>
      <c r="AB67" s="103" t="str">
        <f t="shared" si="2"/>
        <v/>
      </c>
      <c r="AC67" s="103" t="str">
        <f t="shared" si="2"/>
        <v/>
      </c>
      <c r="AD67" s="103" t="str">
        <f t="shared" si="2"/>
        <v/>
      </c>
      <c r="AE67" s="103" t="str">
        <f t="shared" si="2"/>
        <v/>
      </c>
      <c r="AF67" s="115" t="str">
        <f t="shared" si="2"/>
        <v/>
      </c>
      <c r="AG67" s="103" t="str">
        <f t="shared" si="2"/>
        <v/>
      </c>
      <c r="AH67" s="103" t="str">
        <f t="shared" si="2"/>
        <v/>
      </c>
      <c r="AI67" s="103" t="str">
        <f t="shared" si="2"/>
        <v/>
      </c>
      <c r="AJ67" s="103" t="str">
        <f t="shared" si="2"/>
        <v/>
      </c>
      <c r="AK67" s="103" t="str">
        <f t="shared" si="2"/>
        <v/>
      </c>
      <c r="AL67" s="103" t="str">
        <f t="shared" si="2"/>
        <v/>
      </c>
      <c r="AM67" s="115" t="str">
        <f t="shared" si="2"/>
        <v/>
      </c>
      <c r="AN67" s="103" t="str">
        <f t="shared" si="2"/>
        <v/>
      </c>
      <c r="AO67" s="103" t="str">
        <f t="shared" si="2"/>
        <v/>
      </c>
      <c r="AP67" s="103" t="str">
        <f t="shared" si="2"/>
        <v/>
      </c>
      <c r="AQ67" s="103" t="str">
        <f t="shared" si="2"/>
        <v/>
      </c>
      <c r="AR67" s="103" t="str">
        <f t="shared" si="2"/>
        <v/>
      </c>
      <c r="AS67" s="103" t="str">
        <f t="shared" si="2"/>
        <v/>
      </c>
      <c r="AT67" s="115" t="str">
        <f t="shared" si="2"/>
        <v/>
      </c>
      <c r="AU67" s="103" t="str">
        <f t="shared" si="2"/>
        <v/>
      </c>
      <c r="AV67" s="103" t="str">
        <f t="shared" si="2"/>
        <v/>
      </c>
      <c r="AW67" s="115" t="str">
        <f t="shared" si="2"/>
        <v/>
      </c>
      <c r="AX67" s="280"/>
      <c r="AY67" s="280"/>
      <c r="AZ67" s="280"/>
      <c r="BA67" s="280"/>
      <c r="BB67" s="293"/>
      <c r="BC67" s="293"/>
      <c r="BD67" s="293"/>
      <c r="BE67" s="293"/>
      <c r="BF67" s="293"/>
      <c r="BN67" s="5"/>
      <c r="BO67" s="5"/>
      <c r="BP67" s="5"/>
      <c r="BQ67" s="5"/>
      <c r="BR67" s="5"/>
      <c r="BS67" s="5"/>
      <c r="BT67" s="5"/>
      <c r="BU67" s="5"/>
    </row>
    <row r="68" spans="1:73" ht="18.75" customHeight="1">
      <c r="A68" s="5"/>
      <c r="B68" s="214"/>
      <c r="C68" s="214"/>
      <c r="D68" s="214"/>
      <c r="E68" s="214"/>
      <c r="F68" s="214"/>
      <c r="G68" s="214"/>
      <c r="H68" s="214"/>
      <c r="I68" s="214"/>
      <c r="J68" s="214"/>
      <c r="K68" s="214"/>
      <c r="L68" s="236" t="s">
        <v>13</v>
      </c>
      <c r="M68" s="236"/>
      <c r="N68" s="236"/>
      <c r="O68" s="236"/>
      <c r="P68" s="236"/>
      <c r="Q68" s="236"/>
      <c r="R68" s="236"/>
      <c r="S68" s="93" t="str">
        <f t="shared" si="2"/>
        <v/>
      </c>
      <c r="T68" s="104" t="str">
        <f t="shared" si="2"/>
        <v/>
      </c>
      <c r="U68" s="104" t="str">
        <f t="shared" si="2"/>
        <v/>
      </c>
      <c r="V68" s="104" t="str">
        <f t="shared" si="2"/>
        <v/>
      </c>
      <c r="W68" s="104" t="str">
        <f t="shared" si="2"/>
        <v/>
      </c>
      <c r="X68" s="104" t="str">
        <f t="shared" si="2"/>
        <v/>
      </c>
      <c r="Y68" s="116" t="str">
        <f t="shared" si="2"/>
        <v/>
      </c>
      <c r="Z68" s="122" t="str">
        <f t="shared" si="2"/>
        <v/>
      </c>
      <c r="AA68" s="104" t="str">
        <f t="shared" si="2"/>
        <v/>
      </c>
      <c r="AB68" s="104" t="str">
        <f t="shared" si="2"/>
        <v/>
      </c>
      <c r="AC68" s="104" t="str">
        <f t="shared" si="2"/>
        <v/>
      </c>
      <c r="AD68" s="104" t="str">
        <f t="shared" si="2"/>
        <v/>
      </c>
      <c r="AE68" s="104" t="str">
        <f t="shared" si="2"/>
        <v/>
      </c>
      <c r="AF68" s="116" t="str">
        <f t="shared" si="2"/>
        <v/>
      </c>
      <c r="AG68" s="104" t="str">
        <f t="shared" si="2"/>
        <v/>
      </c>
      <c r="AH68" s="104" t="str">
        <f t="shared" si="2"/>
        <v/>
      </c>
      <c r="AI68" s="104" t="str">
        <f t="shared" si="2"/>
        <v/>
      </c>
      <c r="AJ68" s="104" t="str">
        <f t="shared" si="2"/>
        <v/>
      </c>
      <c r="AK68" s="104" t="str">
        <f t="shared" si="2"/>
        <v/>
      </c>
      <c r="AL68" s="104" t="str">
        <f t="shared" si="2"/>
        <v/>
      </c>
      <c r="AM68" s="116" t="str">
        <f t="shared" si="2"/>
        <v/>
      </c>
      <c r="AN68" s="104" t="str">
        <f t="shared" si="2"/>
        <v/>
      </c>
      <c r="AO68" s="104" t="str">
        <f t="shared" si="2"/>
        <v/>
      </c>
      <c r="AP68" s="104" t="str">
        <f t="shared" si="2"/>
        <v/>
      </c>
      <c r="AQ68" s="104" t="str">
        <f t="shared" si="2"/>
        <v/>
      </c>
      <c r="AR68" s="104" t="str">
        <f t="shared" si="2"/>
        <v/>
      </c>
      <c r="AS68" s="104" t="str">
        <f t="shared" si="2"/>
        <v/>
      </c>
      <c r="AT68" s="116" t="str">
        <f t="shared" si="2"/>
        <v/>
      </c>
      <c r="AU68" s="104" t="str">
        <f t="shared" si="2"/>
        <v/>
      </c>
      <c r="AV68" s="104" t="str">
        <f t="shared" si="2"/>
        <v/>
      </c>
      <c r="AW68" s="116" t="str">
        <f t="shared" si="2"/>
        <v/>
      </c>
      <c r="AX68" s="280"/>
      <c r="AY68" s="280"/>
      <c r="AZ68" s="280"/>
      <c r="BA68" s="280"/>
      <c r="BB68" s="293"/>
      <c r="BC68" s="293"/>
      <c r="BD68" s="293"/>
      <c r="BE68" s="293"/>
      <c r="BF68" s="293"/>
      <c r="BN68" s="5"/>
      <c r="BO68" s="5"/>
      <c r="BP68" s="5"/>
      <c r="BQ68" s="5"/>
      <c r="BR68" s="5"/>
      <c r="BS68" s="5"/>
      <c r="BT68" s="5"/>
      <c r="BU68" s="5"/>
    </row>
    <row r="69" spans="1:73" ht="18.75" customHeight="1">
      <c r="A69" s="5"/>
      <c r="B69" s="214"/>
      <c r="C69" s="214"/>
      <c r="D69" s="214"/>
      <c r="E69" s="214"/>
      <c r="F69" s="214"/>
      <c r="G69" s="214"/>
      <c r="H69" s="214"/>
      <c r="I69" s="214"/>
      <c r="J69" s="214"/>
      <c r="K69" s="214"/>
      <c r="L69" s="236" t="s">
        <v>74</v>
      </c>
      <c r="M69" s="236"/>
      <c r="N69" s="236"/>
      <c r="O69" s="236"/>
      <c r="P69" s="236"/>
      <c r="Q69" s="236"/>
      <c r="R69" s="236"/>
      <c r="S69" s="93" t="str">
        <f t="shared" si="2"/>
        <v/>
      </c>
      <c r="T69" s="104" t="str">
        <f t="shared" si="2"/>
        <v/>
      </c>
      <c r="U69" s="104" t="str">
        <f t="shared" si="2"/>
        <v/>
      </c>
      <c r="V69" s="104" t="str">
        <f t="shared" si="2"/>
        <v/>
      </c>
      <c r="W69" s="104" t="str">
        <f t="shared" si="2"/>
        <v/>
      </c>
      <c r="X69" s="104" t="str">
        <f t="shared" si="2"/>
        <v/>
      </c>
      <c r="Y69" s="116" t="str">
        <f t="shared" si="2"/>
        <v/>
      </c>
      <c r="Z69" s="122" t="str">
        <f t="shared" si="2"/>
        <v/>
      </c>
      <c r="AA69" s="104" t="str">
        <f t="shared" si="2"/>
        <v/>
      </c>
      <c r="AB69" s="104" t="str">
        <f t="shared" si="2"/>
        <v/>
      </c>
      <c r="AC69" s="104" t="str">
        <f t="shared" si="2"/>
        <v/>
      </c>
      <c r="AD69" s="104" t="str">
        <f t="shared" si="2"/>
        <v/>
      </c>
      <c r="AE69" s="104" t="str">
        <f t="shared" si="2"/>
        <v/>
      </c>
      <c r="AF69" s="116" t="str">
        <f t="shared" si="2"/>
        <v/>
      </c>
      <c r="AG69" s="104" t="str">
        <f t="shared" si="2"/>
        <v/>
      </c>
      <c r="AH69" s="104" t="str">
        <f t="shared" si="2"/>
        <v/>
      </c>
      <c r="AI69" s="104" t="str">
        <f t="shared" si="2"/>
        <v/>
      </c>
      <c r="AJ69" s="104" t="str">
        <f t="shared" si="2"/>
        <v/>
      </c>
      <c r="AK69" s="104" t="str">
        <f t="shared" si="2"/>
        <v/>
      </c>
      <c r="AL69" s="104" t="str">
        <f t="shared" si="2"/>
        <v/>
      </c>
      <c r="AM69" s="116" t="str">
        <f t="shared" si="2"/>
        <v/>
      </c>
      <c r="AN69" s="104" t="str">
        <f t="shared" si="2"/>
        <v/>
      </c>
      <c r="AO69" s="104" t="str">
        <f t="shared" si="2"/>
        <v/>
      </c>
      <c r="AP69" s="104" t="str">
        <f t="shared" si="2"/>
        <v/>
      </c>
      <c r="AQ69" s="104" t="str">
        <f t="shared" si="2"/>
        <v/>
      </c>
      <c r="AR69" s="104" t="str">
        <f t="shared" si="2"/>
        <v/>
      </c>
      <c r="AS69" s="104" t="str">
        <f t="shared" si="2"/>
        <v/>
      </c>
      <c r="AT69" s="116" t="str">
        <f t="shared" si="2"/>
        <v/>
      </c>
      <c r="AU69" s="104" t="str">
        <f t="shared" si="2"/>
        <v/>
      </c>
      <c r="AV69" s="104" t="str">
        <f t="shared" si="2"/>
        <v/>
      </c>
      <c r="AW69" s="116" t="str">
        <f t="shared" si="2"/>
        <v/>
      </c>
      <c r="AX69" s="280"/>
      <c r="AY69" s="280"/>
      <c r="AZ69" s="280"/>
      <c r="BA69" s="280"/>
      <c r="BB69" s="293"/>
      <c r="BC69" s="293"/>
      <c r="BD69" s="293"/>
      <c r="BE69" s="293"/>
      <c r="BF69" s="293"/>
      <c r="BN69" s="5"/>
      <c r="BO69" s="5"/>
      <c r="BP69" s="5"/>
      <c r="BQ69" s="5"/>
      <c r="BR69" s="5"/>
      <c r="BS69" s="5"/>
      <c r="BT69" s="5"/>
      <c r="BU69" s="5"/>
    </row>
    <row r="70" spans="1:73" ht="18.75" customHeight="1">
      <c r="A70" s="5"/>
      <c r="B70" s="214"/>
      <c r="C70" s="214"/>
      <c r="D70" s="214"/>
      <c r="E70" s="214"/>
      <c r="F70" s="214"/>
      <c r="G70" s="214"/>
      <c r="H70" s="214"/>
      <c r="I70" s="214"/>
      <c r="J70" s="214"/>
      <c r="K70" s="214"/>
      <c r="L70" s="236" t="s">
        <v>79</v>
      </c>
      <c r="M70" s="236"/>
      <c r="N70" s="236"/>
      <c r="O70" s="236"/>
      <c r="P70" s="236"/>
      <c r="Q70" s="236"/>
      <c r="R70" s="236"/>
      <c r="S70" s="93" t="str">
        <f t="shared" si="2"/>
        <v/>
      </c>
      <c r="T70" s="104" t="str">
        <f t="shared" si="2"/>
        <v/>
      </c>
      <c r="U70" s="104" t="str">
        <f t="shared" si="2"/>
        <v/>
      </c>
      <c r="V70" s="104" t="str">
        <f t="shared" si="2"/>
        <v/>
      </c>
      <c r="W70" s="104" t="str">
        <f t="shared" si="2"/>
        <v/>
      </c>
      <c r="X70" s="104" t="str">
        <f t="shared" si="2"/>
        <v/>
      </c>
      <c r="Y70" s="116" t="str">
        <f t="shared" si="2"/>
        <v/>
      </c>
      <c r="Z70" s="122" t="str">
        <f t="shared" si="2"/>
        <v/>
      </c>
      <c r="AA70" s="104" t="str">
        <f t="shared" si="2"/>
        <v/>
      </c>
      <c r="AB70" s="104" t="str">
        <f t="shared" si="2"/>
        <v/>
      </c>
      <c r="AC70" s="104" t="str">
        <f t="shared" si="2"/>
        <v/>
      </c>
      <c r="AD70" s="104" t="str">
        <f t="shared" si="2"/>
        <v/>
      </c>
      <c r="AE70" s="104" t="str">
        <f t="shared" si="2"/>
        <v/>
      </c>
      <c r="AF70" s="116" t="str">
        <f t="shared" si="2"/>
        <v/>
      </c>
      <c r="AG70" s="104" t="str">
        <f t="shared" si="2"/>
        <v/>
      </c>
      <c r="AH70" s="104" t="str">
        <f t="shared" si="2"/>
        <v/>
      </c>
      <c r="AI70" s="104" t="str">
        <f t="shared" si="2"/>
        <v/>
      </c>
      <c r="AJ70" s="104" t="str">
        <f t="shared" si="2"/>
        <v/>
      </c>
      <c r="AK70" s="104" t="str">
        <f t="shared" si="2"/>
        <v/>
      </c>
      <c r="AL70" s="104" t="str">
        <f t="shared" si="2"/>
        <v/>
      </c>
      <c r="AM70" s="116" t="str">
        <f t="shared" si="2"/>
        <v/>
      </c>
      <c r="AN70" s="104" t="str">
        <f t="shared" si="2"/>
        <v/>
      </c>
      <c r="AO70" s="104" t="str">
        <f t="shared" si="2"/>
        <v/>
      </c>
      <c r="AP70" s="104" t="str">
        <f t="shared" si="2"/>
        <v/>
      </c>
      <c r="AQ70" s="104" t="str">
        <f t="shared" si="2"/>
        <v/>
      </c>
      <c r="AR70" s="104" t="str">
        <f t="shared" si="2"/>
        <v/>
      </c>
      <c r="AS70" s="104" t="str">
        <f t="shared" si="2"/>
        <v/>
      </c>
      <c r="AT70" s="116" t="str">
        <f t="shared" si="2"/>
        <v/>
      </c>
      <c r="AU70" s="104" t="str">
        <f t="shared" si="2"/>
        <v/>
      </c>
      <c r="AV70" s="104" t="str">
        <f t="shared" si="2"/>
        <v/>
      </c>
      <c r="AW70" s="116" t="str">
        <f t="shared" si="2"/>
        <v/>
      </c>
      <c r="AX70" s="280"/>
      <c r="AY70" s="280"/>
      <c r="AZ70" s="280"/>
      <c r="BA70" s="280"/>
      <c r="BB70" s="293"/>
      <c r="BC70" s="293"/>
      <c r="BD70" s="293"/>
      <c r="BE70" s="293"/>
      <c r="BF70" s="293"/>
      <c r="BN70" s="5"/>
      <c r="BO70" s="5"/>
      <c r="BP70" s="5"/>
      <c r="BQ70" s="5"/>
      <c r="BR70" s="5"/>
      <c r="BS70" s="5"/>
      <c r="BT70" s="5"/>
      <c r="BU70" s="5"/>
    </row>
    <row r="71" spans="1:73" ht="18.75" customHeight="1">
      <c r="A71" s="5"/>
      <c r="B71" s="214"/>
      <c r="C71" s="214"/>
      <c r="D71" s="214"/>
      <c r="E71" s="214"/>
      <c r="F71" s="214"/>
      <c r="G71" s="214"/>
      <c r="H71" s="214"/>
      <c r="I71" s="214"/>
      <c r="J71" s="214"/>
      <c r="K71" s="214"/>
      <c r="L71" s="73"/>
      <c r="M71" s="73"/>
      <c r="N71" s="73"/>
      <c r="O71" s="73"/>
      <c r="P71" s="73"/>
      <c r="Q71" s="73"/>
      <c r="R71" s="73"/>
      <c r="S71" s="94" t="str">
        <f t="shared" si="2"/>
        <v/>
      </c>
      <c r="T71" s="105" t="str">
        <f t="shared" si="2"/>
        <v/>
      </c>
      <c r="U71" s="105" t="str">
        <f t="shared" si="2"/>
        <v/>
      </c>
      <c r="V71" s="105" t="str">
        <f t="shared" si="2"/>
        <v/>
      </c>
      <c r="W71" s="105" t="str">
        <f t="shared" si="2"/>
        <v/>
      </c>
      <c r="X71" s="105" t="str">
        <f t="shared" si="2"/>
        <v/>
      </c>
      <c r="Y71" s="117" t="str">
        <f t="shared" si="2"/>
        <v/>
      </c>
      <c r="Z71" s="123" t="str">
        <f t="shared" si="2"/>
        <v/>
      </c>
      <c r="AA71" s="105" t="str">
        <f t="shared" si="2"/>
        <v/>
      </c>
      <c r="AB71" s="105" t="str">
        <f t="shared" si="2"/>
        <v/>
      </c>
      <c r="AC71" s="105" t="str">
        <f t="shared" si="2"/>
        <v/>
      </c>
      <c r="AD71" s="105" t="str">
        <f t="shared" si="2"/>
        <v/>
      </c>
      <c r="AE71" s="105" t="str">
        <f t="shared" si="2"/>
        <v/>
      </c>
      <c r="AF71" s="117" t="str">
        <f t="shared" si="2"/>
        <v/>
      </c>
      <c r="AG71" s="105" t="str">
        <f t="shared" si="2"/>
        <v/>
      </c>
      <c r="AH71" s="105" t="str">
        <f t="shared" si="2"/>
        <v/>
      </c>
      <c r="AI71" s="105" t="str">
        <f t="shared" si="2"/>
        <v/>
      </c>
      <c r="AJ71" s="105" t="str">
        <f t="shared" si="2"/>
        <v/>
      </c>
      <c r="AK71" s="105" t="str">
        <f t="shared" si="2"/>
        <v/>
      </c>
      <c r="AL71" s="105" t="str">
        <f t="shared" si="2"/>
        <v/>
      </c>
      <c r="AM71" s="117" t="str">
        <f t="shared" si="2"/>
        <v/>
      </c>
      <c r="AN71" s="105" t="str">
        <f t="shared" si="2"/>
        <v/>
      </c>
      <c r="AO71" s="105" t="str">
        <f t="shared" si="2"/>
        <v/>
      </c>
      <c r="AP71" s="105" t="str">
        <f t="shared" si="2"/>
        <v/>
      </c>
      <c r="AQ71" s="105" t="str">
        <f t="shared" si="2"/>
        <v/>
      </c>
      <c r="AR71" s="105" t="str">
        <f t="shared" si="2"/>
        <v/>
      </c>
      <c r="AS71" s="105" t="str">
        <f t="shared" si="2"/>
        <v/>
      </c>
      <c r="AT71" s="117" t="str">
        <f t="shared" si="2"/>
        <v/>
      </c>
      <c r="AU71" s="105" t="str">
        <f t="shared" si="2"/>
        <v/>
      </c>
      <c r="AV71" s="105" t="str">
        <f t="shared" si="2"/>
        <v/>
      </c>
      <c r="AW71" s="117" t="str">
        <f t="shared" si="2"/>
        <v/>
      </c>
      <c r="AX71" s="280"/>
      <c r="AY71" s="280"/>
      <c r="AZ71" s="280"/>
      <c r="BA71" s="280"/>
      <c r="BB71" s="293"/>
      <c r="BC71" s="293"/>
      <c r="BD71" s="293"/>
      <c r="BE71" s="293"/>
      <c r="BF71" s="293"/>
      <c r="BN71" s="5"/>
      <c r="BO71" s="5"/>
      <c r="BP71" s="5"/>
      <c r="BQ71" s="5"/>
      <c r="BR71" s="5"/>
      <c r="BS71" s="5"/>
      <c r="BT71" s="5"/>
      <c r="BU71" s="5"/>
    </row>
    <row r="72" spans="1:73" ht="13.5" customHeight="1"/>
    <row r="73" spans="1:73" ht="11.45" customHeight="1"/>
  </sheetData>
  <sheetProtection sheet="1" objects="1" scenarios="1"/>
  <mergeCells count="246">
    <mergeCell ref="AP1:BE1"/>
    <mergeCell ref="Z2:AA2"/>
    <mergeCell ref="AC2:AD2"/>
    <mergeCell ref="AG2:AH2"/>
    <mergeCell ref="AP2:BE2"/>
    <mergeCell ref="BB3:BE3"/>
    <mergeCell ref="BB4:BE4"/>
    <mergeCell ref="AX6:AY6"/>
    <mergeCell ref="BB6:BC6"/>
    <mergeCell ref="BB8:BC8"/>
    <mergeCell ref="BB10:BD10"/>
    <mergeCell ref="AO12:AQ12"/>
    <mergeCell ref="BB12:BD12"/>
    <mergeCell ref="AU14:AW14"/>
    <mergeCell ref="AY14:BA14"/>
    <mergeCell ref="BC14:BD14"/>
    <mergeCell ref="S17:AW17"/>
    <mergeCell ref="S18:Y18"/>
    <mergeCell ref="Z18:AF18"/>
    <mergeCell ref="AG18:AM18"/>
    <mergeCell ref="AN18:AT18"/>
    <mergeCell ref="AU18:AW18"/>
    <mergeCell ref="P22:R22"/>
    <mergeCell ref="AX22:AY22"/>
    <mergeCell ref="AZ22:BA22"/>
    <mergeCell ref="P23:R23"/>
    <mergeCell ref="AX23:AY23"/>
    <mergeCell ref="AZ23:BA23"/>
    <mergeCell ref="P24:R24"/>
    <mergeCell ref="AX24:AY24"/>
    <mergeCell ref="AZ24:BA24"/>
    <mergeCell ref="P25:R25"/>
    <mergeCell ref="AX25:AY25"/>
    <mergeCell ref="AZ25:BA25"/>
    <mergeCell ref="P26:R26"/>
    <mergeCell ref="AX26:AY26"/>
    <mergeCell ref="AZ26:BA26"/>
    <mergeCell ref="P27:R27"/>
    <mergeCell ref="AX27:AY27"/>
    <mergeCell ref="AZ27:BA27"/>
    <mergeCell ref="P28:R28"/>
    <mergeCell ref="AX28:AY28"/>
    <mergeCell ref="AZ28:BA28"/>
    <mergeCell ref="P29:R29"/>
    <mergeCell ref="AX29:AY29"/>
    <mergeCell ref="AZ29:BA29"/>
    <mergeCell ref="P30:R30"/>
    <mergeCell ref="AX30:AY30"/>
    <mergeCell ref="AZ30:BA30"/>
    <mergeCell ref="P31:R31"/>
    <mergeCell ref="AX31:AY31"/>
    <mergeCell ref="AZ31:BA31"/>
    <mergeCell ref="P32:R32"/>
    <mergeCell ref="AX32:AY32"/>
    <mergeCell ref="AZ32:BA32"/>
    <mergeCell ref="P33:R33"/>
    <mergeCell ref="AX33:AY33"/>
    <mergeCell ref="AZ33:BA33"/>
    <mergeCell ref="P34:R34"/>
    <mergeCell ref="AX34:AY34"/>
    <mergeCell ref="AZ34:BA34"/>
    <mergeCell ref="P35:R35"/>
    <mergeCell ref="AX35:AY35"/>
    <mergeCell ref="AZ35:BA35"/>
    <mergeCell ref="P36:R36"/>
    <mergeCell ref="AX36:AY36"/>
    <mergeCell ref="AZ36:BA36"/>
    <mergeCell ref="P37:R37"/>
    <mergeCell ref="AX37:AY37"/>
    <mergeCell ref="AZ37:BA37"/>
    <mergeCell ref="P38:R38"/>
    <mergeCell ref="AX38:AY38"/>
    <mergeCell ref="AZ38:BA38"/>
    <mergeCell ref="P39:R39"/>
    <mergeCell ref="AX39:AY39"/>
    <mergeCell ref="AZ39:BA39"/>
    <mergeCell ref="P40:R40"/>
    <mergeCell ref="AX40:AY40"/>
    <mergeCell ref="AZ40:BA40"/>
    <mergeCell ref="P41:R41"/>
    <mergeCell ref="AX41:AY41"/>
    <mergeCell ref="AZ41:BA41"/>
    <mergeCell ref="P42:R42"/>
    <mergeCell ref="AX42:AY42"/>
    <mergeCell ref="AZ42:BA42"/>
    <mergeCell ref="P43:R43"/>
    <mergeCell ref="AX43:AY43"/>
    <mergeCell ref="AZ43:BA43"/>
    <mergeCell ref="P44:R44"/>
    <mergeCell ref="AX44:AY44"/>
    <mergeCell ref="AZ44:BA44"/>
    <mergeCell ref="P45:R45"/>
    <mergeCell ref="AX45:AY45"/>
    <mergeCell ref="AZ45:BA45"/>
    <mergeCell ref="P46:R46"/>
    <mergeCell ref="AX46:AY46"/>
    <mergeCell ref="AZ46:BA46"/>
    <mergeCell ref="P47:R47"/>
    <mergeCell ref="AX47:AY47"/>
    <mergeCell ref="AZ47:BA47"/>
    <mergeCell ref="P48:R48"/>
    <mergeCell ref="AX48:AY48"/>
    <mergeCell ref="AZ48:BA48"/>
    <mergeCell ref="P49:R49"/>
    <mergeCell ref="AX49:AY49"/>
    <mergeCell ref="AZ49:BA49"/>
    <mergeCell ref="P50:R50"/>
    <mergeCell ref="AX50:AY50"/>
    <mergeCell ref="AZ50:BA50"/>
    <mergeCell ref="P51:R51"/>
    <mergeCell ref="AX51:AY51"/>
    <mergeCell ref="AZ51:BA51"/>
    <mergeCell ref="P52:R52"/>
    <mergeCell ref="AX52:AY52"/>
    <mergeCell ref="AZ52:BA52"/>
    <mergeCell ref="P53:R53"/>
    <mergeCell ref="AX53:AY53"/>
    <mergeCell ref="AZ53:BA53"/>
    <mergeCell ref="P54:R54"/>
    <mergeCell ref="AX54:AY54"/>
    <mergeCell ref="AZ54:BA54"/>
    <mergeCell ref="P55:R55"/>
    <mergeCell ref="AX55:AY55"/>
    <mergeCell ref="AZ55:BA55"/>
    <mergeCell ref="P56:R56"/>
    <mergeCell ref="AX56:AY56"/>
    <mergeCell ref="AZ56:BA56"/>
    <mergeCell ref="P57:R57"/>
    <mergeCell ref="AX57:AY57"/>
    <mergeCell ref="AZ57:BA57"/>
    <mergeCell ref="P58:R58"/>
    <mergeCell ref="AX58:AY58"/>
    <mergeCell ref="AZ58:BA58"/>
    <mergeCell ref="P59:R59"/>
    <mergeCell ref="AX59:AY59"/>
    <mergeCell ref="AZ59:BA59"/>
    <mergeCell ref="P60:R60"/>
    <mergeCell ref="AX60:AY60"/>
    <mergeCell ref="AZ60:BA60"/>
    <mergeCell ref="M62:R62"/>
    <mergeCell ref="AX62:AY62"/>
    <mergeCell ref="AZ62:BA62"/>
    <mergeCell ref="M63:R63"/>
    <mergeCell ref="AX63:AY63"/>
    <mergeCell ref="AZ63:BA63"/>
    <mergeCell ref="M64:R64"/>
    <mergeCell ref="AX64:AY64"/>
    <mergeCell ref="AZ64:BA64"/>
    <mergeCell ref="G65:R65"/>
    <mergeCell ref="G66:R66"/>
    <mergeCell ref="L67:R67"/>
    <mergeCell ref="L68:R68"/>
    <mergeCell ref="L69:R69"/>
    <mergeCell ref="L70:R70"/>
    <mergeCell ref="L71:R71"/>
    <mergeCell ref="B17:B21"/>
    <mergeCell ref="C17:E21"/>
    <mergeCell ref="G17:G21"/>
    <mergeCell ref="H17:K21"/>
    <mergeCell ref="L17:O21"/>
    <mergeCell ref="P17:R21"/>
    <mergeCell ref="AX17:AY21"/>
    <mergeCell ref="AZ17:BA21"/>
    <mergeCell ref="BB17:BF21"/>
    <mergeCell ref="B22:B24"/>
    <mergeCell ref="C22:E24"/>
    <mergeCell ref="G22:G24"/>
    <mergeCell ref="H22:K24"/>
    <mergeCell ref="L22:O24"/>
    <mergeCell ref="BB22:BF24"/>
    <mergeCell ref="B25:B27"/>
    <mergeCell ref="C25:E27"/>
    <mergeCell ref="G25:G27"/>
    <mergeCell ref="H25:K27"/>
    <mergeCell ref="L25:O27"/>
    <mergeCell ref="BB25:BF27"/>
    <mergeCell ref="B28:B30"/>
    <mergeCell ref="C28:E30"/>
    <mergeCell ref="G28:G30"/>
    <mergeCell ref="H28:K30"/>
    <mergeCell ref="L28:O30"/>
    <mergeCell ref="BB28:BF30"/>
    <mergeCell ref="B31:B33"/>
    <mergeCell ref="C31:E33"/>
    <mergeCell ref="G31:G33"/>
    <mergeCell ref="H31:K33"/>
    <mergeCell ref="L31:O33"/>
    <mergeCell ref="BB31:BF33"/>
    <mergeCell ref="B34:B36"/>
    <mergeCell ref="C34:E36"/>
    <mergeCell ref="G34:G36"/>
    <mergeCell ref="H34:K36"/>
    <mergeCell ref="L34:O36"/>
    <mergeCell ref="BB34:BF36"/>
    <mergeCell ref="B37:B39"/>
    <mergeCell ref="C37:E39"/>
    <mergeCell ref="G37:G39"/>
    <mergeCell ref="H37:K39"/>
    <mergeCell ref="L37:O39"/>
    <mergeCell ref="BB37:BF39"/>
    <mergeCell ref="B40:B42"/>
    <mergeCell ref="C40:E42"/>
    <mergeCell ref="G40:G42"/>
    <mergeCell ref="H40:K42"/>
    <mergeCell ref="L40:O42"/>
    <mergeCell ref="BB40:BF42"/>
    <mergeCell ref="B43:B45"/>
    <mergeCell ref="C43:E45"/>
    <mergeCell ref="G43:G45"/>
    <mergeCell ref="H43:K45"/>
    <mergeCell ref="L43:O45"/>
    <mergeCell ref="BB43:BF45"/>
    <mergeCell ref="B46:B48"/>
    <mergeCell ref="C46:E48"/>
    <mergeCell ref="G46:G48"/>
    <mergeCell ref="H46:K48"/>
    <mergeCell ref="L46:O48"/>
    <mergeCell ref="BB46:BF48"/>
    <mergeCell ref="B49:B51"/>
    <mergeCell ref="C49:E51"/>
    <mergeCell ref="G49:G51"/>
    <mergeCell ref="H49:K51"/>
    <mergeCell ref="L49:O51"/>
    <mergeCell ref="BB49:BF51"/>
    <mergeCell ref="B52:B54"/>
    <mergeCell ref="C52:E54"/>
    <mergeCell ref="G52:G54"/>
    <mergeCell ref="H52:K54"/>
    <mergeCell ref="L52:O54"/>
    <mergeCell ref="BB52:BF54"/>
    <mergeCell ref="B55:B57"/>
    <mergeCell ref="C55:E57"/>
    <mergeCell ref="G55:G57"/>
    <mergeCell ref="H55:K57"/>
    <mergeCell ref="L55:O57"/>
    <mergeCell ref="BB55:BF57"/>
    <mergeCell ref="B58:B60"/>
    <mergeCell ref="C58:E60"/>
    <mergeCell ref="G58:G60"/>
    <mergeCell ref="H58:K60"/>
    <mergeCell ref="L58:O60"/>
    <mergeCell ref="BB58:BF60"/>
    <mergeCell ref="G62:K64"/>
    <mergeCell ref="B67:K71"/>
    <mergeCell ref="BB62:BF71"/>
    <mergeCell ref="AX65:BA71"/>
  </mergeCells>
  <phoneticPr fontId="2" type="Hiragana"/>
  <conditionalFormatting sqref="S23">
    <cfRule type="expression" dxfId="2374" priority="3">
      <formula>INDIRECT(ADDRESS(ROW(),COLUMN()))=TRUNC(INDIRECT(ADDRESS(ROW(),COLUMN())))</formula>
    </cfRule>
  </conditionalFormatting>
  <conditionalFormatting sqref="T24:Y24">
    <cfRule type="expression" dxfId="2373" priority="4">
      <formula>INDIRECT(ADDRESS(ROW(),COLUMN()))=TRUNC(INDIRECT(ADDRESS(ROW(),COLUMN())))</formula>
    </cfRule>
  </conditionalFormatting>
  <conditionalFormatting sqref="T23:Y23">
    <cfRule type="expression" dxfId="2372" priority="5">
      <formula>INDIRECT(ADDRESS(ROW(),COLUMN()))=TRUNC(INDIRECT(ADDRESS(ROW(),COLUMN())))</formula>
    </cfRule>
  </conditionalFormatting>
  <conditionalFormatting sqref="AX23:BA24">
    <cfRule type="expression" dxfId="2371" priority="6">
      <formula>INDIRECT(ADDRESS(ROW(),COLUMN()))=TRUNC(INDIRECT(ADDRESS(ROW(),COLUMN())))</formula>
    </cfRule>
  </conditionalFormatting>
  <conditionalFormatting sqref="BC14:BD14">
    <cfRule type="expression" dxfId="2370" priority="7">
      <formula>INDIRECT(ADDRESS(ROW(),COLUMN()))=TRUNC(INDIRECT(ADDRESS(ROW(),COLUMN())))</formula>
    </cfRule>
  </conditionalFormatting>
  <conditionalFormatting sqref="Z24">
    <cfRule type="expression" dxfId="2369" priority="8">
      <formula>INDIRECT(ADDRESS(ROW(),COLUMN()))=TRUNC(INDIRECT(ADDRESS(ROW(),COLUMN())))</formula>
    </cfRule>
  </conditionalFormatting>
  <conditionalFormatting sqref="Z23">
    <cfRule type="expression" dxfId="2368" priority="9">
      <formula>INDIRECT(ADDRESS(ROW(),COLUMN()))=TRUNC(INDIRECT(ADDRESS(ROW(),COLUMN())))</formula>
    </cfRule>
  </conditionalFormatting>
  <conditionalFormatting sqref="AA24:AF24">
    <cfRule type="expression" dxfId="2367" priority="10">
      <formula>INDIRECT(ADDRESS(ROW(),COLUMN()))=TRUNC(INDIRECT(ADDRESS(ROW(),COLUMN())))</formula>
    </cfRule>
  </conditionalFormatting>
  <conditionalFormatting sqref="AA23:AF23">
    <cfRule type="expression" dxfId="2366" priority="11">
      <formula>INDIRECT(ADDRESS(ROW(),COLUMN()))=TRUNC(INDIRECT(ADDRESS(ROW(),COLUMN())))</formula>
    </cfRule>
  </conditionalFormatting>
  <conditionalFormatting sqref="AG24">
    <cfRule type="expression" dxfId="2365" priority="12">
      <formula>INDIRECT(ADDRESS(ROW(),COLUMN()))=TRUNC(INDIRECT(ADDRESS(ROW(),COLUMN())))</formula>
    </cfRule>
  </conditionalFormatting>
  <conditionalFormatting sqref="AG23">
    <cfRule type="expression" dxfId="2364" priority="13">
      <formula>INDIRECT(ADDRESS(ROW(),COLUMN()))=TRUNC(INDIRECT(ADDRESS(ROW(),COLUMN())))</formula>
    </cfRule>
  </conditionalFormatting>
  <conditionalFormatting sqref="AH24:AM24">
    <cfRule type="expression" dxfId="2363" priority="14">
      <formula>INDIRECT(ADDRESS(ROW(),COLUMN()))=TRUNC(INDIRECT(ADDRESS(ROW(),COLUMN())))</formula>
    </cfRule>
  </conditionalFormatting>
  <conditionalFormatting sqref="AH23:AM23">
    <cfRule type="expression" dxfId="2362" priority="15">
      <formula>INDIRECT(ADDRESS(ROW(),COLUMN()))=TRUNC(INDIRECT(ADDRESS(ROW(),COLUMN())))</formula>
    </cfRule>
  </conditionalFormatting>
  <conditionalFormatting sqref="AN24">
    <cfRule type="expression" dxfId="2361" priority="16">
      <formula>INDIRECT(ADDRESS(ROW(),COLUMN()))=TRUNC(INDIRECT(ADDRESS(ROW(),COLUMN())))</formula>
    </cfRule>
  </conditionalFormatting>
  <conditionalFormatting sqref="AN23">
    <cfRule type="expression" dxfId="2360" priority="17">
      <formula>INDIRECT(ADDRESS(ROW(),COLUMN()))=TRUNC(INDIRECT(ADDRESS(ROW(),COLUMN())))</formula>
    </cfRule>
  </conditionalFormatting>
  <conditionalFormatting sqref="AO24:AT24">
    <cfRule type="expression" dxfId="2359" priority="18">
      <formula>INDIRECT(ADDRESS(ROW(),COLUMN()))=TRUNC(INDIRECT(ADDRESS(ROW(),COLUMN())))</formula>
    </cfRule>
  </conditionalFormatting>
  <conditionalFormatting sqref="AO23:AT23">
    <cfRule type="expression" dxfId="2358" priority="19">
      <formula>INDIRECT(ADDRESS(ROW(),COLUMN()))=TRUNC(INDIRECT(ADDRESS(ROW(),COLUMN())))</formula>
    </cfRule>
  </conditionalFormatting>
  <conditionalFormatting sqref="AU24">
    <cfRule type="expression" dxfId="2357" priority="20">
      <formula>INDIRECT(ADDRESS(ROW(),COLUMN()))=TRUNC(INDIRECT(ADDRESS(ROW(),COLUMN())))</formula>
    </cfRule>
  </conditionalFormatting>
  <conditionalFormatting sqref="AU23">
    <cfRule type="expression" dxfId="2356" priority="21">
      <formula>INDIRECT(ADDRESS(ROW(),COLUMN()))=TRUNC(INDIRECT(ADDRESS(ROW(),COLUMN())))</formula>
    </cfRule>
  </conditionalFormatting>
  <conditionalFormatting sqref="AV24:AW24">
    <cfRule type="expression" dxfId="2355" priority="22">
      <formula>INDIRECT(ADDRESS(ROW(),COLUMN()))=TRUNC(INDIRECT(ADDRESS(ROW(),COLUMN())))</formula>
    </cfRule>
  </conditionalFormatting>
  <conditionalFormatting sqref="AV23:AW23">
    <cfRule type="expression" dxfId="2354" priority="23">
      <formula>INDIRECT(ADDRESS(ROW(),COLUMN()))=TRUNC(INDIRECT(ADDRESS(ROW(),COLUMN())))</formula>
    </cfRule>
  </conditionalFormatting>
  <conditionalFormatting sqref="S27">
    <cfRule type="expression" dxfId="2353" priority="24">
      <formula>INDIRECT(ADDRESS(ROW(),COLUMN()))=TRUNC(INDIRECT(ADDRESS(ROW(),COLUMN())))</formula>
    </cfRule>
  </conditionalFormatting>
  <conditionalFormatting sqref="S26">
    <cfRule type="expression" dxfId="2352" priority="25">
      <formula>INDIRECT(ADDRESS(ROW(),COLUMN()))=TRUNC(INDIRECT(ADDRESS(ROW(),COLUMN())))</formula>
    </cfRule>
  </conditionalFormatting>
  <conditionalFormatting sqref="T27:Y27">
    <cfRule type="expression" dxfId="2351" priority="26">
      <formula>INDIRECT(ADDRESS(ROW(),COLUMN()))=TRUNC(INDIRECT(ADDRESS(ROW(),COLUMN())))</formula>
    </cfRule>
  </conditionalFormatting>
  <conditionalFormatting sqref="T26:Y26">
    <cfRule type="expression" dxfId="2350" priority="27">
      <formula>INDIRECT(ADDRESS(ROW(),COLUMN()))=TRUNC(INDIRECT(ADDRESS(ROW(),COLUMN())))</formula>
    </cfRule>
  </conditionalFormatting>
  <conditionalFormatting sqref="AX26:BA27">
    <cfRule type="expression" dxfId="2349" priority="28">
      <formula>INDIRECT(ADDRESS(ROW(),COLUMN()))=TRUNC(INDIRECT(ADDRESS(ROW(),COLUMN())))</formula>
    </cfRule>
  </conditionalFormatting>
  <conditionalFormatting sqref="Z27">
    <cfRule type="expression" dxfId="2348" priority="29">
      <formula>INDIRECT(ADDRESS(ROW(),COLUMN()))=TRUNC(INDIRECT(ADDRESS(ROW(),COLUMN())))</formula>
    </cfRule>
  </conditionalFormatting>
  <conditionalFormatting sqref="Z26">
    <cfRule type="expression" dxfId="2347" priority="30">
      <formula>INDIRECT(ADDRESS(ROW(),COLUMN()))=TRUNC(INDIRECT(ADDRESS(ROW(),COLUMN())))</formula>
    </cfRule>
  </conditionalFormatting>
  <conditionalFormatting sqref="AA27:AF27">
    <cfRule type="expression" dxfId="2346" priority="31">
      <formula>INDIRECT(ADDRESS(ROW(),COLUMN()))=TRUNC(INDIRECT(ADDRESS(ROW(),COLUMN())))</formula>
    </cfRule>
  </conditionalFormatting>
  <conditionalFormatting sqref="AA26:AF26">
    <cfRule type="expression" dxfId="2345" priority="32">
      <formula>INDIRECT(ADDRESS(ROW(),COLUMN()))=TRUNC(INDIRECT(ADDRESS(ROW(),COLUMN())))</formula>
    </cfRule>
  </conditionalFormatting>
  <conditionalFormatting sqref="AG27">
    <cfRule type="expression" dxfId="2344" priority="33">
      <formula>INDIRECT(ADDRESS(ROW(),COLUMN()))=TRUNC(INDIRECT(ADDRESS(ROW(),COLUMN())))</formula>
    </cfRule>
  </conditionalFormatting>
  <conditionalFormatting sqref="AG26">
    <cfRule type="expression" dxfId="2343" priority="34">
      <formula>INDIRECT(ADDRESS(ROW(),COLUMN()))=TRUNC(INDIRECT(ADDRESS(ROW(),COLUMN())))</formula>
    </cfRule>
  </conditionalFormatting>
  <conditionalFormatting sqref="AH27:AM27">
    <cfRule type="expression" dxfId="2342" priority="35">
      <formula>INDIRECT(ADDRESS(ROW(),COLUMN()))=TRUNC(INDIRECT(ADDRESS(ROW(),COLUMN())))</formula>
    </cfRule>
  </conditionalFormatting>
  <conditionalFormatting sqref="AH26:AM26">
    <cfRule type="expression" dxfId="2341" priority="36">
      <formula>INDIRECT(ADDRESS(ROW(),COLUMN()))=TRUNC(INDIRECT(ADDRESS(ROW(),COLUMN())))</formula>
    </cfRule>
  </conditionalFormatting>
  <conditionalFormatting sqref="AN27">
    <cfRule type="expression" dxfId="2340" priority="37">
      <formula>INDIRECT(ADDRESS(ROW(),COLUMN()))=TRUNC(INDIRECT(ADDRESS(ROW(),COLUMN())))</formula>
    </cfRule>
  </conditionalFormatting>
  <conditionalFormatting sqref="AN26">
    <cfRule type="expression" dxfId="2339" priority="38">
      <formula>INDIRECT(ADDRESS(ROW(),COLUMN()))=TRUNC(INDIRECT(ADDRESS(ROW(),COLUMN())))</formula>
    </cfRule>
  </conditionalFormatting>
  <conditionalFormatting sqref="AO27:AT27">
    <cfRule type="expression" dxfId="2338" priority="39">
      <formula>INDIRECT(ADDRESS(ROW(),COLUMN()))=TRUNC(INDIRECT(ADDRESS(ROW(),COLUMN())))</formula>
    </cfRule>
  </conditionalFormatting>
  <conditionalFormatting sqref="AO26:AT26">
    <cfRule type="expression" dxfId="2337" priority="40">
      <formula>INDIRECT(ADDRESS(ROW(),COLUMN()))=TRUNC(INDIRECT(ADDRESS(ROW(),COLUMN())))</formula>
    </cfRule>
  </conditionalFormatting>
  <conditionalFormatting sqref="AU27">
    <cfRule type="expression" dxfId="2336" priority="41">
      <formula>INDIRECT(ADDRESS(ROW(),COLUMN()))=TRUNC(INDIRECT(ADDRESS(ROW(),COLUMN())))</formula>
    </cfRule>
  </conditionalFormatting>
  <conditionalFormatting sqref="AU26">
    <cfRule type="expression" dxfId="2335" priority="42">
      <formula>INDIRECT(ADDRESS(ROW(),COLUMN()))=TRUNC(INDIRECT(ADDRESS(ROW(),COLUMN())))</formula>
    </cfRule>
  </conditionalFormatting>
  <conditionalFormatting sqref="AV27:AW27">
    <cfRule type="expression" dxfId="2334" priority="43">
      <formula>INDIRECT(ADDRESS(ROW(),COLUMN()))=TRUNC(INDIRECT(ADDRESS(ROW(),COLUMN())))</formula>
    </cfRule>
  </conditionalFormatting>
  <conditionalFormatting sqref="AV26:AW26">
    <cfRule type="expression" dxfId="2333" priority="44">
      <formula>INDIRECT(ADDRESS(ROW(),COLUMN()))=TRUNC(INDIRECT(ADDRESS(ROW(),COLUMN())))</formula>
    </cfRule>
  </conditionalFormatting>
  <conditionalFormatting sqref="S30">
    <cfRule type="expression" dxfId="2332" priority="45">
      <formula>INDIRECT(ADDRESS(ROW(),COLUMN()))=TRUNC(INDIRECT(ADDRESS(ROW(),COLUMN())))</formula>
    </cfRule>
  </conditionalFormatting>
  <conditionalFormatting sqref="S29">
    <cfRule type="expression" dxfId="2331" priority="46">
      <formula>INDIRECT(ADDRESS(ROW(),COLUMN()))=TRUNC(INDIRECT(ADDRESS(ROW(),COLUMN())))</formula>
    </cfRule>
  </conditionalFormatting>
  <conditionalFormatting sqref="T30:Y30">
    <cfRule type="expression" dxfId="2330" priority="47">
      <formula>INDIRECT(ADDRESS(ROW(),COLUMN()))=TRUNC(INDIRECT(ADDRESS(ROW(),COLUMN())))</formula>
    </cfRule>
  </conditionalFormatting>
  <conditionalFormatting sqref="T29:Y29">
    <cfRule type="expression" dxfId="2329" priority="48">
      <formula>INDIRECT(ADDRESS(ROW(),COLUMN()))=TRUNC(INDIRECT(ADDRESS(ROW(),COLUMN())))</formula>
    </cfRule>
  </conditionalFormatting>
  <conditionalFormatting sqref="AX29:BA30">
    <cfRule type="expression" dxfId="2328" priority="49">
      <formula>INDIRECT(ADDRESS(ROW(),COLUMN()))=TRUNC(INDIRECT(ADDRESS(ROW(),COLUMN())))</formula>
    </cfRule>
  </conditionalFormatting>
  <conditionalFormatting sqref="Z30">
    <cfRule type="expression" dxfId="2327" priority="50">
      <formula>INDIRECT(ADDRESS(ROW(),COLUMN()))=TRUNC(INDIRECT(ADDRESS(ROW(),COLUMN())))</formula>
    </cfRule>
  </conditionalFormatting>
  <conditionalFormatting sqref="Z29">
    <cfRule type="expression" dxfId="2326" priority="51">
      <formula>INDIRECT(ADDRESS(ROW(),COLUMN()))=TRUNC(INDIRECT(ADDRESS(ROW(),COLUMN())))</formula>
    </cfRule>
  </conditionalFormatting>
  <conditionalFormatting sqref="AA30:AF30">
    <cfRule type="expression" dxfId="2325" priority="52">
      <formula>INDIRECT(ADDRESS(ROW(),COLUMN()))=TRUNC(INDIRECT(ADDRESS(ROW(),COLUMN())))</formula>
    </cfRule>
  </conditionalFormatting>
  <conditionalFormatting sqref="AA29:AF29">
    <cfRule type="expression" dxfId="2324" priority="53">
      <formula>INDIRECT(ADDRESS(ROW(),COLUMN()))=TRUNC(INDIRECT(ADDRESS(ROW(),COLUMN())))</formula>
    </cfRule>
  </conditionalFormatting>
  <conditionalFormatting sqref="AG30">
    <cfRule type="expression" dxfId="2323" priority="54">
      <formula>INDIRECT(ADDRESS(ROW(),COLUMN()))=TRUNC(INDIRECT(ADDRESS(ROW(),COLUMN())))</formula>
    </cfRule>
  </conditionalFormatting>
  <conditionalFormatting sqref="AG29">
    <cfRule type="expression" dxfId="2322" priority="55">
      <formula>INDIRECT(ADDRESS(ROW(),COLUMN()))=TRUNC(INDIRECT(ADDRESS(ROW(),COLUMN())))</formula>
    </cfRule>
  </conditionalFormatting>
  <conditionalFormatting sqref="AH30:AM30">
    <cfRule type="expression" dxfId="2321" priority="56">
      <formula>INDIRECT(ADDRESS(ROW(),COLUMN()))=TRUNC(INDIRECT(ADDRESS(ROW(),COLUMN())))</formula>
    </cfRule>
  </conditionalFormatting>
  <conditionalFormatting sqref="AH29:AM29">
    <cfRule type="expression" dxfId="2320" priority="57">
      <formula>INDIRECT(ADDRESS(ROW(),COLUMN()))=TRUNC(INDIRECT(ADDRESS(ROW(),COLUMN())))</formula>
    </cfRule>
  </conditionalFormatting>
  <conditionalFormatting sqref="AN30">
    <cfRule type="expression" dxfId="2319" priority="58">
      <formula>INDIRECT(ADDRESS(ROW(),COLUMN()))=TRUNC(INDIRECT(ADDRESS(ROW(),COLUMN())))</formula>
    </cfRule>
  </conditionalFormatting>
  <conditionalFormatting sqref="AN29">
    <cfRule type="expression" dxfId="2318" priority="59">
      <formula>INDIRECT(ADDRESS(ROW(),COLUMN()))=TRUNC(INDIRECT(ADDRESS(ROW(),COLUMN())))</formula>
    </cfRule>
  </conditionalFormatting>
  <conditionalFormatting sqref="AO30:AT30">
    <cfRule type="expression" dxfId="2317" priority="60">
      <formula>INDIRECT(ADDRESS(ROW(),COLUMN()))=TRUNC(INDIRECT(ADDRESS(ROW(),COLUMN())))</formula>
    </cfRule>
  </conditionalFormatting>
  <conditionalFormatting sqref="AO29:AT29">
    <cfRule type="expression" dxfId="2316" priority="61">
      <formula>INDIRECT(ADDRESS(ROW(),COLUMN()))=TRUNC(INDIRECT(ADDRESS(ROW(),COLUMN())))</formula>
    </cfRule>
  </conditionalFormatting>
  <conditionalFormatting sqref="AU30">
    <cfRule type="expression" dxfId="2315" priority="62">
      <formula>INDIRECT(ADDRESS(ROW(),COLUMN()))=TRUNC(INDIRECT(ADDRESS(ROW(),COLUMN())))</formula>
    </cfRule>
  </conditionalFormatting>
  <conditionalFormatting sqref="AU29">
    <cfRule type="expression" dxfId="2314" priority="63">
      <formula>INDIRECT(ADDRESS(ROW(),COLUMN()))=TRUNC(INDIRECT(ADDRESS(ROW(),COLUMN())))</formula>
    </cfRule>
  </conditionalFormatting>
  <conditionalFormatting sqref="AV30:AW30">
    <cfRule type="expression" dxfId="2313" priority="64">
      <formula>INDIRECT(ADDRESS(ROW(),COLUMN()))=TRUNC(INDIRECT(ADDRESS(ROW(),COLUMN())))</formula>
    </cfRule>
  </conditionalFormatting>
  <conditionalFormatting sqref="AV29:AW29">
    <cfRule type="expression" dxfId="2312" priority="65">
      <formula>INDIRECT(ADDRESS(ROW(),COLUMN()))=TRUNC(INDIRECT(ADDRESS(ROW(),COLUMN())))</formula>
    </cfRule>
  </conditionalFormatting>
  <conditionalFormatting sqref="S33">
    <cfRule type="expression" dxfId="2311" priority="66">
      <formula>INDIRECT(ADDRESS(ROW(),COLUMN()))=TRUNC(INDIRECT(ADDRESS(ROW(),COLUMN())))</formula>
    </cfRule>
  </conditionalFormatting>
  <conditionalFormatting sqref="S32">
    <cfRule type="expression" dxfId="2310" priority="67">
      <formula>INDIRECT(ADDRESS(ROW(),COLUMN()))=TRUNC(INDIRECT(ADDRESS(ROW(),COLUMN())))</formula>
    </cfRule>
  </conditionalFormatting>
  <conditionalFormatting sqref="T33:Y33">
    <cfRule type="expression" dxfId="2309" priority="68">
      <formula>INDIRECT(ADDRESS(ROW(),COLUMN()))=TRUNC(INDIRECT(ADDRESS(ROW(),COLUMN())))</formula>
    </cfRule>
  </conditionalFormatting>
  <conditionalFormatting sqref="T32:Y32">
    <cfRule type="expression" dxfId="2308" priority="69">
      <formula>INDIRECT(ADDRESS(ROW(),COLUMN()))=TRUNC(INDIRECT(ADDRESS(ROW(),COLUMN())))</formula>
    </cfRule>
  </conditionalFormatting>
  <conditionalFormatting sqref="AX32:BA33">
    <cfRule type="expression" dxfId="2307" priority="70">
      <formula>INDIRECT(ADDRESS(ROW(),COLUMN()))=TRUNC(INDIRECT(ADDRESS(ROW(),COLUMN())))</formula>
    </cfRule>
  </conditionalFormatting>
  <conditionalFormatting sqref="Z33">
    <cfRule type="expression" dxfId="2306" priority="71">
      <formula>INDIRECT(ADDRESS(ROW(),COLUMN()))=TRUNC(INDIRECT(ADDRESS(ROW(),COLUMN())))</formula>
    </cfRule>
  </conditionalFormatting>
  <conditionalFormatting sqref="Z32">
    <cfRule type="expression" dxfId="2305" priority="72">
      <formula>INDIRECT(ADDRESS(ROW(),COLUMN()))=TRUNC(INDIRECT(ADDRESS(ROW(),COLUMN())))</formula>
    </cfRule>
  </conditionalFormatting>
  <conditionalFormatting sqref="AA33:AF33">
    <cfRule type="expression" dxfId="2304" priority="73">
      <formula>INDIRECT(ADDRESS(ROW(),COLUMN()))=TRUNC(INDIRECT(ADDRESS(ROW(),COLUMN())))</formula>
    </cfRule>
  </conditionalFormatting>
  <conditionalFormatting sqref="AA32:AF32">
    <cfRule type="expression" dxfId="2303" priority="74">
      <formula>INDIRECT(ADDRESS(ROW(),COLUMN()))=TRUNC(INDIRECT(ADDRESS(ROW(),COLUMN())))</formula>
    </cfRule>
  </conditionalFormatting>
  <conditionalFormatting sqref="AG33">
    <cfRule type="expression" dxfId="2302" priority="75">
      <formula>INDIRECT(ADDRESS(ROW(),COLUMN()))=TRUNC(INDIRECT(ADDRESS(ROW(),COLUMN())))</formula>
    </cfRule>
  </conditionalFormatting>
  <conditionalFormatting sqref="AG32">
    <cfRule type="expression" dxfId="2301" priority="76">
      <formula>INDIRECT(ADDRESS(ROW(),COLUMN()))=TRUNC(INDIRECT(ADDRESS(ROW(),COLUMN())))</formula>
    </cfRule>
  </conditionalFormatting>
  <conditionalFormatting sqref="AH33:AM33">
    <cfRule type="expression" dxfId="2300" priority="77">
      <formula>INDIRECT(ADDRESS(ROW(),COLUMN()))=TRUNC(INDIRECT(ADDRESS(ROW(),COLUMN())))</formula>
    </cfRule>
  </conditionalFormatting>
  <conditionalFormatting sqref="AH32:AM32">
    <cfRule type="expression" dxfId="2299" priority="78">
      <formula>INDIRECT(ADDRESS(ROW(),COLUMN()))=TRUNC(INDIRECT(ADDRESS(ROW(),COLUMN())))</formula>
    </cfRule>
  </conditionalFormatting>
  <conditionalFormatting sqref="AN33">
    <cfRule type="expression" dxfId="2298" priority="79">
      <formula>INDIRECT(ADDRESS(ROW(),COLUMN()))=TRUNC(INDIRECT(ADDRESS(ROW(),COLUMN())))</formula>
    </cfRule>
  </conditionalFormatting>
  <conditionalFormatting sqref="AN32">
    <cfRule type="expression" dxfId="2297" priority="80">
      <formula>INDIRECT(ADDRESS(ROW(),COLUMN()))=TRUNC(INDIRECT(ADDRESS(ROW(),COLUMN())))</formula>
    </cfRule>
  </conditionalFormatting>
  <conditionalFormatting sqref="AO33:AT33">
    <cfRule type="expression" dxfId="2296" priority="81">
      <formula>INDIRECT(ADDRESS(ROW(),COLUMN()))=TRUNC(INDIRECT(ADDRESS(ROW(),COLUMN())))</formula>
    </cfRule>
  </conditionalFormatting>
  <conditionalFormatting sqref="AO32:AT32">
    <cfRule type="expression" dxfId="2295" priority="82">
      <formula>INDIRECT(ADDRESS(ROW(),COLUMN()))=TRUNC(INDIRECT(ADDRESS(ROW(),COLUMN())))</formula>
    </cfRule>
  </conditionalFormatting>
  <conditionalFormatting sqref="AU33">
    <cfRule type="expression" dxfId="2294" priority="83">
      <formula>INDIRECT(ADDRESS(ROW(),COLUMN()))=TRUNC(INDIRECT(ADDRESS(ROW(),COLUMN())))</formula>
    </cfRule>
  </conditionalFormatting>
  <conditionalFormatting sqref="AU32">
    <cfRule type="expression" dxfId="2293" priority="84">
      <formula>INDIRECT(ADDRESS(ROW(),COLUMN()))=TRUNC(INDIRECT(ADDRESS(ROW(),COLUMN())))</formula>
    </cfRule>
  </conditionalFormatting>
  <conditionalFormatting sqref="AV33:AW33">
    <cfRule type="expression" dxfId="2292" priority="85">
      <formula>INDIRECT(ADDRESS(ROW(),COLUMN()))=TRUNC(INDIRECT(ADDRESS(ROW(),COLUMN())))</formula>
    </cfRule>
  </conditionalFormatting>
  <conditionalFormatting sqref="AV32:AW32">
    <cfRule type="expression" dxfId="2291" priority="86">
      <formula>INDIRECT(ADDRESS(ROW(),COLUMN()))=TRUNC(INDIRECT(ADDRESS(ROW(),COLUMN())))</formula>
    </cfRule>
  </conditionalFormatting>
  <conditionalFormatting sqref="S36">
    <cfRule type="expression" dxfId="2290" priority="87">
      <formula>INDIRECT(ADDRESS(ROW(),COLUMN()))=TRUNC(INDIRECT(ADDRESS(ROW(),COLUMN())))</formula>
    </cfRule>
  </conditionalFormatting>
  <conditionalFormatting sqref="S35">
    <cfRule type="expression" dxfId="2289" priority="88">
      <formula>INDIRECT(ADDRESS(ROW(),COLUMN()))=TRUNC(INDIRECT(ADDRESS(ROW(),COLUMN())))</formula>
    </cfRule>
  </conditionalFormatting>
  <conditionalFormatting sqref="T36:Y36">
    <cfRule type="expression" dxfId="2288" priority="89">
      <formula>INDIRECT(ADDRESS(ROW(),COLUMN()))=TRUNC(INDIRECT(ADDRESS(ROW(),COLUMN())))</formula>
    </cfRule>
  </conditionalFormatting>
  <conditionalFormatting sqref="T35:Y35">
    <cfRule type="expression" dxfId="2287" priority="90">
      <formula>INDIRECT(ADDRESS(ROW(),COLUMN()))=TRUNC(INDIRECT(ADDRESS(ROW(),COLUMN())))</formula>
    </cfRule>
  </conditionalFormatting>
  <conditionalFormatting sqref="AX35:BA36">
    <cfRule type="expression" dxfId="2286" priority="91">
      <formula>INDIRECT(ADDRESS(ROW(),COLUMN()))=TRUNC(INDIRECT(ADDRESS(ROW(),COLUMN())))</formula>
    </cfRule>
  </conditionalFormatting>
  <conditionalFormatting sqref="Z36">
    <cfRule type="expression" dxfId="2285" priority="92">
      <formula>INDIRECT(ADDRESS(ROW(),COLUMN()))=TRUNC(INDIRECT(ADDRESS(ROW(),COLUMN())))</formula>
    </cfRule>
  </conditionalFormatting>
  <conditionalFormatting sqref="Z35">
    <cfRule type="expression" dxfId="2284" priority="93">
      <formula>INDIRECT(ADDRESS(ROW(),COLUMN()))=TRUNC(INDIRECT(ADDRESS(ROW(),COLUMN())))</formula>
    </cfRule>
  </conditionalFormatting>
  <conditionalFormatting sqref="AA36:AF36">
    <cfRule type="expression" dxfId="2283" priority="94">
      <formula>INDIRECT(ADDRESS(ROW(),COLUMN()))=TRUNC(INDIRECT(ADDRESS(ROW(),COLUMN())))</formula>
    </cfRule>
  </conditionalFormatting>
  <conditionalFormatting sqref="AA35:AF35">
    <cfRule type="expression" dxfId="2282" priority="95">
      <formula>INDIRECT(ADDRESS(ROW(),COLUMN()))=TRUNC(INDIRECT(ADDRESS(ROW(),COLUMN())))</formula>
    </cfRule>
  </conditionalFormatting>
  <conditionalFormatting sqref="AG36">
    <cfRule type="expression" dxfId="2281" priority="96">
      <formula>INDIRECT(ADDRESS(ROW(),COLUMN()))=TRUNC(INDIRECT(ADDRESS(ROW(),COLUMN())))</formula>
    </cfRule>
  </conditionalFormatting>
  <conditionalFormatting sqref="AG35">
    <cfRule type="expression" dxfId="2280" priority="97">
      <formula>INDIRECT(ADDRESS(ROW(),COLUMN()))=TRUNC(INDIRECT(ADDRESS(ROW(),COLUMN())))</formula>
    </cfRule>
  </conditionalFormatting>
  <conditionalFormatting sqref="AH36:AM36">
    <cfRule type="expression" dxfId="2279" priority="98">
      <formula>INDIRECT(ADDRESS(ROW(),COLUMN()))=TRUNC(INDIRECT(ADDRESS(ROW(),COLUMN())))</formula>
    </cfRule>
  </conditionalFormatting>
  <conditionalFormatting sqref="AH35:AM35">
    <cfRule type="expression" dxfId="2278" priority="99">
      <formula>INDIRECT(ADDRESS(ROW(),COLUMN()))=TRUNC(INDIRECT(ADDRESS(ROW(),COLUMN())))</formula>
    </cfRule>
  </conditionalFormatting>
  <conditionalFormatting sqref="AN36">
    <cfRule type="expression" dxfId="2277" priority="100">
      <formula>INDIRECT(ADDRESS(ROW(),COLUMN()))=TRUNC(INDIRECT(ADDRESS(ROW(),COLUMN())))</formula>
    </cfRule>
  </conditionalFormatting>
  <conditionalFormatting sqref="AN35">
    <cfRule type="expression" dxfId="2276" priority="101">
      <formula>INDIRECT(ADDRESS(ROW(),COLUMN()))=TRUNC(INDIRECT(ADDRESS(ROW(),COLUMN())))</formula>
    </cfRule>
  </conditionalFormatting>
  <conditionalFormatting sqref="AO36:AT36">
    <cfRule type="expression" dxfId="2275" priority="102">
      <formula>INDIRECT(ADDRESS(ROW(),COLUMN()))=TRUNC(INDIRECT(ADDRESS(ROW(),COLUMN())))</formula>
    </cfRule>
  </conditionalFormatting>
  <conditionalFormatting sqref="AO35:AT35">
    <cfRule type="expression" dxfId="2274" priority="103">
      <formula>INDIRECT(ADDRESS(ROW(),COLUMN()))=TRUNC(INDIRECT(ADDRESS(ROW(),COLUMN())))</formula>
    </cfRule>
  </conditionalFormatting>
  <conditionalFormatting sqref="AU36">
    <cfRule type="expression" dxfId="2273" priority="104">
      <formula>INDIRECT(ADDRESS(ROW(),COLUMN()))=TRUNC(INDIRECT(ADDRESS(ROW(),COLUMN())))</formula>
    </cfRule>
  </conditionalFormatting>
  <conditionalFormatting sqref="AU35">
    <cfRule type="expression" dxfId="2272" priority="105">
      <formula>INDIRECT(ADDRESS(ROW(),COLUMN()))=TRUNC(INDIRECT(ADDRESS(ROW(),COLUMN())))</formula>
    </cfRule>
  </conditionalFormatting>
  <conditionalFormatting sqref="AV36:AW36">
    <cfRule type="expression" dxfId="2271" priority="106">
      <formula>INDIRECT(ADDRESS(ROW(),COLUMN()))=TRUNC(INDIRECT(ADDRESS(ROW(),COLUMN())))</formula>
    </cfRule>
  </conditionalFormatting>
  <conditionalFormatting sqref="AV35:AW35">
    <cfRule type="expression" dxfId="2270" priority="107">
      <formula>INDIRECT(ADDRESS(ROW(),COLUMN()))=TRUNC(INDIRECT(ADDRESS(ROW(),COLUMN())))</formula>
    </cfRule>
  </conditionalFormatting>
  <conditionalFormatting sqref="S39">
    <cfRule type="expression" dxfId="2269" priority="108">
      <formula>INDIRECT(ADDRESS(ROW(),COLUMN()))=TRUNC(INDIRECT(ADDRESS(ROW(),COLUMN())))</formula>
    </cfRule>
  </conditionalFormatting>
  <conditionalFormatting sqref="S38">
    <cfRule type="expression" dxfId="2268" priority="109">
      <formula>INDIRECT(ADDRESS(ROW(),COLUMN()))=TRUNC(INDIRECT(ADDRESS(ROW(),COLUMN())))</formula>
    </cfRule>
  </conditionalFormatting>
  <conditionalFormatting sqref="T39:Y39">
    <cfRule type="expression" dxfId="2267" priority="110">
      <formula>INDIRECT(ADDRESS(ROW(),COLUMN()))=TRUNC(INDIRECT(ADDRESS(ROW(),COLUMN())))</formula>
    </cfRule>
  </conditionalFormatting>
  <conditionalFormatting sqref="T38:Y38">
    <cfRule type="expression" dxfId="2266" priority="111">
      <formula>INDIRECT(ADDRESS(ROW(),COLUMN()))=TRUNC(INDIRECT(ADDRESS(ROW(),COLUMN())))</formula>
    </cfRule>
  </conditionalFormatting>
  <conditionalFormatting sqref="AX38:BA39">
    <cfRule type="expression" dxfId="2265" priority="112">
      <formula>INDIRECT(ADDRESS(ROW(),COLUMN()))=TRUNC(INDIRECT(ADDRESS(ROW(),COLUMN())))</formula>
    </cfRule>
  </conditionalFormatting>
  <conditionalFormatting sqref="Z39">
    <cfRule type="expression" dxfId="2264" priority="113">
      <formula>INDIRECT(ADDRESS(ROW(),COLUMN()))=TRUNC(INDIRECT(ADDRESS(ROW(),COLUMN())))</formula>
    </cfRule>
  </conditionalFormatting>
  <conditionalFormatting sqref="Z38">
    <cfRule type="expression" dxfId="2263" priority="114">
      <formula>INDIRECT(ADDRESS(ROW(),COLUMN()))=TRUNC(INDIRECT(ADDRESS(ROW(),COLUMN())))</formula>
    </cfRule>
  </conditionalFormatting>
  <conditionalFormatting sqref="AA39:AF39">
    <cfRule type="expression" dxfId="2262" priority="115">
      <formula>INDIRECT(ADDRESS(ROW(),COLUMN()))=TRUNC(INDIRECT(ADDRESS(ROW(),COLUMN())))</formula>
    </cfRule>
  </conditionalFormatting>
  <conditionalFormatting sqref="AA38:AF38">
    <cfRule type="expression" dxfId="2261" priority="116">
      <formula>INDIRECT(ADDRESS(ROW(),COLUMN()))=TRUNC(INDIRECT(ADDRESS(ROW(),COLUMN())))</formula>
    </cfRule>
  </conditionalFormatting>
  <conditionalFormatting sqref="AG39">
    <cfRule type="expression" dxfId="2260" priority="117">
      <formula>INDIRECT(ADDRESS(ROW(),COLUMN()))=TRUNC(INDIRECT(ADDRESS(ROW(),COLUMN())))</formula>
    </cfRule>
  </conditionalFormatting>
  <conditionalFormatting sqref="AG38">
    <cfRule type="expression" dxfId="2259" priority="118">
      <formula>INDIRECT(ADDRESS(ROW(),COLUMN()))=TRUNC(INDIRECT(ADDRESS(ROW(),COLUMN())))</formula>
    </cfRule>
  </conditionalFormatting>
  <conditionalFormatting sqref="AH39:AM39">
    <cfRule type="expression" dxfId="2258" priority="119">
      <formula>INDIRECT(ADDRESS(ROW(),COLUMN()))=TRUNC(INDIRECT(ADDRESS(ROW(),COLUMN())))</formula>
    </cfRule>
  </conditionalFormatting>
  <conditionalFormatting sqref="AH38:AM38">
    <cfRule type="expression" dxfId="2257" priority="120">
      <formula>INDIRECT(ADDRESS(ROW(),COLUMN()))=TRUNC(INDIRECT(ADDRESS(ROW(),COLUMN())))</formula>
    </cfRule>
  </conditionalFormatting>
  <conditionalFormatting sqref="AN39">
    <cfRule type="expression" dxfId="2256" priority="121">
      <formula>INDIRECT(ADDRESS(ROW(),COLUMN()))=TRUNC(INDIRECT(ADDRESS(ROW(),COLUMN())))</formula>
    </cfRule>
  </conditionalFormatting>
  <conditionalFormatting sqref="AN38">
    <cfRule type="expression" dxfId="2255" priority="122">
      <formula>INDIRECT(ADDRESS(ROW(),COLUMN()))=TRUNC(INDIRECT(ADDRESS(ROW(),COLUMN())))</formula>
    </cfRule>
  </conditionalFormatting>
  <conditionalFormatting sqref="AO39:AT39">
    <cfRule type="expression" dxfId="2254" priority="123">
      <formula>INDIRECT(ADDRESS(ROW(),COLUMN()))=TRUNC(INDIRECT(ADDRESS(ROW(),COLUMN())))</formula>
    </cfRule>
  </conditionalFormatting>
  <conditionalFormatting sqref="AO38:AT38">
    <cfRule type="expression" dxfId="2253" priority="124">
      <formula>INDIRECT(ADDRESS(ROW(),COLUMN()))=TRUNC(INDIRECT(ADDRESS(ROW(),COLUMN())))</formula>
    </cfRule>
  </conditionalFormatting>
  <conditionalFormatting sqref="AU39">
    <cfRule type="expression" dxfId="2252" priority="125">
      <formula>INDIRECT(ADDRESS(ROW(),COLUMN()))=TRUNC(INDIRECT(ADDRESS(ROW(),COLUMN())))</formula>
    </cfRule>
  </conditionalFormatting>
  <conditionalFormatting sqref="AU38">
    <cfRule type="expression" dxfId="2251" priority="126">
      <formula>INDIRECT(ADDRESS(ROW(),COLUMN()))=TRUNC(INDIRECT(ADDRESS(ROW(),COLUMN())))</formula>
    </cfRule>
  </conditionalFormatting>
  <conditionalFormatting sqref="AV39:AW39">
    <cfRule type="expression" dxfId="2250" priority="127">
      <formula>INDIRECT(ADDRESS(ROW(),COLUMN()))=TRUNC(INDIRECT(ADDRESS(ROW(),COLUMN())))</formula>
    </cfRule>
  </conditionalFormatting>
  <conditionalFormatting sqref="AV38:AW38">
    <cfRule type="expression" dxfId="2249" priority="128">
      <formula>INDIRECT(ADDRESS(ROW(),COLUMN()))=TRUNC(INDIRECT(ADDRESS(ROW(),COLUMN())))</formula>
    </cfRule>
  </conditionalFormatting>
  <conditionalFormatting sqref="S42">
    <cfRule type="expression" dxfId="2248" priority="129">
      <formula>INDIRECT(ADDRESS(ROW(),COLUMN()))=TRUNC(INDIRECT(ADDRESS(ROW(),COLUMN())))</formula>
    </cfRule>
  </conditionalFormatting>
  <conditionalFormatting sqref="S41">
    <cfRule type="expression" dxfId="2247" priority="130">
      <formula>INDIRECT(ADDRESS(ROW(),COLUMN()))=TRUNC(INDIRECT(ADDRESS(ROW(),COLUMN())))</formula>
    </cfRule>
  </conditionalFormatting>
  <conditionalFormatting sqref="T42:Y42">
    <cfRule type="expression" dxfId="2246" priority="131">
      <formula>INDIRECT(ADDRESS(ROW(),COLUMN()))=TRUNC(INDIRECT(ADDRESS(ROW(),COLUMN())))</formula>
    </cfRule>
  </conditionalFormatting>
  <conditionalFormatting sqref="T41:Y41">
    <cfRule type="expression" dxfId="2245" priority="132">
      <formula>INDIRECT(ADDRESS(ROW(),COLUMN()))=TRUNC(INDIRECT(ADDRESS(ROW(),COLUMN())))</formula>
    </cfRule>
  </conditionalFormatting>
  <conditionalFormatting sqref="AX41:BA42">
    <cfRule type="expression" dxfId="2244" priority="133">
      <formula>INDIRECT(ADDRESS(ROW(),COLUMN()))=TRUNC(INDIRECT(ADDRESS(ROW(),COLUMN())))</formula>
    </cfRule>
  </conditionalFormatting>
  <conditionalFormatting sqref="Z42">
    <cfRule type="expression" dxfId="2243" priority="134">
      <formula>INDIRECT(ADDRESS(ROW(),COLUMN()))=TRUNC(INDIRECT(ADDRESS(ROW(),COLUMN())))</formula>
    </cfRule>
  </conditionalFormatting>
  <conditionalFormatting sqref="Z41">
    <cfRule type="expression" dxfId="2242" priority="135">
      <formula>INDIRECT(ADDRESS(ROW(),COLUMN()))=TRUNC(INDIRECT(ADDRESS(ROW(),COLUMN())))</formula>
    </cfRule>
  </conditionalFormatting>
  <conditionalFormatting sqref="AA42:AF42">
    <cfRule type="expression" dxfId="2241" priority="136">
      <formula>INDIRECT(ADDRESS(ROW(),COLUMN()))=TRUNC(INDIRECT(ADDRESS(ROW(),COLUMN())))</formula>
    </cfRule>
  </conditionalFormatting>
  <conditionalFormatting sqref="AA41:AF41">
    <cfRule type="expression" dxfId="2240" priority="137">
      <formula>INDIRECT(ADDRESS(ROW(),COLUMN()))=TRUNC(INDIRECT(ADDRESS(ROW(),COLUMN())))</formula>
    </cfRule>
  </conditionalFormatting>
  <conditionalFormatting sqref="AG42">
    <cfRule type="expression" dxfId="2239" priority="138">
      <formula>INDIRECT(ADDRESS(ROW(),COLUMN()))=TRUNC(INDIRECT(ADDRESS(ROW(),COLUMN())))</formula>
    </cfRule>
  </conditionalFormatting>
  <conditionalFormatting sqref="AG41">
    <cfRule type="expression" dxfId="2238" priority="139">
      <formula>INDIRECT(ADDRESS(ROW(),COLUMN()))=TRUNC(INDIRECT(ADDRESS(ROW(),COLUMN())))</formula>
    </cfRule>
  </conditionalFormatting>
  <conditionalFormatting sqref="AH42:AM42">
    <cfRule type="expression" dxfId="2237" priority="140">
      <formula>INDIRECT(ADDRESS(ROW(),COLUMN()))=TRUNC(INDIRECT(ADDRESS(ROW(),COLUMN())))</formula>
    </cfRule>
  </conditionalFormatting>
  <conditionalFormatting sqref="AH41:AM41">
    <cfRule type="expression" dxfId="2236" priority="141">
      <formula>INDIRECT(ADDRESS(ROW(),COLUMN()))=TRUNC(INDIRECT(ADDRESS(ROW(),COLUMN())))</formula>
    </cfRule>
  </conditionalFormatting>
  <conditionalFormatting sqref="AN42">
    <cfRule type="expression" dxfId="2235" priority="142">
      <formula>INDIRECT(ADDRESS(ROW(),COLUMN()))=TRUNC(INDIRECT(ADDRESS(ROW(),COLUMN())))</formula>
    </cfRule>
  </conditionalFormatting>
  <conditionalFormatting sqref="AN41">
    <cfRule type="expression" dxfId="2234" priority="143">
      <formula>INDIRECT(ADDRESS(ROW(),COLUMN()))=TRUNC(INDIRECT(ADDRESS(ROW(),COLUMN())))</formula>
    </cfRule>
  </conditionalFormatting>
  <conditionalFormatting sqref="AO42:AT42">
    <cfRule type="expression" dxfId="2233" priority="144">
      <formula>INDIRECT(ADDRESS(ROW(),COLUMN()))=TRUNC(INDIRECT(ADDRESS(ROW(),COLUMN())))</formula>
    </cfRule>
  </conditionalFormatting>
  <conditionalFormatting sqref="AO41:AT41">
    <cfRule type="expression" dxfId="2232" priority="145">
      <formula>INDIRECT(ADDRESS(ROW(),COLUMN()))=TRUNC(INDIRECT(ADDRESS(ROW(),COLUMN())))</formula>
    </cfRule>
  </conditionalFormatting>
  <conditionalFormatting sqref="AU42">
    <cfRule type="expression" dxfId="2231" priority="146">
      <formula>INDIRECT(ADDRESS(ROW(),COLUMN()))=TRUNC(INDIRECT(ADDRESS(ROW(),COLUMN())))</formula>
    </cfRule>
  </conditionalFormatting>
  <conditionalFormatting sqref="AU41">
    <cfRule type="expression" dxfId="2230" priority="147">
      <formula>INDIRECT(ADDRESS(ROW(),COLUMN()))=TRUNC(INDIRECT(ADDRESS(ROW(),COLUMN())))</formula>
    </cfRule>
  </conditionalFormatting>
  <conditionalFormatting sqref="AV42:AW42">
    <cfRule type="expression" dxfId="2229" priority="148">
      <formula>INDIRECT(ADDRESS(ROW(),COLUMN()))=TRUNC(INDIRECT(ADDRESS(ROW(),COLUMN())))</formula>
    </cfRule>
  </conditionalFormatting>
  <conditionalFormatting sqref="AV41:AW41">
    <cfRule type="expression" dxfId="2228" priority="149">
      <formula>INDIRECT(ADDRESS(ROW(),COLUMN()))=TRUNC(INDIRECT(ADDRESS(ROW(),COLUMN())))</formula>
    </cfRule>
  </conditionalFormatting>
  <conditionalFormatting sqref="S45">
    <cfRule type="expression" dxfId="2227" priority="150">
      <formula>INDIRECT(ADDRESS(ROW(),COLUMN()))=TRUNC(INDIRECT(ADDRESS(ROW(),COLUMN())))</formula>
    </cfRule>
  </conditionalFormatting>
  <conditionalFormatting sqref="S44">
    <cfRule type="expression" dxfId="2226" priority="151">
      <formula>INDIRECT(ADDRESS(ROW(),COLUMN()))=TRUNC(INDIRECT(ADDRESS(ROW(),COLUMN())))</formula>
    </cfRule>
  </conditionalFormatting>
  <conditionalFormatting sqref="T45:Y45">
    <cfRule type="expression" dxfId="2225" priority="152">
      <formula>INDIRECT(ADDRESS(ROW(),COLUMN()))=TRUNC(INDIRECT(ADDRESS(ROW(),COLUMN())))</formula>
    </cfRule>
  </conditionalFormatting>
  <conditionalFormatting sqref="T44:Y44">
    <cfRule type="expression" dxfId="2224" priority="153">
      <formula>INDIRECT(ADDRESS(ROW(),COLUMN()))=TRUNC(INDIRECT(ADDRESS(ROW(),COLUMN())))</formula>
    </cfRule>
  </conditionalFormatting>
  <conditionalFormatting sqref="AX44:BA45">
    <cfRule type="expression" dxfId="2223" priority="154">
      <formula>INDIRECT(ADDRESS(ROW(),COLUMN()))=TRUNC(INDIRECT(ADDRESS(ROW(),COLUMN())))</formula>
    </cfRule>
  </conditionalFormatting>
  <conditionalFormatting sqref="Z45">
    <cfRule type="expression" dxfId="2222" priority="155">
      <formula>INDIRECT(ADDRESS(ROW(),COLUMN()))=TRUNC(INDIRECT(ADDRESS(ROW(),COLUMN())))</formula>
    </cfRule>
  </conditionalFormatting>
  <conditionalFormatting sqref="Z44">
    <cfRule type="expression" dxfId="2221" priority="156">
      <formula>INDIRECT(ADDRESS(ROW(),COLUMN()))=TRUNC(INDIRECT(ADDRESS(ROW(),COLUMN())))</formula>
    </cfRule>
  </conditionalFormatting>
  <conditionalFormatting sqref="AA45:AF45">
    <cfRule type="expression" dxfId="2220" priority="157">
      <formula>INDIRECT(ADDRESS(ROW(),COLUMN()))=TRUNC(INDIRECT(ADDRESS(ROW(),COLUMN())))</formula>
    </cfRule>
  </conditionalFormatting>
  <conditionalFormatting sqref="AA44:AF44">
    <cfRule type="expression" dxfId="2219" priority="158">
      <formula>INDIRECT(ADDRESS(ROW(),COLUMN()))=TRUNC(INDIRECT(ADDRESS(ROW(),COLUMN())))</formula>
    </cfRule>
  </conditionalFormatting>
  <conditionalFormatting sqref="AG45">
    <cfRule type="expression" dxfId="2218" priority="159">
      <formula>INDIRECT(ADDRESS(ROW(),COLUMN()))=TRUNC(INDIRECT(ADDRESS(ROW(),COLUMN())))</formula>
    </cfRule>
  </conditionalFormatting>
  <conditionalFormatting sqref="AG44">
    <cfRule type="expression" dxfId="2217" priority="160">
      <formula>INDIRECT(ADDRESS(ROW(),COLUMN()))=TRUNC(INDIRECT(ADDRESS(ROW(),COLUMN())))</formula>
    </cfRule>
  </conditionalFormatting>
  <conditionalFormatting sqref="AH45:AM45">
    <cfRule type="expression" dxfId="2216" priority="161">
      <formula>INDIRECT(ADDRESS(ROW(),COLUMN()))=TRUNC(INDIRECT(ADDRESS(ROW(),COLUMN())))</formula>
    </cfRule>
  </conditionalFormatting>
  <conditionalFormatting sqref="AH44:AM44">
    <cfRule type="expression" dxfId="2215" priority="162">
      <formula>INDIRECT(ADDRESS(ROW(),COLUMN()))=TRUNC(INDIRECT(ADDRESS(ROW(),COLUMN())))</formula>
    </cfRule>
  </conditionalFormatting>
  <conditionalFormatting sqref="AN45">
    <cfRule type="expression" dxfId="2214" priority="163">
      <formula>INDIRECT(ADDRESS(ROW(),COLUMN()))=TRUNC(INDIRECT(ADDRESS(ROW(),COLUMN())))</formula>
    </cfRule>
  </conditionalFormatting>
  <conditionalFormatting sqref="AN44">
    <cfRule type="expression" dxfId="2213" priority="164">
      <formula>INDIRECT(ADDRESS(ROW(),COLUMN()))=TRUNC(INDIRECT(ADDRESS(ROW(),COLUMN())))</formula>
    </cfRule>
  </conditionalFormatting>
  <conditionalFormatting sqref="AO45:AT45">
    <cfRule type="expression" dxfId="2212" priority="165">
      <formula>INDIRECT(ADDRESS(ROW(),COLUMN()))=TRUNC(INDIRECT(ADDRESS(ROW(),COLUMN())))</formula>
    </cfRule>
  </conditionalFormatting>
  <conditionalFormatting sqref="AO44:AT44">
    <cfRule type="expression" dxfId="2211" priority="166">
      <formula>INDIRECT(ADDRESS(ROW(),COLUMN()))=TRUNC(INDIRECT(ADDRESS(ROW(),COLUMN())))</formula>
    </cfRule>
  </conditionalFormatting>
  <conditionalFormatting sqref="AU45">
    <cfRule type="expression" dxfId="2210" priority="167">
      <formula>INDIRECT(ADDRESS(ROW(),COLUMN()))=TRUNC(INDIRECT(ADDRESS(ROW(),COLUMN())))</formula>
    </cfRule>
  </conditionalFormatting>
  <conditionalFormatting sqref="AU44">
    <cfRule type="expression" dxfId="2209" priority="168">
      <formula>INDIRECT(ADDRESS(ROW(),COLUMN()))=TRUNC(INDIRECT(ADDRESS(ROW(),COLUMN())))</formula>
    </cfRule>
  </conditionalFormatting>
  <conditionalFormatting sqref="AV45:AW45">
    <cfRule type="expression" dxfId="2208" priority="169">
      <formula>INDIRECT(ADDRESS(ROW(),COLUMN()))=TRUNC(INDIRECT(ADDRESS(ROW(),COLUMN())))</formula>
    </cfRule>
  </conditionalFormatting>
  <conditionalFormatting sqref="AV44:AW44">
    <cfRule type="expression" dxfId="2207" priority="170">
      <formula>INDIRECT(ADDRESS(ROW(),COLUMN()))=TRUNC(INDIRECT(ADDRESS(ROW(),COLUMN())))</formula>
    </cfRule>
  </conditionalFormatting>
  <conditionalFormatting sqref="S48">
    <cfRule type="expression" dxfId="2206" priority="171">
      <formula>INDIRECT(ADDRESS(ROW(),COLUMN()))=TRUNC(INDIRECT(ADDRESS(ROW(),COLUMN())))</formula>
    </cfRule>
  </conditionalFormatting>
  <conditionalFormatting sqref="S47">
    <cfRule type="expression" dxfId="2205" priority="172">
      <formula>INDIRECT(ADDRESS(ROW(),COLUMN()))=TRUNC(INDIRECT(ADDRESS(ROW(),COLUMN())))</formula>
    </cfRule>
  </conditionalFormatting>
  <conditionalFormatting sqref="T48:Y48">
    <cfRule type="expression" dxfId="2204" priority="173">
      <formula>INDIRECT(ADDRESS(ROW(),COLUMN()))=TRUNC(INDIRECT(ADDRESS(ROW(),COLUMN())))</formula>
    </cfRule>
  </conditionalFormatting>
  <conditionalFormatting sqref="T47:Y47">
    <cfRule type="expression" dxfId="2203" priority="174">
      <formula>INDIRECT(ADDRESS(ROW(),COLUMN()))=TRUNC(INDIRECT(ADDRESS(ROW(),COLUMN())))</formula>
    </cfRule>
  </conditionalFormatting>
  <conditionalFormatting sqref="AX47:BA48">
    <cfRule type="expression" dxfId="2202" priority="175">
      <formula>INDIRECT(ADDRESS(ROW(),COLUMN()))=TRUNC(INDIRECT(ADDRESS(ROW(),COLUMN())))</formula>
    </cfRule>
  </conditionalFormatting>
  <conditionalFormatting sqref="Z48">
    <cfRule type="expression" dxfId="2201" priority="176">
      <formula>INDIRECT(ADDRESS(ROW(),COLUMN()))=TRUNC(INDIRECT(ADDRESS(ROW(),COLUMN())))</formula>
    </cfRule>
  </conditionalFormatting>
  <conditionalFormatting sqref="Z47">
    <cfRule type="expression" dxfId="2200" priority="177">
      <formula>INDIRECT(ADDRESS(ROW(),COLUMN()))=TRUNC(INDIRECT(ADDRESS(ROW(),COLUMN())))</formula>
    </cfRule>
  </conditionalFormatting>
  <conditionalFormatting sqref="AA48:AF48">
    <cfRule type="expression" dxfId="2199" priority="178">
      <formula>INDIRECT(ADDRESS(ROW(),COLUMN()))=TRUNC(INDIRECT(ADDRESS(ROW(),COLUMN())))</formula>
    </cfRule>
  </conditionalFormatting>
  <conditionalFormatting sqref="AA47:AF47">
    <cfRule type="expression" dxfId="2198" priority="179">
      <formula>INDIRECT(ADDRESS(ROW(),COLUMN()))=TRUNC(INDIRECT(ADDRESS(ROW(),COLUMN())))</formula>
    </cfRule>
  </conditionalFormatting>
  <conditionalFormatting sqref="AG48">
    <cfRule type="expression" dxfId="2197" priority="180">
      <formula>INDIRECT(ADDRESS(ROW(),COLUMN()))=TRUNC(INDIRECT(ADDRESS(ROW(),COLUMN())))</formula>
    </cfRule>
  </conditionalFormatting>
  <conditionalFormatting sqref="AG47">
    <cfRule type="expression" dxfId="2196" priority="181">
      <formula>INDIRECT(ADDRESS(ROW(),COLUMN()))=TRUNC(INDIRECT(ADDRESS(ROW(),COLUMN())))</formula>
    </cfRule>
  </conditionalFormatting>
  <conditionalFormatting sqref="AH48:AM48">
    <cfRule type="expression" dxfId="2195" priority="182">
      <formula>INDIRECT(ADDRESS(ROW(),COLUMN()))=TRUNC(INDIRECT(ADDRESS(ROW(),COLUMN())))</formula>
    </cfRule>
  </conditionalFormatting>
  <conditionalFormatting sqref="AH47:AM47">
    <cfRule type="expression" dxfId="2194" priority="183">
      <formula>INDIRECT(ADDRESS(ROW(),COLUMN()))=TRUNC(INDIRECT(ADDRESS(ROW(),COLUMN())))</formula>
    </cfRule>
  </conditionalFormatting>
  <conditionalFormatting sqref="AN48">
    <cfRule type="expression" dxfId="2193" priority="184">
      <formula>INDIRECT(ADDRESS(ROW(),COLUMN()))=TRUNC(INDIRECT(ADDRESS(ROW(),COLUMN())))</formula>
    </cfRule>
  </conditionalFormatting>
  <conditionalFormatting sqref="AN47">
    <cfRule type="expression" dxfId="2192" priority="185">
      <formula>INDIRECT(ADDRESS(ROW(),COLUMN()))=TRUNC(INDIRECT(ADDRESS(ROW(),COLUMN())))</formula>
    </cfRule>
  </conditionalFormatting>
  <conditionalFormatting sqref="AO48:AT48">
    <cfRule type="expression" dxfId="2191" priority="186">
      <formula>INDIRECT(ADDRESS(ROW(),COLUMN()))=TRUNC(INDIRECT(ADDRESS(ROW(),COLUMN())))</formula>
    </cfRule>
  </conditionalFormatting>
  <conditionalFormatting sqref="AO47:AT47">
    <cfRule type="expression" dxfId="2190" priority="187">
      <formula>INDIRECT(ADDRESS(ROW(),COLUMN()))=TRUNC(INDIRECT(ADDRESS(ROW(),COLUMN())))</formula>
    </cfRule>
  </conditionalFormatting>
  <conditionalFormatting sqref="AU48">
    <cfRule type="expression" dxfId="2189" priority="188">
      <formula>INDIRECT(ADDRESS(ROW(),COLUMN()))=TRUNC(INDIRECT(ADDRESS(ROW(),COLUMN())))</formula>
    </cfRule>
  </conditionalFormatting>
  <conditionalFormatting sqref="AU47">
    <cfRule type="expression" dxfId="2188" priority="189">
      <formula>INDIRECT(ADDRESS(ROW(),COLUMN()))=TRUNC(INDIRECT(ADDRESS(ROW(),COLUMN())))</formula>
    </cfRule>
  </conditionalFormatting>
  <conditionalFormatting sqref="AV48:AW48">
    <cfRule type="expression" dxfId="2187" priority="190">
      <formula>INDIRECT(ADDRESS(ROW(),COLUMN()))=TRUNC(INDIRECT(ADDRESS(ROW(),COLUMN())))</formula>
    </cfRule>
  </conditionalFormatting>
  <conditionalFormatting sqref="AV47:AW47">
    <cfRule type="expression" dxfId="2186" priority="191">
      <formula>INDIRECT(ADDRESS(ROW(),COLUMN()))=TRUNC(INDIRECT(ADDRESS(ROW(),COLUMN())))</formula>
    </cfRule>
  </conditionalFormatting>
  <conditionalFormatting sqref="S51">
    <cfRule type="expression" dxfId="2185" priority="192">
      <formula>INDIRECT(ADDRESS(ROW(),COLUMN()))=TRUNC(INDIRECT(ADDRESS(ROW(),COLUMN())))</formula>
    </cfRule>
  </conditionalFormatting>
  <conditionalFormatting sqref="S50">
    <cfRule type="expression" dxfId="2184" priority="193">
      <formula>INDIRECT(ADDRESS(ROW(),COLUMN()))=TRUNC(INDIRECT(ADDRESS(ROW(),COLUMN())))</formula>
    </cfRule>
  </conditionalFormatting>
  <conditionalFormatting sqref="T51:Y51">
    <cfRule type="expression" dxfId="2183" priority="194">
      <formula>INDIRECT(ADDRESS(ROW(),COLUMN()))=TRUNC(INDIRECT(ADDRESS(ROW(),COLUMN())))</formula>
    </cfRule>
  </conditionalFormatting>
  <conditionalFormatting sqref="T50:Y50">
    <cfRule type="expression" dxfId="2182" priority="195">
      <formula>INDIRECT(ADDRESS(ROW(),COLUMN()))=TRUNC(INDIRECT(ADDRESS(ROW(),COLUMN())))</formula>
    </cfRule>
  </conditionalFormatting>
  <conditionalFormatting sqref="AX50:BA51">
    <cfRule type="expression" dxfId="2181" priority="196">
      <formula>INDIRECT(ADDRESS(ROW(),COLUMN()))=TRUNC(INDIRECT(ADDRESS(ROW(),COLUMN())))</formula>
    </cfRule>
  </conditionalFormatting>
  <conditionalFormatting sqref="Z51">
    <cfRule type="expression" dxfId="2180" priority="197">
      <formula>INDIRECT(ADDRESS(ROW(),COLUMN()))=TRUNC(INDIRECT(ADDRESS(ROW(),COLUMN())))</formula>
    </cfRule>
  </conditionalFormatting>
  <conditionalFormatting sqref="Z50">
    <cfRule type="expression" dxfId="2179" priority="198">
      <formula>INDIRECT(ADDRESS(ROW(),COLUMN()))=TRUNC(INDIRECT(ADDRESS(ROW(),COLUMN())))</formula>
    </cfRule>
  </conditionalFormatting>
  <conditionalFormatting sqref="AA51:AF51">
    <cfRule type="expression" dxfId="2178" priority="199">
      <formula>INDIRECT(ADDRESS(ROW(),COLUMN()))=TRUNC(INDIRECT(ADDRESS(ROW(),COLUMN())))</formula>
    </cfRule>
  </conditionalFormatting>
  <conditionalFormatting sqref="AA50:AF50">
    <cfRule type="expression" dxfId="2177" priority="200">
      <formula>INDIRECT(ADDRESS(ROW(),COLUMN()))=TRUNC(INDIRECT(ADDRESS(ROW(),COLUMN())))</formula>
    </cfRule>
  </conditionalFormatting>
  <conditionalFormatting sqref="AG51">
    <cfRule type="expression" dxfId="2176" priority="201">
      <formula>INDIRECT(ADDRESS(ROW(),COLUMN()))=TRUNC(INDIRECT(ADDRESS(ROW(),COLUMN())))</formula>
    </cfRule>
  </conditionalFormatting>
  <conditionalFormatting sqref="AG50">
    <cfRule type="expression" dxfId="2175" priority="202">
      <formula>INDIRECT(ADDRESS(ROW(),COLUMN()))=TRUNC(INDIRECT(ADDRESS(ROW(),COLUMN())))</formula>
    </cfRule>
  </conditionalFormatting>
  <conditionalFormatting sqref="AH51:AM51">
    <cfRule type="expression" dxfId="2174" priority="203">
      <formula>INDIRECT(ADDRESS(ROW(),COLUMN()))=TRUNC(INDIRECT(ADDRESS(ROW(),COLUMN())))</formula>
    </cfRule>
  </conditionalFormatting>
  <conditionalFormatting sqref="AH50:AM50">
    <cfRule type="expression" dxfId="2173" priority="204">
      <formula>INDIRECT(ADDRESS(ROW(),COLUMN()))=TRUNC(INDIRECT(ADDRESS(ROW(),COLUMN())))</formula>
    </cfRule>
  </conditionalFormatting>
  <conditionalFormatting sqref="AN51">
    <cfRule type="expression" dxfId="2172" priority="205">
      <formula>INDIRECT(ADDRESS(ROW(),COLUMN()))=TRUNC(INDIRECT(ADDRESS(ROW(),COLUMN())))</formula>
    </cfRule>
  </conditionalFormatting>
  <conditionalFormatting sqref="AN50">
    <cfRule type="expression" dxfId="2171" priority="206">
      <formula>INDIRECT(ADDRESS(ROW(),COLUMN()))=TRUNC(INDIRECT(ADDRESS(ROW(),COLUMN())))</formula>
    </cfRule>
  </conditionalFormatting>
  <conditionalFormatting sqref="AO51:AT51">
    <cfRule type="expression" dxfId="2170" priority="207">
      <formula>INDIRECT(ADDRESS(ROW(),COLUMN()))=TRUNC(INDIRECT(ADDRESS(ROW(),COLUMN())))</formula>
    </cfRule>
  </conditionalFormatting>
  <conditionalFormatting sqref="AO50:AT50">
    <cfRule type="expression" dxfId="2169" priority="208">
      <formula>INDIRECT(ADDRESS(ROW(),COLUMN()))=TRUNC(INDIRECT(ADDRESS(ROW(),COLUMN())))</formula>
    </cfRule>
  </conditionalFormatting>
  <conditionalFormatting sqref="AU51">
    <cfRule type="expression" dxfId="2168" priority="209">
      <formula>INDIRECT(ADDRESS(ROW(),COLUMN()))=TRUNC(INDIRECT(ADDRESS(ROW(),COLUMN())))</formula>
    </cfRule>
  </conditionalFormatting>
  <conditionalFormatting sqref="AU50">
    <cfRule type="expression" dxfId="2167" priority="210">
      <formula>INDIRECT(ADDRESS(ROW(),COLUMN()))=TRUNC(INDIRECT(ADDRESS(ROW(),COLUMN())))</formula>
    </cfRule>
  </conditionalFormatting>
  <conditionalFormatting sqref="AV51:AW51">
    <cfRule type="expression" dxfId="2166" priority="211">
      <formula>INDIRECT(ADDRESS(ROW(),COLUMN()))=TRUNC(INDIRECT(ADDRESS(ROW(),COLUMN())))</formula>
    </cfRule>
  </conditionalFormatting>
  <conditionalFormatting sqref="AV50:AW50">
    <cfRule type="expression" dxfId="2165" priority="212">
      <formula>INDIRECT(ADDRESS(ROW(),COLUMN()))=TRUNC(INDIRECT(ADDRESS(ROW(),COLUMN())))</formula>
    </cfRule>
  </conditionalFormatting>
  <conditionalFormatting sqref="S54">
    <cfRule type="expression" dxfId="2164" priority="213">
      <formula>INDIRECT(ADDRESS(ROW(),COLUMN()))=TRUNC(INDIRECT(ADDRESS(ROW(),COLUMN())))</formula>
    </cfRule>
  </conditionalFormatting>
  <conditionalFormatting sqref="S53">
    <cfRule type="expression" dxfId="2163" priority="214">
      <formula>INDIRECT(ADDRESS(ROW(),COLUMN()))=TRUNC(INDIRECT(ADDRESS(ROW(),COLUMN())))</formula>
    </cfRule>
  </conditionalFormatting>
  <conditionalFormatting sqref="T54:Y54">
    <cfRule type="expression" dxfId="2162" priority="215">
      <formula>INDIRECT(ADDRESS(ROW(),COLUMN()))=TRUNC(INDIRECT(ADDRESS(ROW(),COLUMN())))</formula>
    </cfRule>
  </conditionalFormatting>
  <conditionalFormatting sqref="T53:Y53">
    <cfRule type="expression" dxfId="2161" priority="216">
      <formula>INDIRECT(ADDRESS(ROW(),COLUMN()))=TRUNC(INDIRECT(ADDRESS(ROW(),COLUMN())))</formula>
    </cfRule>
  </conditionalFormatting>
  <conditionalFormatting sqref="AX53:BA54">
    <cfRule type="expression" dxfId="2160" priority="217">
      <formula>INDIRECT(ADDRESS(ROW(),COLUMN()))=TRUNC(INDIRECT(ADDRESS(ROW(),COLUMN())))</formula>
    </cfRule>
  </conditionalFormatting>
  <conditionalFormatting sqref="Z54">
    <cfRule type="expression" dxfId="2159" priority="218">
      <formula>INDIRECT(ADDRESS(ROW(),COLUMN()))=TRUNC(INDIRECT(ADDRESS(ROW(),COLUMN())))</formula>
    </cfRule>
  </conditionalFormatting>
  <conditionalFormatting sqref="Z53">
    <cfRule type="expression" dxfId="2158" priority="219">
      <formula>INDIRECT(ADDRESS(ROW(),COLUMN()))=TRUNC(INDIRECT(ADDRESS(ROW(),COLUMN())))</formula>
    </cfRule>
  </conditionalFormatting>
  <conditionalFormatting sqref="AA54:AF54">
    <cfRule type="expression" dxfId="2157" priority="220">
      <formula>INDIRECT(ADDRESS(ROW(),COLUMN()))=TRUNC(INDIRECT(ADDRESS(ROW(),COLUMN())))</formula>
    </cfRule>
  </conditionalFormatting>
  <conditionalFormatting sqref="AA53:AF53">
    <cfRule type="expression" dxfId="2156" priority="221">
      <formula>INDIRECT(ADDRESS(ROW(),COLUMN()))=TRUNC(INDIRECT(ADDRESS(ROW(),COLUMN())))</formula>
    </cfRule>
  </conditionalFormatting>
  <conditionalFormatting sqref="AG54">
    <cfRule type="expression" dxfId="2155" priority="222">
      <formula>INDIRECT(ADDRESS(ROW(),COLUMN()))=TRUNC(INDIRECT(ADDRESS(ROW(),COLUMN())))</formula>
    </cfRule>
  </conditionalFormatting>
  <conditionalFormatting sqref="AG53">
    <cfRule type="expression" dxfId="2154" priority="223">
      <formula>INDIRECT(ADDRESS(ROW(),COLUMN()))=TRUNC(INDIRECT(ADDRESS(ROW(),COLUMN())))</formula>
    </cfRule>
  </conditionalFormatting>
  <conditionalFormatting sqref="AH54:AM54">
    <cfRule type="expression" dxfId="2153" priority="224">
      <formula>INDIRECT(ADDRESS(ROW(),COLUMN()))=TRUNC(INDIRECT(ADDRESS(ROW(),COLUMN())))</formula>
    </cfRule>
  </conditionalFormatting>
  <conditionalFormatting sqref="AH53:AM53">
    <cfRule type="expression" dxfId="2152" priority="225">
      <formula>INDIRECT(ADDRESS(ROW(),COLUMN()))=TRUNC(INDIRECT(ADDRESS(ROW(),COLUMN())))</formula>
    </cfRule>
  </conditionalFormatting>
  <conditionalFormatting sqref="AN54">
    <cfRule type="expression" dxfId="2151" priority="226">
      <formula>INDIRECT(ADDRESS(ROW(),COLUMN()))=TRUNC(INDIRECT(ADDRESS(ROW(),COLUMN())))</formula>
    </cfRule>
  </conditionalFormatting>
  <conditionalFormatting sqref="AN53">
    <cfRule type="expression" dxfId="2150" priority="227">
      <formula>INDIRECT(ADDRESS(ROW(),COLUMN()))=TRUNC(INDIRECT(ADDRESS(ROW(),COLUMN())))</formula>
    </cfRule>
  </conditionalFormatting>
  <conditionalFormatting sqref="AO54:AT54">
    <cfRule type="expression" dxfId="2149" priority="228">
      <formula>INDIRECT(ADDRESS(ROW(),COLUMN()))=TRUNC(INDIRECT(ADDRESS(ROW(),COLUMN())))</formula>
    </cfRule>
  </conditionalFormatting>
  <conditionalFormatting sqref="AO53:AT53">
    <cfRule type="expression" dxfId="2148" priority="229">
      <formula>INDIRECT(ADDRESS(ROW(),COLUMN()))=TRUNC(INDIRECT(ADDRESS(ROW(),COLUMN())))</formula>
    </cfRule>
  </conditionalFormatting>
  <conditionalFormatting sqref="AU54">
    <cfRule type="expression" dxfId="2147" priority="230">
      <formula>INDIRECT(ADDRESS(ROW(),COLUMN()))=TRUNC(INDIRECT(ADDRESS(ROW(),COLUMN())))</formula>
    </cfRule>
  </conditionalFormatting>
  <conditionalFormatting sqref="AU53">
    <cfRule type="expression" dxfId="2146" priority="231">
      <formula>INDIRECT(ADDRESS(ROW(),COLUMN()))=TRUNC(INDIRECT(ADDRESS(ROW(),COLUMN())))</formula>
    </cfRule>
  </conditionalFormatting>
  <conditionalFormatting sqref="AV54:AW54">
    <cfRule type="expression" dxfId="2145" priority="232">
      <formula>INDIRECT(ADDRESS(ROW(),COLUMN()))=TRUNC(INDIRECT(ADDRESS(ROW(),COLUMN())))</formula>
    </cfRule>
  </conditionalFormatting>
  <conditionalFormatting sqref="AV53:AW53">
    <cfRule type="expression" dxfId="2144" priority="233">
      <formula>INDIRECT(ADDRESS(ROW(),COLUMN()))=TRUNC(INDIRECT(ADDRESS(ROW(),COLUMN())))</formula>
    </cfRule>
  </conditionalFormatting>
  <conditionalFormatting sqref="S57">
    <cfRule type="expression" dxfId="2143" priority="234">
      <formula>INDIRECT(ADDRESS(ROW(),COLUMN()))=TRUNC(INDIRECT(ADDRESS(ROW(),COLUMN())))</formula>
    </cfRule>
  </conditionalFormatting>
  <conditionalFormatting sqref="S56">
    <cfRule type="expression" dxfId="2142" priority="235">
      <formula>INDIRECT(ADDRESS(ROW(),COLUMN()))=TRUNC(INDIRECT(ADDRESS(ROW(),COLUMN())))</formula>
    </cfRule>
  </conditionalFormatting>
  <conditionalFormatting sqref="T57:Y57">
    <cfRule type="expression" dxfId="2141" priority="236">
      <formula>INDIRECT(ADDRESS(ROW(),COLUMN()))=TRUNC(INDIRECT(ADDRESS(ROW(),COLUMN())))</formula>
    </cfRule>
  </conditionalFormatting>
  <conditionalFormatting sqref="T56:Y56">
    <cfRule type="expression" dxfId="2140" priority="237">
      <formula>INDIRECT(ADDRESS(ROW(),COLUMN()))=TRUNC(INDIRECT(ADDRESS(ROW(),COLUMN())))</formula>
    </cfRule>
  </conditionalFormatting>
  <conditionalFormatting sqref="AX56:BA57">
    <cfRule type="expression" dxfId="2139" priority="238">
      <formula>INDIRECT(ADDRESS(ROW(),COLUMN()))=TRUNC(INDIRECT(ADDRESS(ROW(),COLUMN())))</formula>
    </cfRule>
  </conditionalFormatting>
  <conditionalFormatting sqref="Z57">
    <cfRule type="expression" dxfId="2138" priority="239">
      <formula>INDIRECT(ADDRESS(ROW(),COLUMN()))=TRUNC(INDIRECT(ADDRESS(ROW(),COLUMN())))</formula>
    </cfRule>
  </conditionalFormatting>
  <conditionalFormatting sqref="Z56">
    <cfRule type="expression" dxfId="2137" priority="240">
      <formula>INDIRECT(ADDRESS(ROW(),COLUMN()))=TRUNC(INDIRECT(ADDRESS(ROW(),COLUMN())))</formula>
    </cfRule>
  </conditionalFormatting>
  <conditionalFormatting sqref="AA57:AF57">
    <cfRule type="expression" dxfId="2136" priority="241">
      <formula>INDIRECT(ADDRESS(ROW(),COLUMN()))=TRUNC(INDIRECT(ADDRESS(ROW(),COLUMN())))</formula>
    </cfRule>
  </conditionalFormatting>
  <conditionalFormatting sqref="AA56:AF56">
    <cfRule type="expression" dxfId="2135" priority="242">
      <formula>INDIRECT(ADDRESS(ROW(),COLUMN()))=TRUNC(INDIRECT(ADDRESS(ROW(),COLUMN())))</formula>
    </cfRule>
  </conditionalFormatting>
  <conditionalFormatting sqref="AG57">
    <cfRule type="expression" dxfId="2134" priority="243">
      <formula>INDIRECT(ADDRESS(ROW(),COLUMN()))=TRUNC(INDIRECT(ADDRESS(ROW(),COLUMN())))</formula>
    </cfRule>
  </conditionalFormatting>
  <conditionalFormatting sqref="AG56">
    <cfRule type="expression" dxfId="2133" priority="244">
      <formula>INDIRECT(ADDRESS(ROW(),COLUMN()))=TRUNC(INDIRECT(ADDRESS(ROW(),COLUMN())))</formula>
    </cfRule>
  </conditionalFormatting>
  <conditionalFormatting sqref="AH57:AM57">
    <cfRule type="expression" dxfId="2132" priority="245">
      <formula>INDIRECT(ADDRESS(ROW(),COLUMN()))=TRUNC(INDIRECT(ADDRESS(ROW(),COLUMN())))</formula>
    </cfRule>
  </conditionalFormatting>
  <conditionalFormatting sqref="AH56:AM56">
    <cfRule type="expression" dxfId="2131" priority="246">
      <formula>INDIRECT(ADDRESS(ROW(),COLUMN()))=TRUNC(INDIRECT(ADDRESS(ROW(),COLUMN())))</formula>
    </cfRule>
  </conditionalFormatting>
  <conditionalFormatting sqref="AN57">
    <cfRule type="expression" dxfId="2130" priority="247">
      <formula>INDIRECT(ADDRESS(ROW(),COLUMN()))=TRUNC(INDIRECT(ADDRESS(ROW(),COLUMN())))</formula>
    </cfRule>
  </conditionalFormatting>
  <conditionalFormatting sqref="AN56">
    <cfRule type="expression" dxfId="2129" priority="248">
      <formula>INDIRECT(ADDRESS(ROW(),COLUMN()))=TRUNC(INDIRECT(ADDRESS(ROW(),COLUMN())))</formula>
    </cfRule>
  </conditionalFormatting>
  <conditionalFormatting sqref="AO57:AT57">
    <cfRule type="expression" dxfId="2128" priority="249">
      <formula>INDIRECT(ADDRESS(ROW(),COLUMN()))=TRUNC(INDIRECT(ADDRESS(ROW(),COLUMN())))</formula>
    </cfRule>
  </conditionalFormatting>
  <conditionalFormatting sqref="AO56:AT56">
    <cfRule type="expression" dxfId="2127" priority="250">
      <formula>INDIRECT(ADDRESS(ROW(),COLUMN()))=TRUNC(INDIRECT(ADDRESS(ROW(),COLUMN())))</formula>
    </cfRule>
  </conditionalFormatting>
  <conditionalFormatting sqref="AU57">
    <cfRule type="expression" dxfId="2126" priority="251">
      <formula>INDIRECT(ADDRESS(ROW(),COLUMN()))=TRUNC(INDIRECT(ADDRESS(ROW(),COLUMN())))</formula>
    </cfRule>
  </conditionalFormatting>
  <conditionalFormatting sqref="AU56">
    <cfRule type="expression" dxfId="2125" priority="252">
      <formula>INDIRECT(ADDRESS(ROW(),COLUMN()))=TRUNC(INDIRECT(ADDRESS(ROW(),COLUMN())))</formula>
    </cfRule>
  </conditionalFormatting>
  <conditionalFormatting sqref="AV57:AW57">
    <cfRule type="expression" dxfId="2124" priority="253">
      <formula>INDIRECT(ADDRESS(ROW(),COLUMN()))=TRUNC(INDIRECT(ADDRESS(ROW(),COLUMN())))</formula>
    </cfRule>
  </conditionalFormatting>
  <conditionalFormatting sqref="AV56:AW56">
    <cfRule type="expression" dxfId="2123" priority="254">
      <formula>INDIRECT(ADDRESS(ROW(),COLUMN()))=TRUNC(INDIRECT(ADDRESS(ROW(),COLUMN())))</formula>
    </cfRule>
  </conditionalFormatting>
  <conditionalFormatting sqref="S60">
    <cfRule type="expression" dxfId="2122" priority="255">
      <formula>INDIRECT(ADDRESS(ROW(),COLUMN()))=TRUNC(INDIRECT(ADDRESS(ROW(),COLUMN())))</formula>
    </cfRule>
  </conditionalFormatting>
  <conditionalFormatting sqref="S59">
    <cfRule type="expression" dxfId="2121" priority="256">
      <formula>INDIRECT(ADDRESS(ROW(),COLUMN()))=TRUNC(INDIRECT(ADDRESS(ROW(),COLUMN())))</formula>
    </cfRule>
  </conditionalFormatting>
  <conditionalFormatting sqref="T60:Y60">
    <cfRule type="expression" dxfId="2120" priority="257">
      <formula>INDIRECT(ADDRESS(ROW(),COLUMN()))=TRUNC(INDIRECT(ADDRESS(ROW(),COLUMN())))</formula>
    </cfRule>
  </conditionalFormatting>
  <conditionalFormatting sqref="T59:Y59">
    <cfRule type="expression" dxfId="2119" priority="258">
      <formula>INDIRECT(ADDRESS(ROW(),COLUMN()))=TRUNC(INDIRECT(ADDRESS(ROW(),COLUMN())))</formula>
    </cfRule>
  </conditionalFormatting>
  <conditionalFormatting sqref="AX59:BA60">
    <cfRule type="expression" dxfId="2118" priority="259">
      <formula>INDIRECT(ADDRESS(ROW(),COLUMN()))=TRUNC(INDIRECT(ADDRESS(ROW(),COLUMN())))</formula>
    </cfRule>
  </conditionalFormatting>
  <conditionalFormatting sqref="Z60">
    <cfRule type="expression" dxfId="2117" priority="260">
      <formula>INDIRECT(ADDRESS(ROW(),COLUMN()))=TRUNC(INDIRECT(ADDRESS(ROW(),COLUMN())))</formula>
    </cfRule>
  </conditionalFormatting>
  <conditionalFormatting sqref="Z59">
    <cfRule type="expression" dxfId="2116" priority="261">
      <formula>INDIRECT(ADDRESS(ROW(),COLUMN()))=TRUNC(INDIRECT(ADDRESS(ROW(),COLUMN())))</formula>
    </cfRule>
  </conditionalFormatting>
  <conditionalFormatting sqref="AA60:AF60">
    <cfRule type="expression" dxfId="2115" priority="262">
      <formula>INDIRECT(ADDRESS(ROW(),COLUMN()))=TRUNC(INDIRECT(ADDRESS(ROW(),COLUMN())))</formula>
    </cfRule>
  </conditionalFormatting>
  <conditionalFormatting sqref="AA59:AF59">
    <cfRule type="expression" dxfId="2114" priority="263">
      <formula>INDIRECT(ADDRESS(ROW(),COLUMN()))=TRUNC(INDIRECT(ADDRESS(ROW(),COLUMN())))</formula>
    </cfRule>
  </conditionalFormatting>
  <conditionalFormatting sqref="AG60">
    <cfRule type="expression" dxfId="2113" priority="264">
      <formula>INDIRECT(ADDRESS(ROW(),COLUMN()))=TRUNC(INDIRECT(ADDRESS(ROW(),COLUMN())))</formula>
    </cfRule>
  </conditionalFormatting>
  <conditionalFormatting sqref="AG59">
    <cfRule type="expression" dxfId="2112" priority="265">
      <formula>INDIRECT(ADDRESS(ROW(),COLUMN()))=TRUNC(INDIRECT(ADDRESS(ROW(),COLUMN())))</formula>
    </cfRule>
  </conditionalFormatting>
  <conditionalFormatting sqref="AH60:AM60">
    <cfRule type="expression" dxfId="2111" priority="266">
      <formula>INDIRECT(ADDRESS(ROW(),COLUMN()))=TRUNC(INDIRECT(ADDRESS(ROW(),COLUMN())))</formula>
    </cfRule>
  </conditionalFormatting>
  <conditionalFormatting sqref="AH59:AM59">
    <cfRule type="expression" dxfId="2110" priority="267">
      <formula>INDIRECT(ADDRESS(ROW(),COLUMN()))=TRUNC(INDIRECT(ADDRESS(ROW(),COLUMN())))</formula>
    </cfRule>
  </conditionalFormatting>
  <conditionalFormatting sqref="AN60">
    <cfRule type="expression" dxfId="2109" priority="268">
      <formula>INDIRECT(ADDRESS(ROW(),COLUMN()))=TRUNC(INDIRECT(ADDRESS(ROW(),COLUMN())))</formula>
    </cfRule>
  </conditionalFormatting>
  <conditionalFormatting sqref="AN59">
    <cfRule type="expression" dxfId="2108" priority="269">
      <formula>INDIRECT(ADDRESS(ROW(),COLUMN()))=TRUNC(INDIRECT(ADDRESS(ROW(),COLUMN())))</formula>
    </cfRule>
  </conditionalFormatting>
  <conditionalFormatting sqref="AO60:AT60">
    <cfRule type="expression" dxfId="2107" priority="270">
      <formula>INDIRECT(ADDRESS(ROW(),COLUMN()))=TRUNC(INDIRECT(ADDRESS(ROW(),COLUMN())))</formula>
    </cfRule>
  </conditionalFormatting>
  <conditionalFormatting sqref="AO59:AT59">
    <cfRule type="expression" dxfId="2106" priority="271">
      <formula>INDIRECT(ADDRESS(ROW(),COLUMN()))=TRUNC(INDIRECT(ADDRESS(ROW(),COLUMN())))</formula>
    </cfRule>
  </conditionalFormatting>
  <conditionalFormatting sqref="AU60">
    <cfRule type="expression" dxfId="2105" priority="272">
      <formula>INDIRECT(ADDRESS(ROW(),COLUMN()))=TRUNC(INDIRECT(ADDRESS(ROW(),COLUMN())))</formula>
    </cfRule>
  </conditionalFormatting>
  <conditionalFormatting sqref="AU59">
    <cfRule type="expression" dxfId="2104" priority="273">
      <formula>INDIRECT(ADDRESS(ROW(),COLUMN()))=TRUNC(INDIRECT(ADDRESS(ROW(),COLUMN())))</formula>
    </cfRule>
  </conditionalFormatting>
  <conditionalFormatting sqref="AV60:AW60">
    <cfRule type="expression" dxfId="2103" priority="274">
      <formula>INDIRECT(ADDRESS(ROW(),COLUMN()))=TRUNC(INDIRECT(ADDRESS(ROW(),COLUMN())))</formula>
    </cfRule>
  </conditionalFormatting>
  <conditionalFormatting sqref="AV59:AW59">
    <cfRule type="expression" dxfId="2102" priority="275">
      <formula>INDIRECT(ADDRESS(ROW(),COLUMN()))=TRUNC(INDIRECT(ADDRESS(ROW(),COLUMN())))</formula>
    </cfRule>
  </conditionalFormatting>
  <conditionalFormatting sqref="S62:BA64">
    <cfRule type="expression" dxfId="2101" priority="276">
      <formula>INDIRECT(ADDRESS(ROW(),COLUMN()))=TRUNC(INDIRECT(ADDRESS(ROW(),COLUMN())))</formula>
    </cfRule>
  </conditionalFormatting>
  <dataValidations count="9">
    <dataValidation type="list" operator="equal" allowBlank="1" showDropDown="0" showInputMessage="1" showErrorMessage="1" sqref="AC3">
      <formula1>#REF!</formula1>
    </dataValidation>
    <dataValidation type="list" operator="equal" allowBlank="1" showDropDown="0" showInputMessage="1" showErrorMessage="1" sqref="BB3:BE3">
      <formula1>"４週,暦月"</formula1>
    </dataValidation>
    <dataValidation type="list" operator="equal" allowBlank="1" showDropDown="0" showInputMessage="1" showErrorMessage="1" sqref="BB4:BE4">
      <formula1>"予定,実績,予定・実績"</formula1>
    </dataValidation>
    <dataValidation type="decimal" allowBlank="1" showDropDown="0" showInputMessage="1" showErrorMessage="1" error="入力可能範囲　32～40" sqref="AX6">
      <formula1>32</formula1>
      <formula2>40</formula2>
    </dataValidation>
    <dataValidation type="list" operator="equal" allowBlank="1" showDropDown="0" showInputMessage="1" showErrorMessage="0" sqref="C22:E60">
      <formula1>職種</formula1>
    </dataValidation>
    <dataValidation type="list" operator="equal" allowBlank="1" showDropDown="0" showInputMessage="1" showErrorMessage="0" sqref="G22:G60">
      <formula1>"A,B,C,D"</formula1>
    </dataValidation>
    <dataValidation type="list" operator="equal" allowBlank="1" showDropDown="0" showInputMessage="1" showErrorMessage="0" error="リストにない場合のみ、入力してください。" sqref="H22:K60">
      <formula1>INDIRECT(C22)</formula1>
    </dataValidation>
    <dataValidation type="list" operator="equal" allowBlank="1" showDropDown="0" showInputMessage="1" showErrorMessage="0" sqref="S22:AW22 S25:AW25 S28:AW28 S31:AW31 S34:AW34 S37:AW37 S40:AW40 S43:AW43 S46:AW46 S49:AW49 S52:AW52 S55:AW55 S58:AW58">
      <formula1>シフト記号表</formula1>
    </dataValidation>
    <dataValidation type="list" allowBlank="1" showDropDown="0" showInputMessage="1" showErrorMessage="1" sqref="AP1:BE1">
      <formula1>サービス種別</formula1>
    </dataValidation>
  </dataValidations>
  <printOptions horizontalCentered="1"/>
  <pageMargins left="0.15763888888888899" right="0.15763888888888899" top="0.31527777777777799" bottom="0.35486111111111102" header="0.51180555555555496" footer="0.31527777777777799"/>
  <pageSetup paperSize="9" firstPageNumber="0" fitToWidth="1" fitToHeight="0" orientation="landscape" usePrinterDefaults="1" useFirstPageNumber="1" horizontalDpi="300" verticalDpi="300"/>
  <headerFooter>
    <oddFooter>&amp;R&amp;14&amp;P/&amp;N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AMK332"/>
  <sheetViews>
    <sheetView tabSelected="1" workbookViewId="0">
      <selection activeCell="J4" sqref="J4"/>
    </sheetView>
  </sheetViews>
  <sheetFormatPr defaultRowHeight="18.75"/>
  <cols>
    <col min="1" max="1" width="1.60546875" style="203" customWidth="1"/>
    <col min="2" max="5" width="5.78515625" style="203" customWidth="1"/>
    <col min="6" max="6" width="9" style="203" hidden="1" customWidth="1"/>
    <col min="7" max="58" width="5.67578125" style="203" customWidth="1"/>
    <col min="59" max="1025" width="4.28125" style="203" customWidth="1"/>
  </cols>
  <sheetData>
    <row r="1" spans="1:1024" s="204" customFormat="1" ht="20.25" customHeight="1">
      <c r="C1" s="215" t="s">
        <v>1</v>
      </c>
      <c r="D1" s="215"/>
      <c r="E1" s="215"/>
      <c r="F1" s="215"/>
      <c r="G1" s="215"/>
      <c r="H1" s="230" t="s">
        <v>7</v>
      </c>
      <c r="J1" s="230"/>
      <c r="L1" s="215"/>
      <c r="M1" s="215"/>
      <c r="N1" s="215"/>
      <c r="O1" s="215"/>
      <c r="P1" s="215"/>
      <c r="Q1" s="215"/>
      <c r="R1" s="215"/>
      <c r="AM1" s="263"/>
      <c r="AN1" s="258"/>
      <c r="AO1" s="253" t="s">
        <v>11</v>
      </c>
      <c r="AP1" s="139" t="s">
        <v>18</v>
      </c>
      <c r="AQ1" s="139"/>
      <c r="AR1" s="139"/>
      <c r="AS1" s="139"/>
      <c r="AT1" s="139"/>
      <c r="AU1" s="139"/>
      <c r="AV1" s="139"/>
      <c r="AW1" s="139"/>
      <c r="AX1" s="139"/>
      <c r="AY1" s="139"/>
      <c r="AZ1" s="139"/>
      <c r="BA1" s="139"/>
      <c r="BB1" s="139"/>
      <c r="BC1" s="139"/>
      <c r="BD1" s="139"/>
      <c r="BE1" s="139"/>
      <c r="BF1" s="253" t="s">
        <v>17</v>
      </c>
    </row>
    <row r="2" spans="1:1024" ht="20.25" customHeight="1">
      <c r="A2" s="204"/>
      <c r="B2" s="204"/>
      <c r="C2" s="215"/>
      <c r="D2" s="215"/>
      <c r="E2" s="215"/>
      <c r="F2" s="215"/>
      <c r="G2" s="215"/>
      <c r="H2" s="5"/>
      <c r="I2" s="204"/>
      <c r="J2" s="230"/>
      <c r="K2" s="204"/>
      <c r="L2" s="215"/>
      <c r="M2" s="215"/>
      <c r="N2" s="215"/>
      <c r="O2" s="215"/>
      <c r="P2" s="215"/>
      <c r="Q2" s="215"/>
      <c r="R2" s="215"/>
      <c r="S2" s="204"/>
      <c r="T2" s="204"/>
      <c r="U2" s="204"/>
      <c r="V2" s="204"/>
      <c r="W2" s="204"/>
      <c r="X2" s="204"/>
      <c r="Y2" s="253" t="s">
        <v>20</v>
      </c>
      <c r="Z2" s="118">
        <v>3</v>
      </c>
      <c r="AA2" s="118"/>
      <c r="AB2" s="258" t="s">
        <v>14</v>
      </c>
      <c r="AC2" s="259">
        <f>IF(Z2=0,"",YEAR(DATE(2018+Z2,1,1)))</f>
        <v>2021</v>
      </c>
      <c r="AD2" s="259"/>
      <c r="AE2" s="260" t="s">
        <v>6</v>
      </c>
      <c r="AF2" s="261" t="s">
        <v>3</v>
      </c>
      <c r="AG2" s="118">
        <v>4</v>
      </c>
      <c r="AH2" s="118"/>
      <c r="AI2" s="261" t="s">
        <v>24</v>
      </c>
      <c r="AJ2" s="5"/>
      <c r="AK2" s="5"/>
      <c r="AL2" s="5"/>
      <c r="AM2" s="263"/>
      <c r="AN2" s="258"/>
      <c r="AO2" s="253" t="s">
        <v>25</v>
      </c>
      <c r="AP2" s="140" t="s">
        <v>27</v>
      </c>
      <c r="AQ2" s="140"/>
      <c r="AR2" s="140"/>
      <c r="AS2" s="140"/>
      <c r="AT2" s="140"/>
      <c r="AU2" s="140"/>
      <c r="AV2" s="140"/>
      <c r="AW2" s="140"/>
      <c r="AX2" s="140"/>
      <c r="AY2" s="140"/>
      <c r="AZ2" s="140"/>
      <c r="BA2" s="140"/>
      <c r="BB2" s="140"/>
      <c r="BC2" s="140"/>
      <c r="BD2" s="140"/>
      <c r="BE2" s="140"/>
      <c r="BF2" s="253" t="s">
        <v>17</v>
      </c>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row>
    <row r="3" spans="1:1024" s="205" customFormat="1" ht="20.25" customHeight="1">
      <c r="B3" s="3"/>
      <c r="C3" s="3"/>
      <c r="D3" s="3"/>
      <c r="E3" s="3"/>
      <c r="F3" s="3"/>
      <c r="G3" s="45"/>
      <c r="H3" s="3"/>
      <c r="I3" s="3"/>
      <c r="J3" s="45"/>
      <c r="K3" s="3"/>
      <c r="L3" s="63"/>
      <c r="M3" s="63"/>
      <c r="N3" s="63"/>
      <c r="O3" s="63"/>
      <c r="P3" s="63"/>
      <c r="Q3" s="63"/>
      <c r="R3" s="63"/>
      <c r="S3" s="3"/>
      <c r="T3" s="3"/>
      <c r="U3" s="3"/>
      <c r="V3" s="3"/>
      <c r="W3" s="3"/>
      <c r="X3" s="3"/>
      <c r="Y3" s="3"/>
      <c r="Z3" s="119"/>
      <c r="AA3" s="119"/>
      <c r="AB3" s="127"/>
      <c r="AC3" s="129"/>
      <c r="AD3" s="127"/>
      <c r="AE3" s="3"/>
      <c r="AF3" s="3"/>
      <c r="AG3" s="3"/>
      <c r="AH3" s="3"/>
      <c r="AI3" s="3"/>
      <c r="AJ3" s="3"/>
      <c r="AK3" s="3"/>
      <c r="AL3" s="3"/>
      <c r="AM3" s="3"/>
      <c r="AN3" s="3"/>
      <c r="AO3" s="3"/>
      <c r="AP3" s="3"/>
      <c r="AQ3" s="3"/>
      <c r="AR3" s="3"/>
      <c r="AS3" s="3"/>
      <c r="AT3" s="3"/>
      <c r="BA3" s="288" t="s">
        <v>28</v>
      </c>
      <c r="BB3" s="167" t="s">
        <v>29</v>
      </c>
      <c r="BC3" s="167"/>
      <c r="BD3" s="167"/>
      <c r="BE3" s="167"/>
      <c r="BF3" s="258"/>
    </row>
    <row r="4" spans="1:1024" ht="25.5">
      <c r="A4" s="205"/>
      <c r="B4" s="3"/>
      <c r="C4" s="3"/>
      <c r="D4" s="3"/>
      <c r="E4" s="3"/>
      <c r="F4" s="3"/>
      <c r="G4" s="45"/>
      <c r="H4" s="3"/>
      <c r="I4" s="3"/>
      <c r="J4" s="45"/>
      <c r="K4" s="3"/>
      <c r="L4" s="63"/>
      <c r="M4" s="63"/>
      <c r="N4" s="63"/>
      <c r="O4" s="63"/>
      <c r="P4" s="63"/>
      <c r="Q4" s="63"/>
      <c r="R4" s="63"/>
      <c r="S4" s="3"/>
      <c r="T4" s="3"/>
      <c r="U4" s="3"/>
      <c r="V4" s="3"/>
      <c r="W4" s="3"/>
      <c r="X4" s="3"/>
      <c r="Y4" s="3"/>
      <c r="Z4" s="120"/>
      <c r="AA4" s="120"/>
      <c r="AB4" s="3"/>
      <c r="AC4" s="3"/>
      <c r="AD4" s="3"/>
      <c r="AE4" s="3"/>
      <c r="AF4" s="3"/>
      <c r="AG4" s="2"/>
      <c r="AH4" s="2"/>
      <c r="AI4" s="2"/>
      <c r="AJ4" s="2"/>
      <c r="AK4" s="2"/>
      <c r="AL4" s="2"/>
      <c r="AM4" s="2"/>
      <c r="AN4" s="2"/>
      <c r="AO4" s="2"/>
      <c r="AP4" s="2"/>
      <c r="AQ4" s="2"/>
      <c r="AR4" s="2"/>
      <c r="AS4" s="2"/>
      <c r="AT4" s="2"/>
      <c r="AU4" s="204"/>
      <c r="AV4" s="204"/>
      <c r="AW4" s="204"/>
      <c r="AX4" s="204"/>
      <c r="AY4" s="204"/>
      <c r="AZ4" s="204"/>
      <c r="BA4" s="288" t="s">
        <v>32</v>
      </c>
      <c r="BB4" s="167" t="s">
        <v>35</v>
      </c>
      <c r="BC4" s="167"/>
      <c r="BD4" s="167"/>
      <c r="BE4" s="167"/>
      <c r="BF4" s="282"/>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row>
    <row r="5" spans="1:1024" ht="6.75" customHeight="1">
      <c r="A5" s="205"/>
      <c r="B5" s="3"/>
      <c r="C5" s="21"/>
      <c r="D5" s="21"/>
      <c r="E5" s="21"/>
      <c r="F5" s="21"/>
      <c r="G5" s="46"/>
      <c r="H5" s="21"/>
      <c r="I5" s="21"/>
      <c r="J5" s="46"/>
      <c r="K5" s="21"/>
      <c r="L5" s="60"/>
      <c r="M5" s="60"/>
      <c r="N5" s="60"/>
      <c r="O5" s="60"/>
      <c r="P5" s="60"/>
      <c r="Q5" s="60"/>
      <c r="R5" s="60"/>
      <c r="S5" s="21"/>
      <c r="T5" s="21"/>
      <c r="U5" s="21"/>
      <c r="V5" s="21"/>
      <c r="W5" s="21"/>
      <c r="X5" s="21"/>
      <c r="Y5" s="21"/>
      <c r="Z5" s="61"/>
      <c r="AA5" s="61"/>
      <c r="AB5" s="21"/>
      <c r="AC5" s="21"/>
      <c r="AD5" s="21"/>
      <c r="AE5" s="21"/>
      <c r="AF5" s="3"/>
      <c r="AG5" s="2"/>
      <c r="AH5" s="2"/>
      <c r="AI5" s="2"/>
      <c r="AJ5" s="2"/>
      <c r="AK5" s="2"/>
      <c r="AL5" s="2"/>
      <c r="AM5" s="2"/>
      <c r="AN5" s="2"/>
      <c r="AO5" s="2"/>
      <c r="AP5" s="2"/>
      <c r="AQ5" s="2"/>
      <c r="AR5" s="2"/>
      <c r="AS5" s="2"/>
      <c r="AT5" s="2"/>
      <c r="AU5" s="204"/>
      <c r="AV5" s="204"/>
      <c r="AW5" s="204"/>
      <c r="AX5" s="204"/>
      <c r="AY5" s="204"/>
      <c r="AZ5" s="204"/>
      <c r="BA5" s="204"/>
      <c r="BB5" s="204"/>
      <c r="BC5" s="204"/>
      <c r="BD5" s="204"/>
      <c r="BE5" s="282"/>
      <c r="BF5" s="282"/>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row>
    <row r="6" spans="1:1024" ht="20.25" customHeight="1">
      <c r="A6" s="205"/>
      <c r="B6" s="3"/>
      <c r="C6" s="21"/>
      <c r="D6" s="21"/>
      <c r="E6" s="21"/>
      <c r="F6" s="21"/>
      <c r="G6" s="46"/>
      <c r="H6" s="21"/>
      <c r="I6" s="21"/>
      <c r="J6" s="46"/>
      <c r="K6" s="21"/>
      <c r="L6" s="60"/>
      <c r="M6" s="60"/>
      <c r="N6" s="60"/>
      <c r="O6" s="60"/>
      <c r="P6" s="60"/>
      <c r="Q6" s="60"/>
      <c r="R6" s="60"/>
      <c r="S6" s="21"/>
      <c r="T6" s="21"/>
      <c r="U6" s="21"/>
      <c r="V6" s="21"/>
      <c r="W6" s="21"/>
      <c r="X6" s="21"/>
      <c r="Y6" s="21"/>
      <c r="Z6" s="61"/>
      <c r="AA6" s="61"/>
      <c r="AB6" s="21"/>
      <c r="AC6" s="21"/>
      <c r="AD6" s="21"/>
      <c r="AE6" s="21"/>
      <c r="AF6" s="3"/>
      <c r="AG6" s="2"/>
      <c r="AH6" s="2"/>
      <c r="AI6" s="2"/>
      <c r="AJ6" s="2"/>
      <c r="AK6" s="2"/>
      <c r="AL6" s="2" t="s">
        <v>36</v>
      </c>
      <c r="AM6" s="2"/>
      <c r="AN6" s="2"/>
      <c r="AO6" s="2"/>
      <c r="AP6" s="2"/>
      <c r="AQ6" s="2"/>
      <c r="AR6" s="2"/>
      <c r="AS6" s="2"/>
      <c r="AT6" s="59"/>
      <c r="AU6" s="59"/>
      <c r="AV6" s="142"/>
      <c r="AW6" s="2"/>
      <c r="AX6" s="147">
        <v>40</v>
      </c>
      <c r="AY6" s="147"/>
      <c r="AZ6" s="160" t="s">
        <v>42</v>
      </c>
      <c r="BA6" s="2"/>
      <c r="BB6" s="147">
        <v>160</v>
      </c>
      <c r="BC6" s="147"/>
      <c r="BD6" s="160" t="s">
        <v>38</v>
      </c>
      <c r="BE6" s="2"/>
      <c r="BF6" s="282"/>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row>
    <row r="7" spans="1:1024" ht="6.75" customHeight="1">
      <c r="A7" s="205"/>
      <c r="B7" s="3"/>
      <c r="C7" s="21"/>
      <c r="D7" s="21"/>
      <c r="E7" s="21"/>
      <c r="F7" s="21"/>
      <c r="G7" s="46"/>
      <c r="H7" s="21"/>
      <c r="I7" s="21"/>
      <c r="J7" s="46"/>
      <c r="K7" s="21"/>
      <c r="L7" s="60"/>
      <c r="M7" s="60"/>
      <c r="N7" s="60"/>
      <c r="O7" s="60"/>
      <c r="P7" s="60"/>
      <c r="Q7" s="60"/>
      <c r="R7" s="60"/>
      <c r="S7" s="21"/>
      <c r="T7" s="21"/>
      <c r="U7" s="21"/>
      <c r="V7" s="21"/>
      <c r="W7" s="21"/>
      <c r="X7" s="21"/>
      <c r="Y7" s="21"/>
      <c r="Z7" s="61"/>
      <c r="AA7" s="61"/>
      <c r="AB7" s="21"/>
      <c r="AC7" s="21"/>
      <c r="AD7" s="21"/>
      <c r="AE7" s="21"/>
      <c r="AF7" s="3"/>
      <c r="AG7" s="2"/>
      <c r="AH7" s="2"/>
      <c r="AI7" s="2"/>
      <c r="AJ7" s="2"/>
      <c r="AK7" s="2"/>
      <c r="AL7" s="2"/>
      <c r="AM7" s="2"/>
      <c r="AN7" s="2"/>
      <c r="AO7" s="2"/>
      <c r="AP7" s="2"/>
      <c r="AQ7" s="2"/>
      <c r="AR7" s="2"/>
      <c r="AS7" s="2"/>
      <c r="AT7" s="2"/>
      <c r="AU7" s="204"/>
      <c r="AV7" s="204"/>
      <c r="AW7" s="204"/>
      <c r="AX7" s="204"/>
      <c r="AY7" s="204"/>
      <c r="AZ7" s="204"/>
      <c r="BA7" s="204"/>
      <c r="BB7" s="204"/>
      <c r="BC7" s="204"/>
      <c r="BD7" s="204"/>
      <c r="BE7" s="282"/>
      <c r="BF7" s="282"/>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row>
    <row r="8" spans="1:1024" ht="20.25" customHeight="1">
      <c r="A8" s="205"/>
      <c r="B8" s="6"/>
      <c r="C8" s="6"/>
      <c r="D8" s="6"/>
      <c r="E8" s="6"/>
      <c r="F8" s="6"/>
      <c r="G8" s="47"/>
      <c r="H8" s="47"/>
      <c r="I8" s="47"/>
      <c r="J8" s="6"/>
      <c r="K8" s="6"/>
      <c r="L8" s="47"/>
      <c r="M8" s="47"/>
      <c r="N8" s="47"/>
      <c r="O8" s="6"/>
      <c r="P8" s="47"/>
      <c r="Q8" s="47"/>
      <c r="R8" s="47"/>
      <c r="S8" s="83"/>
      <c r="T8" s="95"/>
      <c r="U8" s="95"/>
      <c r="V8" s="106"/>
      <c r="W8" s="3"/>
      <c r="X8" s="3"/>
      <c r="Y8" s="3"/>
      <c r="Z8" s="61"/>
      <c r="AA8" s="124"/>
      <c r="AB8" s="46"/>
      <c r="AC8" s="61"/>
      <c r="AD8" s="61"/>
      <c r="AE8" s="61"/>
      <c r="AF8" s="128"/>
      <c r="AG8" s="62"/>
      <c r="AH8" s="62"/>
      <c r="AI8" s="62"/>
      <c r="AJ8" s="64"/>
      <c r="AK8" s="60"/>
      <c r="AL8" s="124"/>
      <c r="AM8" s="124"/>
      <c r="AN8" s="46"/>
      <c r="AO8" s="59"/>
      <c r="AP8" s="59"/>
      <c r="AQ8" s="59"/>
      <c r="AR8" s="22"/>
      <c r="AS8" s="22"/>
      <c r="AT8" s="2"/>
      <c r="AU8" s="264"/>
      <c r="AV8" s="264"/>
      <c r="AW8" s="270"/>
      <c r="AX8" s="204"/>
      <c r="AY8" s="281" t="s">
        <v>43</v>
      </c>
      <c r="AZ8" s="204"/>
      <c r="BA8" s="204"/>
      <c r="BB8" s="289">
        <f>DAY(EOMONTH(DATE(AC2,AG2,1),0))</f>
        <v>30</v>
      </c>
      <c r="BC8" s="289"/>
      <c r="BD8" s="281" t="s">
        <v>45</v>
      </c>
      <c r="BE8" s="204"/>
      <c r="BF8" s="204"/>
      <c r="BG8" s="5"/>
      <c r="BH8" s="5"/>
      <c r="BI8" s="5"/>
      <c r="BJ8" s="258"/>
      <c r="BK8" s="258"/>
      <c r="BL8" s="258"/>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row>
    <row r="9" spans="1:1024" ht="6" customHeight="1">
      <c r="A9" s="205"/>
      <c r="B9" s="7"/>
      <c r="C9" s="7"/>
      <c r="D9" s="7"/>
      <c r="E9" s="7"/>
      <c r="F9" s="7"/>
      <c r="G9" s="6"/>
      <c r="H9" s="47"/>
      <c r="I9" s="59"/>
      <c r="J9" s="59"/>
      <c r="K9" s="7"/>
      <c r="L9" s="6"/>
      <c r="M9" s="47"/>
      <c r="N9" s="59"/>
      <c r="O9" s="59"/>
      <c r="P9" s="6"/>
      <c r="Q9" s="59"/>
      <c r="R9" s="7"/>
      <c r="S9" s="59"/>
      <c r="T9" s="59"/>
      <c r="U9" s="59"/>
      <c r="V9" s="59"/>
      <c r="W9" s="3"/>
      <c r="X9" s="3"/>
      <c r="Y9" s="3"/>
      <c r="Z9" s="21"/>
      <c r="AA9" s="64"/>
      <c r="AB9" s="64"/>
      <c r="AC9" s="21"/>
      <c r="AD9" s="21"/>
      <c r="AE9" s="21"/>
      <c r="AF9" s="132"/>
      <c r="AG9" s="61"/>
      <c r="AH9" s="64"/>
      <c r="AI9" s="21"/>
      <c r="AJ9" s="62"/>
      <c r="AK9" s="64"/>
      <c r="AL9" s="64"/>
      <c r="AM9" s="64"/>
      <c r="AN9" s="64"/>
      <c r="AO9" s="21"/>
      <c r="AP9" s="2"/>
      <c r="AQ9" s="141"/>
      <c r="AR9" s="141"/>
      <c r="AS9" s="141"/>
      <c r="AT9" s="2"/>
      <c r="AU9" s="204"/>
      <c r="AV9" s="204"/>
      <c r="AW9" s="204"/>
      <c r="AX9" s="204"/>
      <c r="AY9" s="204"/>
      <c r="AZ9" s="204"/>
      <c r="BA9" s="204"/>
      <c r="BB9" s="204"/>
      <c r="BC9" s="204"/>
      <c r="BD9" s="204"/>
      <c r="BE9" s="204"/>
      <c r="BF9" s="204"/>
      <c r="BG9" s="5"/>
      <c r="BH9" s="5"/>
      <c r="BI9" s="5"/>
      <c r="BJ9" s="258"/>
      <c r="BK9" s="258"/>
      <c r="BL9" s="258"/>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row>
    <row r="10" spans="1:1024" ht="25.5">
      <c r="A10" s="205"/>
      <c r="B10" s="6"/>
      <c r="C10" s="6"/>
      <c r="D10" s="6"/>
      <c r="E10" s="6"/>
      <c r="F10" s="6"/>
      <c r="G10" s="47"/>
      <c r="H10" s="47"/>
      <c r="I10" s="47"/>
      <c r="J10" s="6"/>
      <c r="K10" s="6"/>
      <c r="L10" s="47"/>
      <c r="M10" s="47"/>
      <c r="N10" s="47"/>
      <c r="O10" s="6"/>
      <c r="P10" s="47"/>
      <c r="Q10" s="47"/>
      <c r="R10" s="47"/>
      <c r="S10" s="83"/>
      <c r="T10" s="95"/>
      <c r="U10" s="95"/>
      <c r="V10" s="106"/>
      <c r="W10" s="3"/>
      <c r="X10" s="3"/>
      <c r="Y10" s="3"/>
      <c r="Z10" s="61"/>
      <c r="AA10" s="124"/>
      <c r="AB10" s="46"/>
      <c r="AC10" s="61"/>
      <c r="AD10" s="61"/>
      <c r="AE10" s="61"/>
      <c r="AF10" s="132"/>
      <c r="AG10" s="62"/>
      <c r="AH10" s="62"/>
      <c r="AI10" s="62"/>
      <c r="AJ10" s="64"/>
      <c r="AK10" s="60"/>
      <c r="AL10" s="124"/>
      <c r="AM10" s="2"/>
      <c r="AN10" s="2"/>
      <c r="AO10" s="136"/>
      <c r="AP10" s="136"/>
      <c r="AQ10" s="136"/>
      <c r="AR10" s="142"/>
      <c r="AS10" s="141"/>
      <c r="AT10" s="141"/>
      <c r="AU10" s="265"/>
      <c r="AV10" s="268"/>
      <c r="AW10" s="268"/>
      <c r="AX10" s="271"/>
      <c r="AY10" s="271"/>
      <c r="AZ10" s="282" t="s">
        <v>23</v>
      </c>
      <c r="BA10" s="268"/>
      <c r="BB10" s="147">
        <v>1</v>
      </c>
      <c r="BC10" s="147"/>
      <c r="BD10" s="147"/>
      <c r="BE10" s="295" t="s">
        <v>47</v>
      </c>
      <c r="BF10" s="204"/>
      <c r="BG10" s="5"/>
      <c r="BH10" s="5"/>
      <c r="BI10" s="5"/>
      <c r="BJ10" s="258"/>
      <c r="BK10" s="258"/>
      <c r="BL10" s="258"/>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row>
    <row r="11" spans="1:1024" ht="6" customHeight="1">
      <c r="A11" s="205"/>
      <c r="B11" s="7"/>
      <c r="C11" s="7"/>
      <c r="D11" s="7"/>
      <c r="E11" s="7"/>
      <c r="F11" s="34"/>
      <c r="G11" s="7"/>
      <c r="H11" s="7"/>
      <c r="I11" s="7"/>
      <c r="J11" s="7"/>
      <c r="K11" s="6"/>
      <c r="L11" s="47"/>
      <c r="M11" s="59"/>
      <c r="N11" s="59"/>
      <c r="O11" s="6"/>
      <c r="P11" s="59"/>
      <c r="Q11" s="7"/>
      <c r="R11" s="59"/>
      <c r="S11" s="59"/>
      <c r="T11" s="59"/>
      <c r="U11" s="59"/>
      <c r="V11" s="34"/>
      <c r="W11" s="3"/>
      <c r="X11" s="3"/>
      <c r="Y11" s="3"/>
      <c r="Z11" s="21"/>
      <c r="AA11" s="64"/>
      <c r="AB11" s="64"/>
      <c r="AC11" s="21"/>
      <c r="AD11" s="21"/>
      <c r="AE11" s="21"/>
      <c r="AF11" s="132"/>
      <c r="AG11" s="61"/>
      <c r="AH11" s="62"/>
      <c r="AI11" s="64"/>
      <c r="AJ11" s="62"/>
      <c r="AK11" s="64"/>
      <c r="AL11" s="64"/>
      <c r="AM11" s="64"/>
      <c r="AN11" s="64"/>
      <c r="AO11" s="7"/>
      <c r="AP11" s="7"/>
      <c r="AQ11" s="6"/>
      <c r="AR11" s="143"/>
      <c r="AS11" s="141"/>
      <c r="AT11" s="141"/>
      <c r="AU11" s="265"/>
      <c r="AV11" s="268"/>
      <c r="AW11" s="268"/>
      <c r="AX11" s="271"/>
      <c r="AY11" s="271"/>
      <c r="AZ11" s="268"/>
      <c r="BA11" s="268"/>
      <c r="BB11" s="290"/>
      <c r="BC11" s="290"/>
      <c r="BD11" s="290"/>
      <c r="BE11" s="295"/>
      <c r="BF11" s="204"/>
      <c r="BG11" s="5"/>
      <c r="BH11" s="5"/>
      <c r="BI11" s="5"/>
      <c r="BJ11" s="258"/>
      <c r="BK11" s="258"/>
      <c r="BL11" s="258"/>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row>
    <row r="12" spans="1:1024" ht="20.25" customHeight="1">
      <c r="A12" s="205"/>
      <c r="B12" s="8"/>
      <c r="C12" s="8"/>
      <c r="D12" s="8"/>
      <c r="E12" s="8"/>
      <c r="F12" s="8"/>
      <c r="G12" s="8"/>
      <c r="H12" s="8"/>
      <c r="I12" s="8"/>
      <c r="J12" s="8"/>
      <c r="K12" s="8"/>
      <c r="L12" s="8"/>
      <c r="M12" s="8"/>
      <c r="N12" s="8"/>
      <c r="O12" s="8"/>
      <c r="P12" s="8"/>
      <c r="Q12" s="8"/>
      <c r="R12" s="8"/>
      <c r="S12" s="8"/>
      <c r="T12" s="8"/>
      <c r="U12" s="8"/>
      <c r="V12" s="8"/>
      <c r="W12" s="3"/>
      <c r="X12" s="3"/>
      <c r="Y12" s="3"/>
      <c r="Z12" s="6"/>
      <c r="AA12" s="125"/>
      <c r="AB12" s="125"/>
      <c r="AC12" s="6"/>
      <c r="AD12" s="61"/>
      <c r="AE12" s="61"/>
      <c r="AF12" s="128"/>
      <c r="AG12" s="46"/>
      <c r="AH12" s="62"/>
      <c r="AI12" s="64"/>
      <c r="AJ12" s="62"/>
      <c r="AK12" s="64"/>
      <c r="AL12" s="64"/>
      <c r="AM12" s="64"/>
      <c r="AN12" s="64"/>
      <c r="AO12" s="137"/>
      <c r="AP12" s="137"/>
      <c r="AQ12" s="137"/>
      <c r="AR12" s="142"/>
      <c r="AS12" s="141"/>
      <c r="AT12" s="141"/>
      <c r="AU12" s="265"/>
      <c r="AV12" s="268"/>
      <c r="AW12" s="268"/>
      <c r="AX12" s="271"/>
      <c r="AY12" s="271"/>
      <c r="AZ12" s="268"/>
      <c r="BA12" s="268"/>
      <c r="BB12" s="147">
        <v>1</v>
      </c>
      <c r="BC12" s="147"/>
      <c r="BD12" s="147"/>
      <c r="BE12" s="296" t="s">
        <v>34</v>
      </c>
      <c r="BF12" s="204"/>
      <c r="BG12" s="5"/>
      <c r="BH12" s="5"/>
      <c r="BI12" s="5"/>
      <c r="BJ12" s="258"/>
      <c r="BK12" s="258"/>
      <c r="BL12" s="258"/>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row>
    <row r="13" spans="1:1024" ht="6.75" customHeight="1">
      <c r="A13" s="205"/>
      <c r="B13" s="8"/>
      <c r="C13" s="8"/>
      <c r="D13" s="8"/>
      <c r="E13" s="8"/>
      <c r="F13" s="8"/>
      <c r="G13" s="8"/>
      <c r="H13" s="8"/>
      <c r="I13" s="8"/>
      <c r="J13" s="8"/>
      <c r="K13" s="8"/>
      <c r="L13" s="8"/>
      <c r="M13" s="8"/>
      <c r="N13" s="8"/>
      <c r="O13" s="8"/>
      <c r="P13" s="8"/>
      <c r="Q13" s="8"/>
      <c r="R13" s="8"/>
      <c r="S13" s="8"/>
      <c r="T13" s="8"/>
      <c r="U13" s="8"/>
      <c r="V13" s="8"/>
      <c r="W13" s="3"/>
      <c r="X13" s="3"/>
      <c r="Y13" s="3"/>
      <c r="Z13" s="47"/>
      <c r="AA13" s="126"/>
      <c r="AB13" s="126"/>
      <c r="AC13" s="47"/>
      <c r="AD13" s="62"/>
      <c r="AE13" s="62"/>
      <c r="AF13" s="132"/>
      <c r="AG13" s="2"/>
      <c r="AH13" s="2"/>
      <c r="AI13" s="2"/>
      <c r="AJ13" s="2"/>
      <c r="AK13" s="2"/>
      <c r="AL13" s="2"/>
      <c r="AM13" s="2"/>
      <c r="AN13" s="2"/>
      <c r="AO13" s="7"/>
      <c r="AP13" s="7"/>
      <c r="AQ13" s="7"/>
      <c r="AR13" s="2"/>
      <c r="AS13" s="141"/>
      <c r="AT13" s="141"/>
      <c r="AU13" s="265"/>
      <c r="AV13" s="268"/>
      <c r="AW13" s="268"/>
      <c r="AX13" s="271"/>
      <c r="AY13" s="271"/>
      <c r="AZ13" s="268"/>
      <c r="BA13" s="268"/>
      <c r="BB13" s="290"/>
      <c r="BC13" s="290"/>
      <c r="BD13" s="290"/>
      <c r="BE13" s="295"/>
      <c r="BF13" s="204"/>
      <c r="BG13" s="5"/>
      <c r="BH13" s="5"/>
      <c r="BI13" s="5"/>
      <c r="BJ13" s="258"/>
      <c r="BK13" s="258"/>
      <c r="BL13" s="258"/>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row>
    <row r="14" spans="1:1024" ht="25.5">
      <c r="A14" s="205"/>
      <c r="B14" s="8"/>
      <c r="C14" s="8"/>
      <c r="D14" s="8"/>
      <c r="E14" s="8"/>
      <c r="F14" s="8"/>
      <c r="G14" s="8"/>
      <c r="H14" s="8"/>
      <c r="I14" s="8"/>
      <c r="J14" s="8"/>
      <c r="K14" s="8"/>
      <c r="L14" s="8"/>
      <c r="M14" s="8"/>
      <c r="N14" s="8"/>
      <c r="O14" s="8"/>
      <c r="P14" s="8"/>
      <c r="Q14" s="8"/>
      <c r="R14" s="8"/>
      <c r="S14" s="8"/>
      <c r="T14" s="8"/>
      <c r="U14" s="8"/>
      <c r="V14" s="8"/>
      <c r="W14" s="3"/>
      <c r="X14" s="3"/>
      <c r="Y14" s="3"/>
      <c r="Z14" s="6"/>
      <c r="AA14" s="125"/>
      <c r="AB14" s="125"/>
      <c r="AC14" s="6"/>
      <c r="AD14" s="61"/>
      <c r="AE14" s="61"/>
      <c r="AF14" s="132"/>
      <c r="AG14" s="2"/>
      <c r="AH14" s="2"/>
      <c r="AI14" s="2"/>
      <c r="AJ14" s="2"/>
      <c r="AK14" s="2"/>
      <c r="AL14" s="2"/>
      <c r="AM14" s="2"/>
      <c r="AN14" s="2"/>
      <c r="AO14" s="59"/>
      <c r="AP14" s="59"/>
      <c r="AQ14" s="59"/>
      <c r="AR14" s="2"/>
      <c r="AS14" s="141"/>
      <c r="AT14" s="144" t="s">
        <v>52</v>
      </c>
      <c r="AU14" s="145"/>
      <c r="AV14" s="145"/>
      <c r="AW14" s="145"/>
      <c r="AX14" s="272" t="s">
        <v>53</v>
      </c>
      <c r="AY14" s="145"/>
      <c r="AZ14" s="145"/>
      <c r="BA14" s="145"/>
      <c r="BB14" s="291" t="s">
        <v>56</v>
      </c>
      <c r="BC14" s="294">
        <f>(AY14-AU14)*24</f>
        <v>0</v>
      </c>
      <c r="BD14" s="294"/>
      <c r="BE14" s="297" t="s">
        <v>58</v>
      </c>
      <c r="BF14" s="290"/>
      <c r="BG14" s="5"/>
      <c r="BH14" s="5"/>
      <c r="BI14" s="5"/>
      <c r="BJ14" s="258"/>
      <c r="BK14" s="258"/>
      <c r="BL14" s="258"/>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row>
    <row r="15" spans="1:1024" ht="6.75" customHeight="1">
      <c r="A15" s="205"/>
      <c r="B15" s="3"/>
      <c r="C15" s="22"/>
      <c r="D15" s="22"/>
      <c r="E15" s="22"/>
      <c r="F15" s="22"/>
      <c r="G15" s="21"/>
      <c r="H15" s="21"/>
      <c r="I15" s="60"/>
      <c r="J15" s="61"/>
      <c r="K15" s="62"/>
      <c r="L15" s="64"/>
      <c r="M15" s="64"/>
      <c r="N15" s="61"/>
      <c r="O15" s="64"/>
      <c r="P15" s="21"/>
      <c r="Q15" s="62"/>
      <c r="R15" s="64"/>
      <c r="S15" s="64"/>
      <c r="T15" s="64"/>
      <c r="U15" s="64"/>
      <c r="V15" s="21"/>
      <c r="W15" s="60"/>
      <c r="X15" s="61"/>
      <c r="Y15" s="61"/>
      <c r="Z15" s="46"/>
      <c r="AA15" s="61"/>
      <c r="AB15" s="60"/>
      <c r="AC15" s="61"/>
      <c r="AD15" s="62"/>
      <c r="AE15" s="64"/>
      <c r="AF15" s="132"/>
      <c r="AG15" s="128"/>
      <c r="AH15" s="134"/>
      <c r="AI15" s="132"/>
      <c r="AJ15" s="134"/>
      <c r="AK15" s="132"/>
      <c r="AL15" s="132"/>
      <c r="AM15" s="132"/>
      <c r="AN15" s="132"/>
      <c r="AO15" s="138"/>
      <c r="AP15" s="3"/>
      <c r="AQ15" s="120"/>
      <c r="AR15" s="120"/>
      <c r="AS15" s="120"/>
      <c r="AT15" s="120"/>
      <c r="AU15" s="266"/>
      <c r="AV15" s="269"/>
      <c r="AW15" s="269"/>
      <c r="AX15" s="273"/>
      <c r="AY15" s="273"/>
      <c r="AZ15" s="269"/>
      <c r="BA15" s="269"/>
      <c r="BB15" s="259"/>
      <c r="BC15" s="259"/>
      <c r="BD15" s="259"/>
      <c r="BE15" s="298"/>
      <c r="BF15" s="5"/>
      <c r="BG15" s="5"/>
      <c r="BH15" s="5"/>
      <c r="BI15" s="5"/>
      <c r="BJ15" s="258"/>
      <c r="BK15" s="258"/>
      <c r="BL15" s="258"/>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row>
    <row r="16" spans="1:1024" ht="8.4499999999999993" customHeight="1">
      <c r="A16" s="5"/>
      <c r="B16" s="1"/>
      <c r="C16" s="23"/>
      <c r="D16" s="23"/>
      <c r="E16" s="23"/>
      <c r="F16" s="23"/>
      <c r="G16" s="23"/>
      <c r="H16" s="1"/>
      <c r="I16" s="1"/>
      <c r="J16" s="1"/>
      <c r="K16" s="1"/>
      <c r="L16" s="1"/>
      <c r="M16" s="1"/>
      <c r="N16" s="1"/>
      <c r="O16" s="1"/>
      <c r="P16" s="1"/>
      <c r="Q16" s="1"/>
      <c r="R16" s="1"/>
      <c r="S16" s="1"/>
      <c r="T16" s="1"/>
      <c r="U16" s="1"/>
      <c r="V16" s="1"/>
      <c r="W16" s="1"/>
      <c r="X16" s="23"/>
      <c r="Y16" s="1"/>
      <c r="Z16" s="1"/>
      <c r="AA16" s="1"/>
      <c r="AB16" s="1"/>
      <c r="AC16" s="1"/>
      <c r="AD16" s="1"/>
      <c r="AE16" s="1"/>
      <c r="AF16" s="1"/>
      <c r="AG16" s="1"/>
      <c r="AH16" s="1"/>
      <c r="AI16" s="1"/>
      <c r="AJ16" s="1"/>
      <c r="AK16" s="1"/>
      <c r="AL16" s="1"/>
      <c r="AM16" s="1"/>
      <c r="AN16" s="23"/>
      <c r="AO16" s="1"/>
      <c r="AP16" s="1"/>
      <c r="AQ16" s="1"/>
      <c r="AR16" s="1"/>
      <c r="AS16" s="1"/>
      <c r="AT16" s="1"/>
      <c r="AU16" s="5"/>
      <c r="AV16" s="5"/>
      <c r="AW16" s="5"/>
      <c r="AX16" s="5"/>
      <c r="AY16" s="5"/>
      <c r="AZ16" s="5"/>
      <c r="BA16" s="5"/>
      <c r="BB16" s="5"/>
      <c r="BC16" s="5"/>
      <c r="BD16" s="5"/>
      <c r="BE16" s="299"/>
      <c r="BF16" s="299"/>
      <c r="BG16" s="299"/>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row>
    <row r="17" spans="1:1024" ht="20.25" customHeight="1">
      <c r="A17" s="5"/>
      <c r="B17" s="207" t="s">
        <v>61</v>
      </c>
      <c r="C17" s="216" t="s">
        <v>62</v>
      </c>
      <c r="D17" s="216"/>
      <c r="E17" s="216"/>
      <c r="F17" s="223"/>
      <c r="G17" s="227" t="s">
        <v>51</v>
      </c>
      <c r="H17" s="231" t="s">
        <v>63</v>
      </c>
      <c r="I17" s="231"/>
      <c r="J17" s="231"/>
      <c r="K17" s="231"/>
      <c r="L17" s="234" t="s">
        <v>22</v>
      </c>
      <c r="M17" s="234"/>
      <c r="N17" s="234"/>
      <c r="O17" s="234"/>
      <c r="P17" s="237"/>
      <c r="Q17" s="237"/>
      <c r="R17" s="237"/>
      <c r="S17" s="84" t="s">
        <v>68</v>
      </c>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274" t="str">
        <f>IF(BB3="４週","(11) 1～4週目の勤務時間数合計","(11) 1か月の勤務時間数   合計")</f>
        <v>(11) 1～4週目の勤務時間数合計</v>
      </c>
      <c r="AY17" s="274"/>
      <c r="AZ17" s="283" t="s">
        <v>21</v>
      </c>
      <c r="BA17" s="283"/>
      <c r="BB17" s="292" t="s">
        <v>69</v>
      </c>
      <c r="BC17" s="292"/>
      <c r="BD17" s="292"/>
      <c r="BE17" s="292"/>
      <c r="BF17" s="292"/>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row>
    <row r="18" spans="1:1024" ht="20.25" customHeight="1">
      <c r="A18" s="5"/>
      <c r="B18" s="207"/>
      <c r="C18" s="216"/>
      <c r="D18" s="216"/>
      <c r="E18" s="216"/>
      <c r="F18" s="224"/>
      <c r="G18" s="227"/>
      <c r="H18" s="231"/>
      <c r="I18" s="231"/>
      <c r="J18" s="231"/>
      <c r="K18" s="231"/>
      <c r="L18" s="234"/>
      <c r="M18" s="234"/>
      <c r="N18" s="234"/>
      <c r="O18" s="234"/>
      <c r="P18" s="237"/>
      <c r="Q18" s="237"/>
      <c r="R18" s="237"/>
      <c r="S18" s="244" t="s">
        <v>30</v>
      </c>
      <c r="T18" s="244"/>
      <c r="U18" s="244"/>
      <c r="V18" s="244"/>
      <c r="W18" s="244"/>
      <c r="X18" s="244"/>
      <c r="Y18" s="244"/>
      <c r="Z18" s="244" t="s">
        <v>70</v>
      </c>
      <c r="AA18" s="244"/>
      <c r="AB18" s="244"/>
      <c r="AC18" s="244"/>
      <c r="AD18" s="244"/>
      <c r="AE18" s="244"/>
      <c r="AF18" s="244"/>
      <c r="AG18" s="244" t="s">
        <v>0</v>
      </c>
      <c r="AH18" s="244"/>
      <c r="AI18" s="244"/>
      <c r="AJ18" s="244"/>
      <c r="AK18" s="244"/>
      <c r="AL18" s="244"/>
      <c r="AM18" s="244"/>
      <c r="AN18" s="244" t="s">
        <v>71</v>
      </c>
      <c r="AO18" s="244"/>
      <c r="AP18" s="244"/>
      <c r="AQ18" s="244"/>
      <c r="AR18" s="244"/>
      <c r="AS18" s="244"/>
      <c r="AT18" s="244"/>
      <c r="AU18" s="267" t="s">
        <v>26</v>
      </c>
      <c r="AV18" s="267"/>
      <c r="AW18" s="267"/>
      <c r="AX18" s="274"/>
      <c r="AY18" s="274"/>
      <c r="AZ18" s="283"/>
      <c r="BA18" s="283"/>
      <c r="BB18" s="292"/>
      <c r="BC18" s="292"/>
      <c r="BD18" s="292"/>
      <c r="BE18" s="292"/>
      <c r="BF18" s="292"/>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row>
    <row r="19" spans="1:1024" ht="20.25" customHeight="1">
      <c r="A19" s="5"/>
      <c r="B19" s="207"/>
      <c r="C19" s="216"/>
      <c r="D19" s="216"/>
      <c r="E19" s="216"/>
      <c r="F19" s="224"/>
      <c r="G19" s="227"/>
      <c r="H19" s="231"/>
      <c r="I19" s="231"/>
      <c r="J19" s="231"/>
      <c r="K19" s="231"/>
      <c r="L19" s="234"/>
      <c r="M19" s="234"/>
      <c r="N19" s="234"/>
      <c r="O19" s="234"/>
      <c r="P19" s="237"/>
      <c r="Q19" s="237"/>
      <c r="R19" s="237"/>
      <c r="S19" s="245">
        <v>1</v>
      </c>
      <c r="T19" s="249">
        <v>2</v>
      </c>
      <c r="U19" s="249">
        <v>3</v>
      </c>
      <c r="V19" s="249">
        <v>4</v>
      </c>
      <c r="W19" s="249">
        <v>5</v>
      </c>
      <c r="X19" s="249">
        <v>6</v>
      </c>
      <c r="Y19" s="254">
        <v>7</v>
      </c>
      <c r="Z19" s="245">
        <v>8</v>
      </c>
      <c r="AA19" s="249">
        <v>9</v>
      </c>
      <c r="AB19" s="249">
        <v>10</v>
      </c>
      <c r="AC19" s="249">
        <v>11</v>
      </c>
      <c r="AD19" s="249">
        <v>12</v>
      </c>
      <c r="AE19" s="249">
        <v>13</v>
      </c>
      <c r="AF19" s="254">
        <v>14</v>
      </c>
      <c r="AG19" s="262">
        <v>15</v>
      </c>
      <c r="AH19" s="249">
        <v>16</v>
      </c>
      <c r="AI19" s="249">
        <v>17</v>
      </c>
      <c r="AJ19" s="249">
        <v>18</v>
      </c>
      <c r="AK19" s="249">
        <v>19</v>
      </c>
      <c r="AL19" s="249">
        <v>20</v>
      </c>
      <c r="AM19" s="254">
        <v>21</v>
      </c>
      <c r="AN19" s="245">
        <v>22</v>
      </c>
      <c r="AO19" s="249">
        <v>23</v>
      </c>
      <c r="AP19" s="249">
        <v>24</v>
      </c>
      <c r="AQ19" s="249">
        <v>25</v>
      </c>
      <c r="AR19" s="249">
        <v>26</v>
      </c>
      <c r="AS19" s="249">
        <v>27</v>
      </c>
      <c r="AT19" s="254">
        <v>28</v>
      </c>
      <c r="AU19" s="245" t="str">
        <f>IF($BB$3="暦月",IF(DAY(DATE($AC$2,$AG$2,29))=29,29,""),"")</f>
        <v/>
      </c>
      <c r="AV19" s="249" t="str">
        <f>IF($BB$3="暦月",IF(DAY(DATE($AC$2,$AG$2,30))=30,30,""),"")</f>
        <v/>
      </c>
      <c r="AW19" s="254" t="str">
        <f>IF($BB$3="暦月",IF(DAY(DATE($AC$2,$AG$2,31))=31,31,""),"")</f>
        <v/>
      </c>
      <c r="AX19" s="274"/>
      <c r="AY19" s="274"/>
      <c r="AZ19" s="283"/>
      <c r="BA19" s="283"/>
      <c r="BB19" s="292"/>
      <c r="BC19" s="292"/>
      <c r="BD19" s="292"/>
      <c r="BE19" s="292"/>
      <c r="BF19" s="292"/>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row>
    <row r="20" spans="1:1024" ht="20.25" hidden="1" customHeight="1">
      <c r="A20" s="5"/>
      <c r="B20" s="207"/>
      <c r="C20" s="216"/>
      <c r="D20" s="216"/>
      <c r="E20" s="216"/>
      <c r="F20" s="224"/>
      <c r="G20" s="227"/>
      <c r="H20" s="231"/>
      <c r="I20" s="231"/>
      <c r="J20" s="231"/>
      <c r="K20" s="231"/>
      <c r="L20" s="234"/>
      <c r="M20" s="234"/>
      <c r="N20" s="234"/>
      <c r="O20" s="234"/>
      <c r="P20" s="237"/>
      <c r="Q20" s="237"/>
      <c r="R20" s="237"/>
      <c r="S20" s="245">
        <f>WEEKDAY(DATE($AC$2,$AG$2,1))</f>
        <v>5</v>
      </c>
      <c r="T20" s="249">
        <f>WEEKDAY(DATE($AC$2,$AG$2,2))</f>
        <v>6</v>
      </c>
      <c r="U20" s="249">
        <f>WEEKDAY(DATE($AC$2,$AG$2,3))</f>
        <v>7</v>
      </c>
      <c r="V20" s="249">
        <f>WEEKDAY(DATE($AC$2,$AG$2,4))</f>
        <v>1</v>
      </c>
      <c r="W20" s="249">
        <f>WEEKDAY(DATE($AC$2,$AG$2,5))</f>
        <v>2</v>
      </c>
      <c r="X20" s="249">
        <f>WEEKDAY(DATE($AC$2,$AG$2,6))</f>
        <v>3</v>
      </c>
      <c r="Y20" s="254">
        <f>WEEKDAY(DATE($AC$2,$AG$2,7))</f>
        <v>4</v>
      </c>
      <c r="Z20" s="245">
        <f>WEEKDAY(DATE($AC$2,$AG$2,8))</f>
        <v>5</v>
      </c>
      <c r="AA20" s="249">
        <f>WEEKDAY(DATE($AC$2,$AG$2,9))</f>
        <v>6</v>
      </c>
      <c r="AB20" s="249">
        <f>WEEKDAY(DATE($AC$2,$AG$2,10))</f>
        <v>7</v>
      </c>
      <c r="AC20" s="249">
        <f>WEEKDAY(DATE($AC$2,$AG$2,11))</f>
        <v>1</v>
      </c>
      <c r="AD20" s="249">
        <f>WEEKDAY(DATE($AC$2,$AG$2,12))</f>
        <v>2</v>
      </c>
      <c r="AE20" s="249">
        <f>WEEKDAY(DATE($AC$2,$AG$2,13))</f>
        <v>3</v>
      </c>
      <c r="AF20" s="254">
        <f>WEEKDAY(DATE($AC$2,$AG$2,14))</f>
        <v>4</v>
      </c>
      <c r="AG20" s="245">
        <f>WEEKDAY(DATE($AC$2,$AG$2,15))</f>
        <v>5</v>
      </c>
      <c r="AH20" s="249">
        <f>WEEKDAY(DATE($AC$2,$AG$2,16))</f>
        <v>6</v>
      </c>
      <c r="AI20" s="249">
        <f>WEEKDAY(DATE($AC$2,$AG$2,17))</f>
        <v>7</v>
      </c>
      <c r="AJ20" s="249">
        <f>WEEKDAY(DATE($AC$2,$AG$2,18))</f>
        <v>1</v>
      </c>
      <c r="AK20" s="249">
        <f>WEEKDAY(DATE($AC$2,$AG$2,19))</f>
        <v>2</v>
      </c>
      <c r="AL20" s="249">
        <f>WEEKDAY(DATE($AC$2,$AG$2,20))</f>
        <v>3</v>
      </c>
      <c r="AM20" s="254">
        <f>WEEKDAY(DATE($AC$2,$AG$2,21))</f>
        <v>4</v>
      </c>
      <c r="AN20" s="245">
        <f>WEEKDAY(DATE($AC$2,$AG$2,22))</f>
        <v>5</v>
      </c>
      <c r="AO20" s="249">
        <f>WEEKDAY(DATE($AC$2,$AG$2,23))</f>
        <v>6</v>
      </c>
      <c r="AP20" s="249">
        <f>WEEKDAY(DATE($AC$2,$AG$2,24))</f>
        <v>7</v>
      </c>
      <c r="AQ20" s="249">
        <f>WEEKDAY(DATE($AC$2,$AG$2,25))</f>
        <v>1</v>
      </c>
      <c r="AR20" s="249">
        <f>WEEKDAY(DATE($AC$2,$AG$2,26))</f>
        <v>2</v>
      </c>
      <c r="AS20" s="249">
        <f>WEEKDAY(DATE($AC$2,$AG$2,27))</f>
        <v>3</v>
      </c>
      <c r="AT20" s="254">
        <f>WEEKDAY(DATE($AC$2,$AG$2,28))</f>
        <v>4</v>
      </c>
      <c r="AU20" s="245">
        <f>IF(AU19=29,WEEKDAY(DATE($AC$2,$AG$2,29)),0)</f>
        <v>0</v>
      </c>
      <c r="AV20" s="249">
        <f>IF(AV19=30,WEEKDAY(DATE($AC$2,$AG$2,30)),0)</f>
        <v>0</v>
      </c>
      <c r="AW20" s="254">
        <f>IF(AW19=31,WEEKDAY(DATE($AC$2,$AG$2,31)),0)</f>
        <v>0</v>
      </c>
      <c r="AX20" s="274"/>
      <c r="AY20" s="274"/>
      <c r="AZ20" s="283"/>
      <c r="BA20" s="283"/>
      <c r="BB20" s="292"/>
      <c r="BC20" s="292"/>
      <c r="BD20" s="292"/>
      <c r="BE20" s="292"/>
      <c r="BF20" s="292"/>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row>
    <row r="21" spans="1:1024" ht="22.5" customHeight="1">
      <c r="A21" s="5"/>
      <c r="B21" s="207"/>
      <c r="C21" s="216"/>
      <c r="D21" s="216"/>
      <c r="E21" s="216"/>
      <c r="F21" s="225"/>
      <c r="G21" s="227"/>
      <c r="H21" s="231"/>
      <c r="I21" s="231"/>
      <c r="J21" s="231"/>
      <c r="K21" s="231"/>
      <c r="L21" s="234"/>
      <c r="M21" s="234"/>
      <c r="N21" s="234"/>
      <c r="O21" s="234"/>
      <c r="P21" s="237"/>
      <c r="Q21" s="237"/>
      <c r="R21" s="237"/>
      <c r="S21" s="246" t="str">
        <f t="shared" ref="S21:AT21" si="0">IF(S20=1,"日",IF(S20=2,"月",IF(S20=3,"火",IF(S20=4,"水",IF(S20=5,"木",IF(S20=6,"金","土"))))))</f>
        <v>木</v>
      </c>
      <c r="T21" s="250" t="str">
        <f t="shared" si="0"/>
        <v>金</v>
      </c>
      <c r="U21" s="250" t="str">
        <f t="shared" si="0"/>
        <v>土</v>
      </c>
      <c r="V21" s="250" t="str">
        <f t="shared" si="0"/>
        <v>日</v>
      </c>
      <c r="W21" s="250" t="str">
        <f t="shared" si="0"/>
        <v>月</v>
      </c>
      <c r="X21" s="250" t="str">
        <f t="shared" si="0"/>
        <v>火</v>
      </c>
      <c r="Y21" s="255" t="str">
        <f t="shared" si="0"/>
        <v>水</v>
      </c>
      <c r="Z21" s="246" t="str">
        <f t="shared" si="0"/>
        <v>木</v>
      </c>
      <c r="AA21" s="250" t="str">
        <f t="shared" si="0"/>
        <v>金</v>
      </c>
      <c r="AB21" s="250" t="str">
        <f t="shared" si="0"/>
        <v>土</v>
      </c>
      <c r="AC21" s="250" t="str">
        <f t="shared" si="0"/>
        <v>日</v>
      </c>
      <c r="AD21" s="250" t="str">
        <f t="shared" si="0"/>
        <v>月</v>
      </c>
      <c r="AE21" s="250" t="str">
        <f t="shared" si="0"/>
        <v>火</v>
      </c>
      <c r="AF21" s="255" t="str">
        <f t="shared" si="0"/>
        <v>水</v>
      </c>
      <c r="AG21" s="246" t="str">
        <f t="shared" si="0"/>
        <v>木</v>
      </c>
      <c r="AH21" s="250" t="str">
        <f t="shared" si="0"/>
        <v>金</v>
      </c>
      <c r="AI21" s="250" t="str">
        <f t="shared" si="0"/>
        <v>土</v>
      </c>
      <c r="AJ21" s="250" t="str">
        <f t="shared" si="0"/>
        <v>日</v>
      </c>
      <c r="AK21" s="250" t="str">
        <f t="shared" si="0"/>
        <v>月</v>
      </c>
      <c r="AL21" s="250" t="str">
        <f t="shared" si="0"/>
        <v>火</v>
      </c>
      <c r="AM21" s="255" t="str">
        <f t="shared" si="0"/>
        <v>水</v>
      </c>
      <c r="AN21" s="246" t="str">
        <f t="shared" si="0"/>
        <v>木</v>
      </c>
      <c r="AO21" s="250" t="str">
        <f t="shared" si="0"/>
        <v>金</v>
      </c>
      <c r="AP21" s="250" t="str">
        <f t="shared" si="0"/>
        <v>土</v>
      </c>
      <c r="AQ21" s="250" t="str">
        <f t="shared" si="0"/>
        <v>日</v>
      </c>
      <c r="AR21" s="250" t="str">
        <f t="shared" si="0"/>
        <v>月</v>
      </c>
      <c r="AS21" s="250" t="str">
        <f t="shared" si="0"/>
        <v>火</v>
      </c>
      <c r="AT21" s="255" t="str">
        <f t="shared" si="0"/>
        <v>水</v>
      </c>
      <c r="AU21" s="250" t="str">
        <f>IF(AU20=1,"日",IF(AU20=2,"月",IF(AU20=3,"火",IF(AU20=4,"水",IF(AU20=5,"木",IF(AU20=6,"金",IF(AU20=0,"","土")))))))</f>
        <v/>
      </c>
      <c r="AV21" s="250" t="str">
        <f>IF(AV20=1,"日",IF(AV20=2,"月",IF(AV20=3,"火",IF(AV20=4,"水",IF(AV20=5,"木",IF(AV20=6,"金",IF(AV20=0,"","土")))))))</f>
        <v/>
      </c>
      <c r="AW21" s="250" t="str">
        <f>IF(AW20=1,"日",IF(AW20=2,"月",IF(AW20=3,"火",IF(AW20=4,"水",IF(AW20=5,"木",IF(AW20=6,"金",IF(AW20=0,"","土")))))))</f>
        <v/>
      </c>
      <c r="AX21" s="274"/>
      <c r="AY21" s="274"/>
      <c r="AZ21" s="283"/>
      <c r="BA21" s="283"/>
      <c r="BB21" s="292"/>
      <c r="BC21" s="292"/>
      <c r="BD21" s="292"/>
      <c r="BE21" s="292"/>
      <c r="BF21" s="292"/>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row>
    <row r="22" spans="1:1024" ht="20.25" customHeight="1">
      <c r="A22" s="5"/>
      <c r="B22" s="208">
        <v>1</v>
      </c>
      <c r="C22" s="217"/>
      <c r="D22" s="217"/>
      <c r="E22" s="217"/>
      <c r="F22" s="38"/>
      <c r="G22" s="49"/>
      <c r="H22" s="232"/>
      <c r="I22" s="232"/>
      <c r="J22" s="232"/>
      <c r="K22" s="232"/>
      <c r="L22" s="66"/>
      <c r="M22" s="66"/>
      <c r="N22" s="66"/>
      <c r="O22" s="66"/>
      <c r="P22" s="238" t="s">
        <v>49</v>
      </c>
      <c r="Q22" s="238"/>
      <c r="R22" s="238"/>
      <c r="S22" s="307"/>
      <c r="T22" s="309"/>
      <c r="U22" s="309"/>
      <c r="V22" s="309"/>
      <c r="W22" s="309"/>
      <c r="X22" s="309"/>
      <c r="Y22" s="310"/>
      <c r="Z22" s="307"/>
      <c r="AA22" s="309"/>
      <c r="AB22" s="309"/>
      <c r="AC22" s="309"/>
      <c r="AD22" s="309"/>
      <c r="AE22" s="309"/>
      <c r="AF22" s="310"/>
      <c r="AG22" s="307"/>
      <c r="AH22" s="309"/>
      <c r="AI22" s="309"/>
      <c r="AJ22" s="309"/>
      <c r="AK22" s="309"/>
      <c r="AL22" s="309"/>
      <c r="AM22" s="310"/>
      <c r="AN22" s="307"/>
      <c r="AO22" s="309"/>
      <c r="AP22" s="309"/>
      <c r="AQ22" s="309"/>
      <c r="AR22" s="309"/>
      <c r="AS22" s="309"/>
      <c r="AT22" s="310"/>
      <c r="AU22" s="307"/>
      <c r="AV22" s="309"/>
      <c r="AW22" s="309"/>
      <c r="AX22" s="311"/>
      <c r="AY22" s="311"/>
      <c r="AZ22" s="315"/>
      <c r="BA22" s="315"/>
      <c r="BB22" s="171"/>
      <c r="BC22" s="171"/>
      <c r="BD22" s="171"/>
      <c r="BE22" s="171"/>
      <c r="BF22" s="171"/>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row>
    <row r="23" spans="1:1024" ht="20.25" customHeight="1">
      <c r="A23" s="5"/>
      <c r="B23" s="208"/>
      <c r="C23" s="217"/>
      <c r="D23" s="217"/>
      <c r="E23" s="217"/>
      <c r="F23" s="39"/>
      <c r="G23" s="49"/>
      <c r="H23" s="232"/>
      <c r="I23" s="232"/>
      <c r="J23" s="232"/>
      <c r="K23" s="232"/>
      <c r="L23" s="66"/>
      <c r="M23" s="66"/>
      <c r="N23" s="66"/>
      <c r="O23" s="66"/>
      <c r="P23" s="239" t="s">
        <v>40</v>
      </c>
      <c r="Q23" s="239"/>
      <c r="R23" s="239"/>
      <c r="S23" s="247" t="str">
        <f>IF(S22="","",VLOOKUP(S22,'シフト記号表（勤務時間帯）'!$C$6:$K$35,9,0))</f>
        <v/>
      </c>
      <c r="T23" s="251" t="str">
        <f>IF(T22="","",VLOOKUP(T22,'シフト記号表（勤務時間帯）'!$C$6:$K$35,9,0))</f>
        <v/>
      </c>
      <c r="U23" s="251" t="str">
        <f>IF(U22="","",VLOOKUP(U22,'シフト記号表（勤務時間帯）'!$C$6:$K$35,9,0))</f>
        <v/>
      </c>
      <c r="V23" s="251" t="str">
        <f>IF(V22="","",VLOOKUP(V22,'シフト記号表（勤務時間帯）'!$C$6:$K$35,9,0))</f>
        <v/>
      </c>
      <c r="W23" s="251" t="str">
        <f>IF(W22="","",VLOOKUP(W22,'シフト記号表（勤務時間帯）'!$C$6:$K$35,9,0))</f>
        <v/>
      </c>
      <c r="X23" s="251" t="str">
        <f>IF(X22="","",VLOOKUP(X22,'シフト記号表（勤務時間帯）'!$C$6:$K$35,9,0))</f>
        <v/>
      </c>
      <c r="Y23" s="256" t="str">
        <f>IF(Y22="","",VLOOKUP(Y22,'シフト記号表（勤務時間帯）'!$C$6:$K$35,9,0))</f>
        <v/>
      </c>
      <c r="Z23" s="247" t="str">
        <f>IF(Z22="","",VLOOKUP(Z22,'シフト記号表（勤務時間帯）'!$C$6:$K$35,9,0))</f>
        <v/>
      </c>
      <c r="AA23" s="251" t="str">
        <f>IF(AA22="","",VLOOKUP(AA22,'シフト記号表（勤務時間帯）'!$C$6:$K$35,9,0))</f>
        <v/>
      </c>
      <c r="AB23" s="251" t="str">
        <f>IF(AB22="","",VLOOKUP(AB22,'シフト記号表（勤務時間帯）'!$C$6:$K$35,9,0))</f>
        <v/>
      </c>
      <c r="AC23" s="251" t="str">
        <f>IF(AC22="","",VLOOKUP(AC22,'シフト記号表（勤務時間帯）'!$C$6:$K$35,9,0))</f>
        <v/>
      </c>
      <c r="AD23" s="251" t="str">
        <f>IF(AD22="","",VLOOKUP(AD22,'シフト記号表（勤務時間帯）'!$C$6:$K$35,9,0))</f>
        <v/>
      </c>
      <c r="AE23" s="251" t="str">
        <f>IF(AE22="","",VLOOKUP(AE22,'シフト記号表（勤務時間帯）'!$C$6:$K$35,9,0))</f>
        <v/>
      </c>
      <c r="AF23" s="256" t="str">
        <f>IF(AF22="","",VLOOKUP(AF22,'シフト記号表（勤務時間帯）'!$C$6:$K$35,9,0))</f>
        <v/>
      </c>
      <c r="AG23" s="247" t="str">
        <f>IF(AG22="","",VLOOKUP(AG22,'シフト記号表（勤務時間帯）'!$C$6:$K$35,9,0))</f>
        <v/>
      </c>
      <c r="AH23" s="251" t="str">
        <f>IF(AH22="","",VLOOKUP(AH22,'シフト記号表（勤務時間帯）'!$C$6:$K$35,9,0))</f>
        <v/>
      </c>
      <c r="AI23" s="251" t="str">
        <f>IF(AI22="","",VLOOKUP(AI22,'シフト記号表（勤務時間帯）'!$C$6:$K$35,9,0))</f>
        <v/>
      </c>
      <c r="AJ23" s="251" t="str">
        <f>IF(AJ22="","",VLOOKUP(AJ22,'シフト記号表（勤務時間帯）'!$C$6:$K$35,9,0))</f>
        <v/>
      </c>
      <c r="AK23" s="251" t="str">
        <f>IF(AK22="","",VLOOKUP(AK22,'シフト記号表（勤務時間帯）'!$C$6:$K$35,9,0))</f>
        <v/>
      </c>
      <c r="AL23" s="251" t="str">
        <f>IF(AL22="","",VLOOKUP(AL22,'シフト記号表（勤務時間帯）'!$C$6:$K$35,9,0))</f>
        <v/>
      </c>
      <c r="AM23" s="256" t="str">
        <f>IF(AM22="","",VLOOKUP(AM22,'シフト記号表（勤務時間帯）'!$C$6:$K$35,9,0))</f>
        <v/>
      </c>
      <c r="AN23" s="247" t="str">
        <f>IF(AN22="","",VLOOKUP(AN22,'シフト記号表（勤務時間帯）'!$C$6:$K$35,9,0))</f>
        <v/>
      </c>
      <c r="AO23" s="251" t="str">
        <f>IF(AO22="","",VLOOKUP(AO22,'シフト記号表（勤務時間帯）'!$C$6:$K$35,9,0))</f>
        <v/>
      </c>
      <c r="AP23" s="251" t="str">
        <f>IF(AP22="","",VLOOKUP(AP22,'シフト記号表（勤務時間帯）'!$C$6:$K$35,9,0))</f>
        <v/>
      </c>
      <c r="AQ23" s="251" t="str">
        <f>IF(AQ22="","",VLOOKUP(AQ22,'シフト記号表（勤務時間帯）'!$C$6:$K$35,9,0))</f>
        <v/>
      </c>
      <c r="AR23" s="251" t="str">
        <f>IF(AR22="","",VLOOKUP(AR22,'シフト記号表（勤務時間帯）'!$C$6:$K$35,9,0))</f>
        <v/>
      </c>
      <c r="AS23" s="251" t="str">
        <f>IF(AS22="","",VLOOKUP(AS22,'シフト記号表（勤務時間帯）'!$C$6:$K$35,9,0))</f>
        <v/>
      </c>
      <c r="AT23" s="256" t="str">
        <f>IF(AT22="","",VLOOKUP(AT22,'シフト記号表（勤務時間帯）'!$C$6:$K$35,9,0))</f>
        <v/>
      </c>
      <c r="AU23" s="247" t="str">
        <f>IF(AU22="","",VLOOKUP(AU22,'シフト記号表（勤務時間帯）'!$C$6:$K$35,9,0))</f>
        <v/>
      </c>
      <c r="AV23" s="251" t="str">
        <f>IF(AV22="","",VLOOKUP(AV22,'シフト記号表（勤務時間帯）'!$C$6:$K$35,9,0))</f>
        <v/>
      </c>
      <c r="AW23" s="251" t="str">
        <f>IF(AW22="","",VLOOKUP(AW22,'シフト記号表（勤務時間帯）'!$C$6:$K$35,9,0))</f>
        <v/>
      </c>
      <c r="AX23" s="276">
        <f>IF($BB$3="４週",SUM(S23:AT23),IF($BB$3="暦月",SUM(S23:AW23),""))</f>
        <v>0</v>
      </c>
      <c r="AY23" s="276"/>
      <c r="AZ23" s="285">
        <f>IF($BB$3="４週",AX23/4,IF($BB$3="暦月",'認知症対応型通所（100名）'!AX23/('認知症対応型通所（100名）'!$BB$8/7),""))</f>
        <v>0</v>
      </c>
      <c r="BA23" s="285"/>
      <c r="BB23" s="171"/>
      <c r="BC23" s="171"/>
      <c r="BD23" s="171"/>
      <c r="BE23" s="171"/>
      <c r="BF23" s="171"/>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row>
    <row r="24" spans="1:1024" ht="20.25" customHeight="1">
      <c r="A24" s="5"/>
      <c r="B24" s="208"/>
      <c r="C24" s="217"/>
      <c r="D24" s="217"/>
      <c r="E24" s="217"/>
      <c r="F24" s="40">
        <f>C22</f>
        <v>0</v>
      </c>
      <c r="G24" s="49"/>
      <c r="H24" s="232"/>
      <c r="I24" s="232"/>
      <c r="J24" s="232"/>
      <c r="K24" s="232"/>
      <c r="L24" s="66"/>
      <c r="M24" s="66"/>
      <c r="N24" s="66"/>
      <c r="O24" s="66"/>
      <c r="P24" s="240" t="s">
        <v>44</v>
      </c>
      <c r="Q24" s="240"/>
      <c r="R24" s="240"/>
      <c r="S24" s="248" t="str">
        <f>IF(S22="","",VLOOKUP(S22,'シフト記号表（勤務時間帯）'!$C$6:$U$35,19,0))</f>
        <v/>
      </c>
      <c r="T24" s="252" t="str">
        <f>IF(T22="","",VLOOKUP(T22,'シフト記号表（勤務時間帯）'!$C$6:$U$35,19,0))</f>
        <v/>
      </c>
      <c r="U24" s="252" t="str">
        <f>IF(U22="","",VLOOKUP(U22,'シフト記号表（勤務時間帯）'!$C$6:$U$35,19,0))</f>
        <v/>
      </c>
      <c r="V24" s="252" t="str">
        <f>IF(V22="","",VLOOKUP(V22,'シフト記号表（勤務時間帯）'!$C$6:$U$35,19,0))</f>
        <v/>
      </c>
      <c r="W24" s="252" t="str">
        <f>IF(W22="","",VLOOKUP(W22,'シフト記号表（勤務時間帯）'!$C$6:$U$35,19,0))</f>
        <v/>
      </c>
      <c r="X24" s="252" t="str">
        <f>IF(X22="","",VLOOKUP(X22,'シフト記号表（勤務時間帯）'!$C$6:$U$35,19,0))</f>
        <v/>
      </c>
      <c r="Y24" s="257" t="str">
        <f>IF(Y22="","",VLOOKUP(Y22,'シフト記号表（勤務時間帯）'!$C$6:$U$35,19,0))</f>
        <v/>
      </c>
      <c r="Z24" s="248" t="str">
        <f>IF(Z22="","",VLOOKUP(Z22,'シフト記号表（勤務時間帯）'!$C$6:$U$35,19,0))</f>
        <v/>
      </c>
      <c r="AA24" s="252" t="str">
        <f>IF(AA22="","",VLOOKUP(AA22,'シフト記号表（勤務時間帯）'!$C$6:$U$35,19,0))</f>
        <v/>
      </c>
      <c r="AB24" s="252" t="str">
        <f>IF(AB22="","",VLOOKUP(AB22,'シフト記号表（勤務時間帯）'!$C$6:$U$35,19,0))</f>
        <v/>
      </c>
      <c r="AC24" s="252" t="str">
        <f>IF(AC22="","",VLOOKUP(AC22,'シフト記号表（勤務時間帯）'!$C$6:$U$35,19,0))</f>
        <v/>
      </c>
      <c r="AD24" s="252" t="str">
        <f>IF(AD22="","",VLOOKUP(AD22,'シフト記号表（勤務時間帯）'!$C$6:$U$35,19,0))</f>
        <v/>
      </c>
      <c r="AE24" s="252" t="str">
        <f>IF(AE22="","",VLOOKUP(AE22,'シフト記号表（勤務時間帯）'!$C$6:$U$35,19,0))</f>
        <v/>
      </c>
      <c r="AF24" s="257" t="str">
        <f>IF(AF22="","",VLOOKUP(AF22,'シフト記号表（勤務時間帯）'!$C$6:$U$35,19,0))</f>
        <v/>
      </c>
      <c r="AG24" s="248" t="str">
        <f>IF(AG22="","",VLOOKUP(AG22,'シフト記号表（勤務時間帯）'!$C$6:$U$35,19,0))</f>
        <v/>
      </c>
      <c r="AH24" s="252" t="str">
        <f>IF(AH22="","",VLOOKUP(AH22,'シフト記号表（勤務時間帯）'!$C$6:$U$35,19,0))</f>
        <v/>
      </c>
      <c r="AI24" s="252" t="str">
        <f>IF(AI22="","",VLOOKUP(AI22,'シフト記号表（勤務時間帯）'!$C$6:$U$35,19,0))</f>
        <v/>
      </c>
      <c r="AJ24" s="252" t="str">
        <f>IF(AJ22="","",VLOOKUP(AJ22,'シフト記号表（勤務時間帯）'!$C$6:$U$35,19,0))</f>
        <v/>
      </c>
      <c r="AK24" s="252" t="str">
        <f>IF(AK22="","",VLOOKUP(AK22,'シフト記号表（勤務時間帯）'!$C$6:$U$35,19,0))</f>
        <v/>
      </c>
      <c r="AL24" s="252" t="str">
        <f>IF(AL22="","",VLOOKUP(AL22,'シフト記号表（勤務時間帯）'!$C$6:$U$35,19,0))</f>
        <v/>
      </c>
      <c r="AM24" s="257" t="str">
        <f>IF(AM22="","",VLOOKUP(AM22,'シフト記号表（勤務時間帯）'!$C$6:$U$35,19,0))</f>
        <v/>
      </c>
      <c r="AN24" s="248" t="str">
        <f>IF(AN22="","",VLOOKUP(AN22,'シフト記号表（勤務時間帯）'!$C$6:$U$35,19,0))</f>
        <v/>
      </c>
      <c r="AO24" s="252" t="str">
        <f>IF(AO22="","",VLOOKUP(AO22,'シフト記号表（勤務時間帯）'!$C$6:$U$35,19,0))</f>
        <v/>
      </c>
      <c r="AP24" s="252" t="str">
        <f>IF(AP22="","",VLOOKUP(AP22,'シフト記号表（勤務時間帯）'!$C$6:$U$35,19,0))</f>
        <v/>
      </c>
      <c r="AQ24" s="252" t="str">
        <f>IF(AQ22="","",VLOOKUP(AQ22,'シフト記号表（勤務時間帯）'!$C$6:$U$35,19,0))</f>
        <v/>
      </c>
      <c r="AR24" s="252" t="str">
        <f>IF(AR22="","",VLOOKUP(AR22,'シフト記号表（勤務時間帯）'!$C$6:$U$35,19,0))</f>
        <v/>
      </c>
      <c r="AS24" s="252" t="str">
        <f>IF(AS22="","",VLOOKUP(AS22,'シフト記号表（勤務時間帯）'!$C$6:$U$35,19,0))</f>
        <v/>
      </c>
      <c r="AT24" s="257" t="str">
        <f>IF(AT22="","",VLOOKUP(AT22,'シフト記号表（勤務時間帯）'!$C$6:$U$35,19,0))</f>
        <v/>
      </c>
      <c r="AU24" s="248" t="str">
        <f>IF(AU22="","",VLOOKUP(AU22,'シフト記号表（勤務時間帯）'!$C$6:$U$35,19,0))</f>
        <v/>
      </c>
      <c r="AV24" s="252" t="str">
        <f>IF(AV22="","",VLOOKUP(AV22,'シフト記号表（勤務時間帯）'!$C$6:$U$35,19,0))</f>
        <v/>
      </c>
      <c r="AW24" s="252" t="str">
        <f>IF(AW22="","",VLOOKUP(AW22,'シフト記号表（勤務時間帯）'!$C$6:$U$35,19,0))</f>
        <v/>
      </c>
      <c r="AX24" s="277">
        <f>IF($BB$3="４週",SUM(S24:AT24),IF($BB$3="暦月",SUM(S24:AW24),""))</f>
        <v>0</v>
      </c>
      <c r="AY24" s="277"/>
      <c r="AZ24" s="286">
        <f>IF($BB$3="４週",AX24/4,IF($BB$3="暦月",'認知症対応型通所（100名）'!AX24/('認知症対応型通所（100名）'!$BB$8/7),""))</f>
        <v>0</v>
      </c>
      <c r="BA24" s="286"/>
      <c r="BB24" s="171"/>
      <c r="BC24" s="171"/>
      <c r="BD24" s="171"/>
      <c r="BE24" s="171"/>
      <c r="BF24" s="171"/>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row>
    <row r="25" spans="1:1024" ht="20.25" customHeight="1">
      <c r="A25" s="5"/>
      <c r="B25" s="209">
        <f>B22+1</f>
        <v>2</v>
      </c>
      <c r="C25" s="218"/>
      <c r="D25" s="218"/>
      <c r="E25" s="218"/>
      <c r="F25" s="41"/>
      <c r="G25" s="50"/>
      <c r="H25" s="50"/>
      <c r="I25" s="50"/>
      <c r="J25" s="50"/>
      <c r="K25" s="50"/>
      <c r="L25" s="67"/>
      <c r="M25" s="67"/>
      <c r="N25" s="67"/>
      <c r="O25" s="67"/>
      <c r="P25" s="241" t="s">
        <v>49</v>
      </c>
      <c r="Q25" s="241"/>
      <c r="R25" s="241"/>
      <c r="S25" s="307"/>
      <c r="T25" s="309"/>
      <c r="U25" s="309"/>
      <c r="V25" s="309"/>
      <c r="W25" s="309"/>
      <c r="X25" s="309"/>
      <c r="Y25" s="310"/>
      <c r="Z25" s="307"/>
      <c r="AA25" s="309"/>
      <c r="AB25" s="309"/>
      <c r="AC25" s="309"/>
      <c r="AD25" s="309"/>
      <c r="AE25" s="309"/>
      <c r="AF25" s="310"/>
      <c r="AG25" s="307"/>
      <c r="AH25" s="309"/>
      <c r="AI25" s="309"/>
      <c r="AJ25" s="309"/>
      <c r="AK25" s="309"/>
      <c r="AL25" s="309"/>
      <c r="AM25" s="310"/>
      <c r="AN25" s="307"/>
      <c r="AO25" s="309"/>
      <c r="AP25" s="309"/>
      <c r="AQ25" s="309"/>
      <c r="AR25" s="309"/>
      <c r="AS25" s="309"/>
      <c r="AT25" s="310"/>
      <c r="AU25" s="307"/>
      <c r="AV25" s="309"/>
      <c r="AW25" s="309"/>
      <c r="AX25" s="312"/>
      <c r="AY25" s="312"/>
      <c r="AZ25" s="316"/>
      <c r="BA25" s="316"/>
      <c r="BB25" s="172"/>
      <c r="BC25" s="172"/>
      <c r="BD25" s="172"/>
      <c r="BE25" s="172"/>
      <c r="BF25" s="172"/>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row>
    <row r="26" spans="1:1024" ht="20.25" customHeight="1">
      <c r="A26" s="5"/>
      <c r="B26" s="209"/>
      <c r="C26" s="218"/>
      <c r="D26" s="218"/>
      <c r="E26" s="218"/>
      <c r="F26" s="39"/>
      <c r="G26" s="50"/>
      <c r="H26" s="50"/>
      <c r="I26" s="50"/>
      <c r="J26" s="50"/>
      <c r="K26" s="50"/>
      <c r="L26" s="67"/>
      <c r="M26" s="67"/>
      <c r="N26" s="67"/>
      <c r="O26" s="67"/>
      <c r="P26" s="239" t="s">
        <v>40</v>
      </c>
      <c r="Q26" s="239"/>
      <c r="R26" s="239"/>
      <c r="S26" s="247" t="str">
        <f>IF(S25="","",VLOOKUP(S25,'シフト記号表（勤務時間帯）'!$C$6:$K$35,9,0))</f>
        <v/>
      </c>
      <c r="T26" s="251" t="str">
        <f>IF(T25="","",VLOOKUP(T25,'シフト記号表（勤務時間帯）'!$C$6:$K$35,9,0))</f>
        <v/>
      </c>
      <c r="U26" s="251" t="str">
        <f>IF(U25="","",VLOOKUP(U25,'シフト記号表（勤務時間帯）'!$C$6:$K$35,9,0))</f>
        <v/>
      </c>
      <c r="V26" s="251" t="str">
        <f>IF(V25="","",VLOOKUP(V25,'シフト記号表（勤務時間帯）'!$C$6:$K$35,9,0))</f>
        <v/>
      </c>
      <c r="W26" s="251" t="str">
        <f>IF(W25="","",VLOOKUP(W25,'シフト記号表（勤務時間帯）'!$C$6:$K$35,9,0))</f>
        <v/>
      </c>
      <c r="X26" s="251" t="str">
        <f>IF(X25="","",VLOOKUP(X25,'シフト記号表（勤務時間帯）'!$C$6:$K$35,9,0))</f>
        <v/>
      </c>
      <c r="Y26" s="256" t="str">
        <f>IF(Y25="","",VLOOKUP(Y25,'シフト記号表（勤務時間帯）'!$C$6:$K$35,9,0))</f>
        <v/>
      </c>
      <c r="Z26" s="247" t="str">
        <f>IF(Z25="","",VLOOKUP(Z25,'シフト記号表（勤務時間帯）'!$C$6:$K$35,9,0))</f>
        <v/>
      </c>
      <c r="AA26" s="251" t="str">
        <f>IF(AA25="","",VLOOKUP(AA25,'シフト記号表（勤務時間帯）'!$C$6:$K$35,9,0))</f>
        <v/>
      </c>
      <c r="AB26" s="251" t="str">
        <f>IF(AB25="","",VLOOKUP(AB25,'シフト記号表（勤務時間帯）'!$C$6:$K$35,9,0))</f>
        <v/>
      </c>
      <c r="AC26" s="251" t="str">
        <f>IF(AC25="","",VLOOKUP(AC25,'シフト記号表（勤務時間帯）'!$C$6:$K$35,9,0))</f>
        <v/>
      </c>
      <c r="AD26" s="251" t="str">
        <f>IF(AD25="","",VLOOKUP(AD25,'シフト記号表（勤務時間帯）'!$C$6:$K$35,9,0))</f>
        <v/>
      </c>
      <c r="AE26" s="251" t="str">
        <f>IF(AE25="","",VLOOKUP(AE25,'シフト記号表（勤務時間帯）'!$C$6:$K$35,9,0))</f>
        <v/>
      </c>
      <c r="AF26" s="256" t="str">
        <f>IF(AF25="","",VLOOKUP(AF25,'シフト記号表（勤務時間帯）'!$C$6:$K$35,9,0))</f>
        <v/>
      </c>
      <c r="AG26" s="247" t="str">
        <f>IF(AG25="","",VLOOKUP(AG25,'シフト記号表（勤務時間帯）'!$C$6:$K$35,9,0))</f>
        <v/>
      </c>
      <c r="AH26" s="251" t="str">
        <f>IF(AH25="","",VLOOKUP(AH25,'シフト記号表（勤務時間帯）'!$C$6:$K$35,9,0))</f>
        <v/>
      </c>
      <c r="AI26" s="251" t="str">
        <f>IF(AI25="","",VLOOKUP(AI25,'シフト記号表（勤務時間帯）'!$C$6:$K$35,9,0))</f>
        <v/>
      </c>
      <c r="AJ26" s="251" t="str">
        <f>IF(AJ25="","",VLOOKUP(AJ25,'シフト記号表（勤務時間帯）'!$C$6:$K$35,9,0))</f>
        <v/>
      </c>
      <c r="AK26" s="251" t="str">
        <f>IF(AK25="","",VLOOKUP(AK25,'シフト記号表（勤務時間帯）'!$C$6:$K$35,9,0))</f>
        <v/>
      </c>
      <c r="AL26" s="251" t="str">
        <f>IF(AL25="","",VLOOKUP(AL25,'シフト記号表（勤務時間帯）'!$C$6:$K$35,9,0))</f>
        <v/>
      </c>
      <c r="AM26" s="256" t="str">
        <f>IF(AM25="","",VLOOKUP(AM25,'シフト記号表（勤務時間帯）'!$C$6:$K$35,9,0))</f>
        <v/>
      </c>
      <c r="AN26" s="247" t="str">
        <f>IF(AN25="","",VLOOKUP(AN25,'シフト記号表（勤務時間帯）'!$C$6:$K$35,9,0))</f>
        <v/>
      </c>
      <c r="AO26" s="251" t="str">
        <f>IF(AO25="","",VLOOKUP(AO25,'シフト記号表（勤務時間帯）'!$C$6:$K$35,9,0))</f>
        <v/>
      </c>
      <c r="AP26" s="251" t="str">
        <f>IF(AP25="","",VLOOKUP(AP25,'シフト記号表（勤務時間帯）'!$C$6:$K$35,9,0))</f>
        <v/>
      </c>
      <c r="AQ26" s="251" t="str">
        <f>IF(AQ25="","",VLOOKUP(AQ25,'シフト記号表（勤務時間帯）'!$C$6:$K$35,9,0))</f>
        <v/>
      </c>
      <c r="AR26" s="251" t="str">
        <f>IF(AR25="","",VLOOKUP(AR25,'シフト記号表（勤務時間帯）'!$C$6:$K$35,9,0))</f>
        <v/>
      </c>
      <c r="AS26" s="251" t="str">
        <f>IF(AS25="","",VLOOKUP(AS25,'シフト記号表（勤務時間帯）'!$C$6:$K$35,9,0))</f>
        <v/>
      </c>
      <c r="AT26" s="256" t="str">
        <f>IF(AT25="","",VLOOKUP(AT25,'シフト記号表（勤務時間帯）'!$C$6:$K$35,9,0))</f>
        <v/>
      </c>
      <c r="AU26" s="247" t="str">
        <f>IF(AU25="","",VLOOKUP(AU25,'シフト記号表（勤務時間帯）'!$C$6:$K$35,9,0))</f>
        <v/>
      </c>
      <c r="AV26" s="251" t="str">
        <f>IF(AV25="","",VLOOKUP(AV25,'シフト記号表（勤務時間帯）'!$C$6:$K$35,9,0))</f>
        <v/>
      </c>
      <c r="AW26" s="251" t="str">
        <f>IF(AW25="","",VLOOKUP(AW25,'シフト記号表（勤務時間帯）'!$C$6:$K$35,9,0))</f>
        <v/>
      </c>
      <c r="AX26" s="276">
        <f>IF($BB$3="４週",SUM(S26:AT26),IF($BB$3="暦月",SUM(S26:AW26),""))</f>
        <v>0</v>
      </c>
      <c r="AY26" s="276"/>
      <c r="AZ26" s="285">
        <f>IF($BB$3="４週",AX26/4,IF($BB$3="暦月",'認知症対応型通所（100名）'!AX26/('認知症対応型通所（100名）'!$BB$8/7),""))</f>
        <v>0</v>
      </c>
      <c r="BA26" s="285"/>
      <c r="BB26" s="172"/>
      <c r="BC26" s="172"/>
      <c r="BD26" s="172"/>
      <c r="BE26" s="172"/>
      <c r="BF26" s="172"/>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row>
    <row r="27" spans="1:1024" ht="20.25" customHeight="1">
      <c r="A27" s="5"/>
      <c r="B27" s="209"/>
      <c r="C27" s="218"/>
      <c r="D27" s="218"/>
      <c r="E27" s="218"/>
      <c r="F27" s="39">
        <f>C25</f>
        <v>0</v>
      </c>
      <c r="G27" s="50"/>
      <c r="H27" s="50"/>
      <c r="I27" s="50"/>
      <c r="J27" s="50"/>
      <c r="K27" s="50"/>
      <c r="L27" s="67"/>
      <c r="M27" s="67"/>
      <c r="N27" s="67"/>
      <c r="O27" s="67"/>
      <c r="P27" s="240" t="s">
        <v>44</v>
      </c>
      <c r="Q27" s="240"/>
      <c r="R27" s="240"/>
      <c r="S27" s="248" t="str">
        <f>IF(S25="","",VLOOKUP(S25,'シフト記号表（勤務時間帯）'!$C$6:$U$35,19,0))</f>
        <v/>
      </c>
      <c r="T27" s="252" t="str">
        <f>IF(T25="","",VLOOKUP(T25,'シフト記号表（勤務時間帯）'!$C$6:$U$35,19,0))</f>
        <v/>
      </c>
      <c r="U27" s="252" t="str">
        <f>IF(U25="","",VLOOKUP(U25,'シフト記号表（勤務時間帯）'!$C$6:$U$35,19,0))</f>
        <v/>
      </c>
      <c r="V27" s="252" t="str">
        <f>IF(V25="","",VLOOKUP(V25,'シフト記号表（勤務時間帯）'!$C$6:$U$35,19,0))</f>
        <v/>
      </c>
      <c r="W27" s="252" t="str">
        <f>IF(W25="","",VLOOKUP(W25,'シフト記号表（勤務時間帯）'!$C$6:$U$35,19,0))</f>
        <v/>
      </c>
      <c r="X27" s="252" t="str">
        <f>IF(X25="","",VLOOKUP(X25,'シフト記号表（勤務時間帯）'!$C$6:$U$35,19,0))</f>
        <v/>
      </c>
      <c r="Y27" s="257" t="str">
        <f>IF(Y25="","",VLOOKUP(Y25,'シフト記号表（勤務時間帯）'!$C$6:$U$35,19,0))</f>
        <v/>
      </c>
      <c r="Z27" s="248" t="str">
        <f>IF(Z25="","",VLOOKUP(Z25,'シフト記号表（勤務時間帯）'!$C$6:$U$35,19,0))</f>
        <v/>
      </c>
      <c r="AA27" s="252" t="str">
        <f>IF(AA25="","",VLOOKUP(AA25,'シフト記号表（勤務時間帯）'!$C$6:$U$35,19,0))</f>
        <v/>
      </c>
      <c r="AB27" s="252" t="str">
        <f>IF(AB25="","",VLOOKUP(AB25,'シフト記号表（勤務時間帯）'!$C$6:$U$35,19,0))</f>
        <v/>
      </c>
      <c r="AC27" s="252" t="str">
        <f>IF(AC25="","",VLOOKUP(AC25,'シフト記号表（勤務時間帯）'!$C$6:$U$35,19,0))</f>
        <v/>
      </c>
      <c r="AD27" s="252" t="str">
        <f>IF(AD25="","",VLOOKUP(AD25,'シフト記号表（勤務時間帯）'!$C$6:$U$35,19,0))</f>
        <v/>
      </c>
      <c r="AE27" s="252" t="str">
        <f>IF(AE25="","",VLOOKUP(AE25,'シフト記号表（勤務時間帯）'!$C$6:$U$35,19,0))</f>
        <v/>
      </c>
      <c r="AF27" s="257" t="str">
        <f>IF(AF25="","",VLOOKUP(AF25,'シフト記号表（勤務時間帯）'!$C$6:$U$35,19,0))</f>
        <v/>
      </c>
      <c r="AG27" s="248" t="str">
        <f>IF(AG25="","",VLOOKUP(AG25,'シフト記号表（勤務時間帯）'!$C$6:$U$35,19,0))</f>
        <v/>
      </c>
      <c r="AH27" s="252" t="str">
        <f>IF(AH25="","",VLOOKUP(AH25,'シフト記号表（勤務時間帯）'!$C$6:$U$35,19,0))</f>
        <v/>
      </c>
      <c r="AI27" s="252" t="str">
        <f>IF(AI25="","",VLOOKUP(AI25,'シフト記号表（勤務時間帯）'!$C$6:$U$35,19,0))</f>
        <v/>
      </c>
      <c r="AJ27" s="252" t="str">
        <f>IF(AJ25="","",VLOOKUP(AJ25,'シフト記号表（勤務時間帯）'!$C$6:$U$35,19,0))</f>
        <v/>
      </c>
      <c r="AK27" s="252" t="str">
        <f>IF(AK25="","",VLOOKUP(AK25,'シフト記号表（勤務時間帯）'!$C$6:$U$35,19,0))</f>
        <v/>
      </c>
      <c r="AL27" s="252" t="str">
        <f>IF(AL25="","",VLOOKUP(AL25,'シフト記号表（勤務時間帯）'!$C$6:$U$35,19,0))</f>
        <v/>
      </c>
      <c r="AM27" s="257" t="str">
        <f>IF(AM25="","",VLOOKUP(AM25,'シフト記号表（勤務時間帯）'!$C$6:$U$35,19,0))</f>
        <v/>
      </c>
      <c r="AN27" s="248" t="str">
        <f>IF(AN25="","",VLOOKUP(AN25,'シフト記号表（勤務時間帯）'!$C$6:$U$35,19,0))</f>
        <v/>
      </c>
      <c r="AO27" s="252" t="str">
        <f>IF(AO25="","",VLOOKUP(AO25,'シフト記号表（勤務時間帯）'!$C$6:$U$35,19,0))</f>
        <v/>
      </c>
      <c r="AP27" s="252" t="str">
        <f>IF(AP25="","",VLOOKUP(AP25,'シフト記号表（勤務時間帯）'!$C$6:$U$35,19,0))</f>
        <v/>
      </c>
      <c r="AQ27" s="252" t="str">
        <f>IF(AQ25="","",VLOOKUP(AQ25,'シフト記号表（勤務時間帯）'!$C$6:$U$35,19,0))</f>
        <v/>
      </c>
      <c r="AR27" s="252" t="str">
        <f>IF(AR25="","",VLOOKUP(AR25,'シフト記号表（勤務時間帯）'!$C$6:$U$35,19,0))</f>
        <v/>
      </c>
      <c r="AS27" s="252" t="str">
        <f>IF(AS25="","",VLOOKUP(AS25,'シフト記号表（勤務時間帯）'!$C$6:$U$35,19,0))</f>
        <v/>
      </c>
      <c r="AT27" s="257" t="str">
        <f>IF(AT25="","",VLOOKUP(AT25,'シフト記号表（勤務時間帯）'!$C$6:$U$35,19,0))</f>
        <v/>
      </c>
      <c r="AU27" s="248" t="str">
        <f>IF(AU25="","",VLOOKUP(AU25,'シフト記号表（勤務時間帯）'!$C$6:$U$35,19,0))</f>
        <v/>
      </c>
      <c r="AV27" s="252" t="str">
        <f>IF(AV25="","",VLOOKUP(AV25,'シフト記号表（勤務時間帯）'!$C$6:$U$35,19,0))</f>
        <v/>
      </c>
      <c r="AW27" s="252" t="str">
        <f>IF(AW25="","",VLOOKUP(AW25,'シフト記号表（勤務時間帯）'!$C$6:$U$35,19,0))</f>
        <v/>
      </c>
      <c r="AX27" s="277">
        <f>IF($BB$3="４週",SUM(S27:AT27),IF($BB$3="暦月",SUM(S27:AW27),""))</f>
        <v>0</v>
      </c>
      <c r="AY27" s="277"/>
      <c r="AZ27" s="286">
        <f>IF($BB$3="４週",AX27/4,IF($BB$3="暦月",'認知症対応型通所（100名）'!AX27/('認知症対応型通所（100名）'!$BB$8/7),""))</f>
        <v>0</v>
      </c>
      <c r="BA27" s="286"/>
      <c r="BB27" s="172"/>
      <c r="BC27" s="172"/>
      <c r="BD27" s="172"/>
      <c r="BE27" s="172"/>
      <c r="BF27" s="172"/>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row>
    <row r="28" spans="1:1024" ht="20.25" customHeight="1">
      <c r="A28" s="5"/>
      <c r="B28" s="209">
        <f>B25+1</f>
        <v>3</v>
      </c>
      <c r="C28" s="219"/>
      <c r="D28" s="219"/>
      <c r="E28" s="219"/>
      <c r="F28" s="41"/>
      <c r="G28" s="50"/>
      <c r="H28" s="50"/>
      <c r="I28" s="50"/>
      <c r="J28" s="50"/>
      <c r="K28" s="50"/>
      <c r="L28" s="67"/>
      <c r="M28" s="67"/>
      <c r="N28" s="67"/>
      <c r="O28" s="67"/>
      <c r="P28" s="241" t="s">
        <v>49</v>
      </c>
      <c r="Q28" s="241"/>
      <c r="R28" s="241"/>
      <c r="S28" s="307"/>
      <c r="T28" s="309"/>
      <c r="U28" s="309"/>
      <c r="V28" s="309"/>
      <c r="W28" s="309"/>
      <c r="X28" s="309"/>
      <c r="Y28" s="310"/>
      <c r="Z28" s="307"/>
      <c r="AA28" s="309"/>
      <c r="AB28" s="309"/>
      <c r="AC28" s="309"/>
      <c r="AD28" s="309"/>
      <c r="AE28" s="309"/>
      <c r="AF28" s="310"/>
      <c r="AG28" s="307"/>
      <c r="AH28" s="309"/>
      <c r="AI28" s="309"/>
      <c r="AJ28" s="309"/>
      <c r="AK28" s="309"/>
      <c r="AL28" s="309"/>
      <c r="AM28" s="310"/>
      <c r="AN28" s="307"/>
      <c r="AO28" s="309"/>
      <c r="AP28" s="309"/>
      <c r="AQ28" s="309"/>
      <c r="AR28" s="309"/>
      <c r="AS28" s="309"/>
      <c r="AT28" s="310"/>
      <c r="AU28" s="307"/>
      <c r="AV28" s="309"/>
      <c r="AW28" s="309"/>
      <c r="AX28" s="312"/>
      <c r="AY28" s="312"/>
      <c r="AZ28" s="316"/>
      <c r="BA28" s="316"/>
      <c r="BB28" s="172"/>
      <c r="BC28" s="172"/>
      <c r="BD28" s="172"/>
      <c r="BE28" s="172"/>
      <c r="BF28" s="172"/>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row>
    <row r="29" spans="1:1024" ht="20.25" customHeight="1">
      <c r="A29" s="5"/>
      <c r="B29" s="209"/>
      <c r="C29" s="219"/>
      <c r="D29" s="219"/>
      <c r="E29" s="219"/>
      <c r="F29" s="39"/>
      <c r="G29" s="50"/>
      <c r="H29" s="50"/>
      <c r="I29" s="50"/>
      <c r="J29" s="50"/>
      <c r="K29" s="50"/>
      <c r="L29" s="67"/>
      <c r="M29" s="67"/>
      <c r="N29" s="67"/>
      <c r="O29" s="67"/>
      <c r="P29" s="239" t="s">
        <v>40</v>
      </c>
      <c r="Q29" s="239"/>
      <c r="R29" s="239"/>
      <c r="S29" s="247" t="str">
        <f>IF(S28="","",VLOOKUP(S28,'シフト記号表（勤務時間帯）'!$C$6:$K$35,9,0))</f>
        <v/>
      </c>
      <c r="T29" s="251" t="str">
        <f>IF(T28="","",VLOOKUP(T28,'シフト記号表（勤務時間帯）'!$C$6:$K$35,9,0))</f>
        <v/>
      </c>
      <c r="U29" s="251" t="str">
        <f>IF(U28="","",VLOOKUP(U28,'シフト記号表（勤務時間帯）'!$C$6:$K$35,9,0))</f>
        <v/>
      </c>
      <c r="V29" s="251" t="str">
        <f>IF(V28="","",VLOOKUP(V28,'シフト記号表（勤務時間帯）'!$C$6:$K$35,9,0))</f>
        <v/>
      </c>
      <c r="W29" s="251" t="str">
        <f>IF(W28="","",VLOOKUP(W28,'シフト記号表（勤務時間帯）'!$C$6:$K$35,9,0))</f>
        <v/>
      </c>
      <c r="X29" s="251" t="str">
        <f>IF(X28="","",VLOOKUP(X28,'シフト記号表（勤務時間帯）'!$C$6:$K$35,9,0))</f>
        <v/>
      </c>
      <c r="Y29" s="256" t="str">
        <f>IF(Y28="","",VLOOKUP(Y28,'シフト記号表（勤務時間帯）'!$C$6:$K$35,9,0))</f>
        <v/>
      </c>
      <c r="Z29" s="247" t="str">
        <f>IF(Z28="","",VLOOKUP(Z28,'シフト記号表（勤務時間帯）'!$C$6:$K$35,9,0))</f>
        <v/>
      </c>
      <c r="AA29" s="251" t="str">
        <f>IF(AA28="","",VLOOKUP(AA28,'シフト記号表（勤務時間帯）'!$C$6:$K$35,9,0))</f>
        <v/>
      </c>
      <c r="AB29" s="251" t="str">
        <f>IF(AB28="","",VLOOKUP(AB28,'シフト記号表（勤務時間帯）'!$C$6:$K$35,9,0))</f>
        <v/>
      </c>
      <c r="AC29" s="251" t="str">
        <f>IF(AC28="","",VLOOKUP(AC28,'シフト記号表（勤務時間帯）'!$C$6:$K$35,9,0))</f>
        <v/>
      </c>
      <c r="AD29" s="251" t="str">
        <f>IF(AD28="","",VLOOKUP(AD28,'シフト記号表（勤務時間帯）'!$C$6:$K$35,9,0))</f>
        <v/>
      </c>
      <c r="AE29" s="251" t="str">
        <f>IF(AE28="","",VLOOKUP(AE28,'シフト記号表（勤務時間帯）'!$C$6:$K$35,9,0))</f>
        <v/>
      </c>
      <c r="AF29" s="256" t="str">
        <f>IF(AF28="","",VLOOKUP(AF28,'シフト記号表（勤務時間帯）'!$C$6:$K$35,9,0))</f>
        <v/>
      </c>
      <c r="AG29" s="247" t="str">
        <f>IF(AG28="","",VLOOKUP(AG28,'シフト記号表（勤務時間帯）'!$C$6:$K$35,9,0))</f>
        <v/>
      </c>
      <c r="AH29" s="251" t="str">
        <f>IF(AH28="","",VLOOKUP(AH28,'シフト記号表（勤務時間帯）'!$C$6:$K$35,9,0))</f>
        <v/>
      </c>
      <c r="AI29" s="251" t="str">
        <f>IF(AI28="","",VLOOKUP(AI28,'シフト記号表（勤務時間帯）'!$C$6:$K$35,9,0))</f>
        <v/>
      </c>
      <c r="AJ29" s="251" t="str">
        <f>IF(AJ28="","",VLOOKUP(AJ28,'シフト記号表（勤務時間帯）'!$C$6:$K$35,9,0))</f>
        <v/>
      </c>
      <c r="AK29" s="251" t="str">
        <f>IF(AK28="","",VLOOKUP(AK28,'シフト記号表（勤務時間帯）'!$C$6:$K$35,9,0))</f>
        <v/>
      </c>
      <c r="AL29" s="251" t="str">
        <f>IF(AL28="","",VLOOKUP(AL28,'シフト記号表（勤務時間帯）'!$C$6:$K$35,9,0))</f>
        <v/>
      </c>
      <c r="AM29" s="256" t="str">
        <f>IF(AM28="","",VLOOKUP(AM28,'シフト記号表（勤務時間帯）'!$C$6:$K$35,9,0))</f>
        <v/>
      </c>
      <c r="AN29" s="247" t="str">
        <f>IF(AN28="","",VLOOKUP(AN28,'シフト記号表（勤務時間帯）'!$C$6:$K$35,9,0))</f>
        <v/>
      </c>
      <c r="AO29" s="251" t="str">
        <f>IF(AO28="","",VLOOKUP(AO28,'シフト記号表（勤務時間帯）'!$C$6:$K$35,9,0))</f>
        <v/>
      </c>
      <c r="AP29" s="251" t="str">
        <f>IF(AP28="","",VLOOKUP(AP28,'シフト記号表（勤務時間帯）'!$C$6:$K$35,9,0))</f>
        <v/>
      </c>
      <c r="AQ29" s="251" t="str">
        <f>IF(AQ28="","",VLOOKUP(AQ28,'シフト記号表（勤務時間帯）'!$C$6:$K$35,9,0))</f>
        <v/>
      </c>
      <c r="AR29" s="251" t="str">
        <f>IF(AR28="","",VLOOKUP(AR28,'シフト記号表（勤務時間帯）'!$C$6:$K$35,9,0))</f>
        <v/>
      </c>
      <c r="AS29" s="251" t="str">
        <f>IF(AS28="","",VLOOKUP(AS28,'シフト記号表（勤務時間帯）'!$C$6:$K$35,9,0))</f>
        <v/>
      </c>
      <c r="AT29" s="256" t="str">
        <f>IF(AT28="","",VLOOKUP(AT28,'シフト記号表（勤務時間帯）'!$C$6:$K$35,9,0))</f>
        <v/>
      </c>
      <c r="AU29" s="247" t="str">
        <f>IF(AU28="","",VLOOKUP(AU28,'シフト記号表（勤務時間帯）'!$C$6:$K$35,9,0))</f>
        <v/>
      </c>
      <c r="AV29" s="251" t="str">
        <f>IF(AV28="","",VLOOKUP(AV28,'シフト記号表（勤務時間帯）'!$C$6:$K$35,9,0))</f>
        <v/>
      </c>
      <c r="AW29" s="251" t="str">
        <f>IF(AW28="","",VLOOKUP(AW28,'シフト記号表（勤務時間帯）'!$C$6:$K$35,9,0))</f>
        <v/>
      </c>
      <c r="AX29" s="276">
        <f>IF($BB$3="４週",SUM(S29:AT29),IF($BB$3="暦月",SUM(S29:AW29),""))</f>
        <v>0</v>
      </c>
      <c r="AY29" s="276"/>
      <c r="AZ29" s="285">
        <f>IF($BB$3="４週",AX29/4,IF($BB$3="暦月",'認知症対応型通所（100名）'!AX29/('認知症対応型通所（100名）'!$BB$8/7),""))</f>
        <v>0</v>
      </c>
      <c r="BA29" s="285"/>
      <c r="BB29" s="172"/>
      <c r="BC29" s="172"/>
      <c r="BD29" s="172"/>
      <c r="BE29" s="172"/>
      <c r="BF29" s="172"/>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row>
    <row r="30" spans="1:1024" ht="20.25" customHeight="1">
      <c r="A30" s="5"/>
      <c r="B30" s="209"/>
      <c r="C30" s="219"/>
      <c r="D30" s="219"/>
      <c r="E30" s="219"/>
      <c r="F30" s="39">
        <f>C28</f>
        <v>0</v>
      </c>
      <c r="G30" s="50"/>
      <c r="H30" s="50"/>
      <c r="I30" s="50"/>
      <c r="J30" s="50"/>
      <c r="K30" s="50"/>
      <c r="L30" s="67"/>
      <c r="M30" s="67"/>
      <c r="N30" s="67"/>
      <c r="O30" s="67"/>
      <c r="P30" s="240" t="s">
        <v>44</v>
      </c>
      <c r="Q30" s="240"/>
      <c r="R30" s="240"/>
      <c r="S30" s="248" t="str">
        <f>IF(S28="","",VLOOKUP(S28,'シフト記号表（勤務時間帯）'!$C$6:$U$35,19,0))</f>
        <v/>
      </c>
      <c r="T30" s="252" t="str">
        <f>IF(T28="","",VLOOKUP(T28,'シフト記号表（勤務時間帯）'!$C$6:$U$35,19,0))</f>
        <v/>
      </c>
      <c r="U30" s="252" t="str">
        <f>IF(U28="","",VLOOKUP(U28,'シフト記号表（勤務時間帯）'!$C$6:$U$35,19,0))</f>
        <v/>
      </c>
      <c r="V30" s="252" t="str">
        <f>IF(V28="","",VLOOKUP(V28,'シフト記号表（勤務時間帯）'!$C$6:$U$35,19,0))</f>
        <v/>
      </c>
      <c r="W30" s="252" t="str">
        <f>IF(W28="","",VLOOKUP(W28,'シフト記号表（勤務時間帯）'!$C$6:$U$35,19,0))</f>
        <v/>
      </c>
      <c r="X30" s="252" t="str">
        <f>IF(X28="","",VLOOKUP(X28,'シフト記号表（勤務時間帯）'!$C$6:$U$35,19,0))</f>
        <v/>
      </c>
      <c r="Y30" s="257" t="str">
        <f>IF(Y28="","",VLOOKUP(Y28,'シフト記号表（勤務時間帯）'!$C$6:$U$35,19,0))</f>
        <v/>
      </c>
      <c r="Z30" s="248" t="str">
        <f>IF(Z28="","",VLOOKUP(Z28,'シフト記号表（勤務時間帯）'!$C$6:$U$35,19,0))</f>
        <v/>
      </c>
      <c r="AA30" s="252" t="str">
        <f>IF(AA28="","",VLOOKUP(AA28,'シフト記号表（勤務時間帯）'!$C$6:$U$35,19,0))</f>
        <v/>
      </c>
      <c r="AB30" s="252" t="str">
        <f>IF(AB28="","",VLOOKUP(AB28,'シフト記号表（勤務時間帯）'!$C$6:$U$35,19,0))</f>
        <v/>
      </c>
      <c r="AC30" s="252" t="str">
        <f>IF(AC28="","",VLOOKUP(AC28,'シフト記号表（勤務時間帯）'!$C$6:$U$35,19,0))</f>
        <v/>
      </c>
      <c r="AD30" s="252" t="str">
        <f>IF(AD28="","",VLOOKUP(AD28,'シフト記号表（勤務時間帯）'!$C$6:$U$35,19,0))</f>
        <v/>
      </c>
      <c r="AE30" s="252" t="str">
        <f>IF(AE28="","",VLOOKUP(AE28,'シフト記号表（勤務時間帯）'!$C$6:$U$35,19,0))</f>
        <v/>
      </c>
      <c r="AF30" s="257" t="str">
        <f>IF(AF28="","",VLOOKUP(AF28,'シフト記号表（勤務時間帯）'!$C$6:$U$35,19,0))</f>
        <v/>
      </c>
      <c r="AG30" s="248" t="str">
        <f>IF(AG28="","",VLOOKUP(AG28,'シフト記号表（勤務時間帯）'!$C$6:$U$35,19,0))</f>
        <v/>
      </c>
      <c r="AH30" s="252" t="str">
        <f>IF(AH28="","",VLOOKUP(AH28,'シフト記号表（勤務時間帯）'!$C$6:$U$35,19,0))</f>
        <v/>
      </c>
      <c r="AI30" s="252" t="str">
        <f>IF(AI28="","",VLOOKUP(AI28,'シフト記号表（勤務時間帯）'!$C$6:$U$35,19,0))</f>
        <v/>
      </c>
      <c r="AJ30" s="252" t="str">
        <f>IF(AJ28="","",VLOOKUP(AJ28,'シフト記号表（勤務時間帯）'!$C$6:$U$35,19,0))</f>
        <v/>
      </c>
      <c r="AK30" s="252" t="str">
        <f>IF(AK28="","",VLOOKUP(AK28,'シフト記号表（勤務時間帯）'!$C$6:$U$35,19,0))</f>
        <v/>
      </c>
      <c r="AL30" s="252" t="str">
        <f>IF(AL28="","",VLOOKUP(AL28,'シフト記号表（勤務時間帯）'!$C$6:$U$35,19,0))</f>
        <v/>
      </c>
      <c r="AM30" s="257" t="str">
        <f>IF(AM28="","",VLOOKUP(AM28,'シフト記号表（勤務時間帯）'!$C$6:$U$35,19,0))</f>
        <v/>
      </c>
      <c r="AN30" s="248" t="str">
        <f>IF(AN28="","",VLOOKUP(AN28,'シフト記号表（勤務時間帯）'!$C$6:$U$35,19,0))</f>
        <v/>
      </c>
      <c r="AO30" s="252" t="str">
        <f>IF(AO28="","",VLOOKUP(AO28,'シフト記号表（勤務時間帯）'!$C$6:$U$35,19,0))</f>
        <v/>
      </c>
      <c r="AP30" s="252" t="str">
        <f>IF(AP28="","",VLOOKUP(AP28,'シフト記号表（勤務時間帯）'!$C$6:$U$35,19,0))</f>
        <v/>
      </c>
      <c r="AQ30" s="252" t="str">
        <f>IF(AQ28="","",VLOOKUP(AQ28,'シフト記号表（勤務時間帯）'!$C$6:$U$35,19,0))</f>
        <v/>
      </c>
      <c r="AR30" s="252" t="str">
        <f>IF(AR28="","",VLOOKUP(AR28,'シフト記号表（勤務時間帯）'!$C$6:$U$35,19,0))</f>
        <v/>
      </c>
      <c r="AS30" s="252" t="str">
        <f>IF(AS28="","",VLOOKUP(AS28,'シフト記号表（勤務時間帯）'!$C$6:$U$35,19,0))</f>
        <v/>
      </c>
      <c r="AT30" s="257" t="str">
        <f>IF(AT28="","",VLOOKUP(AT28,'シフト記号表（勤務時間帯）'!$C$6:$U$35,19,0))</f>
        <v/>
      </c>
      <c r="AU30" s="248" t="str">
        <f>IF(AU28="","",VLOOKUP(AU28,'シフト記号表（勤務時間帯）'!$C$6:$U$35,19,0))</f>
        <v/>
      </c>
      <c r="AV30" s="252" t="str">
        <f>IF(AV28="","",VLOOKUP(AV28,'シフト記号表（勤務時間帯）'!$C$6:$U$35,19,0))</f>
        <v/>
      </c>
      <c r="AW30" s="252" t="str">
        <f>IF(AW28="","",VLOOKUP(AW28,'シフト記号表（勤務時間帯）'!$C$6:$U$35,19,0))</f>
        <v/>
      </c>
      <c r="AX30" s="277">
        <f>IF($BB$3="４週",SUM(S30:AT30),IF($BB$3="暦月",SUM(S30:AW30),""))</f>
        <v>0</v>
      </c>
      <c r="AY30" s="277"/>
      <c r="AZ30" s="286">
        <f>IF($BB$3="４週",AX30/4,IF($BB$3="暦月",'認知症対応型通所（100名）'!AX30/('認知症対応型通所（100名）'!$BB$8/7),""))</f>
        <v>0</v>
      </c>
      <c r="BA30" s="286"/>
      <c r="BB30" s="172"/>
      <c r="BC30" s="172"/>
      <c r="BD30" s="172"/>
      <c r="BE30" s="172"/>
      <c r="BF30" s="172"/>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row>
    <row r="31" spans="1:1024" ht="20.25" customHeight="1">
      <c r="A31" s="5"/>
      <c r="B31" s="209">
        <f>B28+1</f>
        <v>4</v>
      </c>
      <c r="C31" s="219"/>
      <c r="D31" s="219"/>
      <c r="E31" s="219"/>
      <c r="F31" s="41"/>
      <c r="G31" s="50"/>
      <c r="H31" s="50"/>
      <c r="I31" s="50"/>
      <c r="J31" s="50"/>
      <c r="K31" s="50"/>
      <c r="L31" s="67"/>
      <c r="M31" s="67"/>
      <c r="N31" s="67"/>
      <c r="O31" s="67"/>
      <c r="P31" s="241" t="s">
        <v>49</v>
      </c>
      <c r="Q31" s="241"/>
      <c r="R31" s="241"/>
      <c r="S31" s="307"/>
      <c r="T31" s="309"/>
      <c r="U31" s="309"/>
      <c r="V31" s="309"/>
      <c r="W31" s="309"/>
      <c r="X31" s="309"/>
      <c r="Y31" s="310"/>
      <c r="Z31" s="307"/>
      <c r="AA31" s="309"/>
      <c r="AB31" s="309"/>
      <c r="AC31" s="309"/>
      <c r="AD31" s="309"/>
      <c r="AE31" s="309"/>
      <c r="AF31" s="310"/>
      <c r="AG31" s="307"/>
      <c r="AH31" s="309"/>
      <c r="AI31" s="309"/>
      <c r="AJ31" s="309"/>
      <c r="AK31" s="309"/>
      <c r="AL31" s="309"/>
      <c r="AM31" s="310"/>
      <c r="AN31" s="307"/>
      <c r="AO31" s="309"/>
      <c r="AP31" s="309"/>
      <c r="AQ31" s="309"/>
      <c r="AR31" s="309"/>
      <c r="AS31" s="309"/>
      <c r="AT31" s="310"/>
      <c r="AU31" s="307"/>
      <c r="AV31" s="309"/>
      <c r="AW31" s="309"/>
      <c r="AX31" s="312"/>
      <c r="AY31" s="312"/>
      <c r="AZ31" s="316"/>
      <c r="BA31" s="316"/>
      <c r="BB31" s="172"/>
      <c r="BC31" s="172"/>
      <c r="BD31" s="172"/>
      <c r="BE31" s="172"/>
      <c r="BF31" s="172"/>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row>
    <row r="32" spans="1:1024" ht="20.25" customHeight="1">
      <c r="A32" s="5"/>
      <c r="B32" s="209"/>
      <c r="C32" s="219"/>
      <c r="D32" s="219"/>
      <c r="E32" s="219"/>
      <c r="F32" s="39"/>
      <c r="G32" s="50"/>
      <c r="H32" s="50"/>
      <c r="I32" s="50"/>
      <c r="J32" s="50"/>
      <c r="K32" s="50"/>
      <c r="L32" s="67"/>
      <c r="M32" s="67"/>
      <c r="N32" s="67"/>
      <c r="O32" s="67"/>
      <c r="P32" s="239" t="s">
        <v>40</v>
      </c>
      <c r="Q32" s="239"/>
      <c r="R32" s="239"/>
      <c r="S32" s="247" t="str">
        <f>IF(S31="","",VLOOKUP(S31,'シフト記号表（勤務時間帯）'!$C$6:$K$35,9,0))</f>
        <v/>
      </c>
      <c r="T32" s="251" t="str">
        <f>IF(T31="","",VLOOKUP(T31,'シフト記号表（勤務時間帯）'!$C$6:$K$35,9,0))</f>
        <v/>
      </c>
      <c r="U32" s="251" t="str">
        <f>IF(U31="","",VLOOKUP(U31,'シフト記号表（勤務時間帯）'!$C$6:$K$35,9,0))</f>
        <v/>
      </c>
      <c r="V32" s="251" t="str">
        <f>IF(V31="","",VLOOKUP(V31,'シフト記号表（勤務時間帯）'!$C$6:$K$35,9,0))</f>
        <v/>
      </c>
      <c r="W32" s="251" t="str">
        <f>IF(W31="","",VLOOKUP(W31,'シフト記号表（勤務時間帯）'!$C$6:$K$35,9,0))</f>
        <v/>
      </c>
      <c r="X32" s="251" t="str">
        <f>IF(X31="","",VLOOKUP(X31,'シフト記号表（勤務時間帯）'!$C$6:$K$35,9,0))</f>
        <v/>
      </c>
      <c r="Y32" s="256" t="str">
        <f>IF(Y31="","",VLOOKUP(Y31,'シフト記号表（勤務時間帯）'!$C$6:$K$35,9,0))</f>
        <v/>
      </c>
      <c r="Z32" s="247" t="str">
        <f>IF(Z31="","",VLOOKUP(Z31,'シフト記号表（勤務時間帯）'!$C$6:$K$35,9,0))</f>
        <v/>
      </c>
      <c r="AA32" s="251" t="str">
        <f>IF(AA31="","",VLOOKUP(AA31,'シフト記号表（勤務時間帯）'!$C$6:$K$35,9,0))</f>
        <v/>
      </c>
      <c r="AB32" s="251" t="str">
        <f>IF(AB31="","",VLOOKUP(AB31,'シフト記号表（勤務時間帯）'!$C$6:$K$35,9,0))</f>
        <v/>
      </c>
      <c r="AC32" s="251" t="str">
        <f>IF(AC31="","",VLOOKUP(AC31,'シフト記号表（勤務時間帯）'!$C$6:$K$35,9,0))</f>
        <v/>
      </c>
      <c r="AD32" s="251" t="str">
        <f>IF(AD31="","",VLOOKUP(AD31,'シフト記号表（勤務時間帯）'!$C$6:$K$35,9,0))</f>
        <v/>
      </c>
      <c r="AE32" s="251" t="str">
        <f>IF(AE31="","",VLOOKUP(AE31,'シフト記号表（勤務時間帯）'!$C$6:$K$35,9,0))</f>
        <v/>
      </c>
      <c r="AF32" s="256" t="str">
        <f>IF(AF31="","",VLOOKUP(AF31,'シフト記号表（勤務時間帯）'!$C$6:$K$35,9,0))</f>
        <v/>
      </c>
      <c r="AG32" s="247" t="str">
        <f>IF(AG31="","",VLOOKUP(AG31,'シフト記号表（勤務時間帯）'!$C$6:$K$35,9,0))</f>
        <v/>
      </c>
      <c r="AH32" s="251" t="str">
        <f>IF(AH31="","",VLOOKUP(AH31,'シフト記号表（勤務時間帯）'!$C$6:$K$35,9,0))</f>
        <v/>
      </c>
      <c r="AI32" s="251" t="str">
        <f>IF(AI31="","",VLOOKUP(AI31,'シフト記号表（勤務時間帯）'!$C$6:$K$35,9,0))</f>
        <v/>
      </c>
      <c r="AJ32" s="251" t="str">
        <f>IF(AJ31="","",VLOOKUP(AJ31,'シフト記号表（勤務時間帯）'!$C$6:$K$35,9,0))</f>
        <v/>
      </c>
      <c r="AK32" s="251" t="str">
        <f>IF(AK31="","",VLOOKUP(AK31,'シフト記号表（勤務時間帯）'!$C$6:$K$35,9,0))</f>
        <v/>
      </c>
      <c r="AL32" s="251" t="str">
        <f>IF(AL31="","",VLOOKUP(AL31,'シフト記号表（勤務時間帯）'!$C$6:$K$35,9,0))</f>
        <v/>
      </c>
      <c r="AM32" s="256" t="str">
        <f>IF(AM31="","",VLOOKUP(AM31,'シフト記号表（勤務時間帯）'!$C$6:$K$35,9,0))</f>
        <v/>
      </c>
      <c r="AN32" s="247" t="str">
        <f>IF(AN31="","",VLOOKUP(AN31,'シフト記号表（勤務時間帯）'!$C$6:$K$35,9,0))</f>
        <v/>
      </c>
      <c r="AO32" s="251" t="str">
        <f>IF(AO31="","",VLOOKUP(AO31,'シフト記号表（勤務時間帯）'!$C$6:$K$35,9,0))</f>
        <v/>
      </c>
      <c r="AP32" s="251" t="str">
        <f>IF(AP31="","",VLOOKUP(AP31,'シフト記号表（勤務時間帯）'!$C$6:$K$35,9,0))</f>
        <v/>
      </c>
      <c r="AQ32" s="251" t="str">
        <f>IF(AQ31="","",VLOOKUP(AQ31,'シフト記号表（勤務時間帯）'!$C$6:$K$35,9,0))</f>
        <v/>
      </c>
      <c r="AR32" s="251" t="str">
        <f>IF(AR31="","",VLOOKUP(AR31,'シフト記号表（勤務時間帯）'!$C$6:$K$35,9,0))</f>
        <v/>
      </c>
      <c r="AS32" s="251" t="str">
        <f>IF(AS31="","",VLOOKUP(AS31,'シフト記号表（勤務時間帯）'!$C$6:$K$35,9,0))</f>
        <v/>
      </c>
      <c r="AT32" s="256" t="str">
        <f>IF(AT31="","",VLOOKUP(AT31,'シフト記号表（勤務時間帯）'!$C$6:$K$35,9,0))</f>
        <v/>
      </c>
      <c r="AU32" s="247" t="str">
        <f>IF(AU31="","",VLOOKUP(AU31,'シフト記号表（勤務時間帯）'!$C$6:$K$35,9,0))</f>
        <v/>
      </c>
      <c r="AV32" s="251" t="str">
        <f>IF(AV31="","",VLOOKUP(AV31,'シフト記号表（勤務時間帯）'!$C$6:$K$35,9,0))</f>
        <v/>
      </c>
      <c r="AW32" s="251" t="str">
        <f>IF(AW31="","",VLOOKUP(AW31,'シフト記号表（勤務時間帯）'!$C$6:$K$35,9,0))</f>
        <v/>
      </c>
      <c r="AX32" s="276">
        <f>IF($BB$3="４週",SUM(S32:AT32),IF($BB$3="暦月",SUM(S32:AW32),""))</f>
        <v>0</v>
      </c>
      <c r="AY32" s="276"/>
      <c r="AZ32" s="285">
        <f>IF($BB$3="４週",AX32/4,IF($BB$3="暦月",'認知症対応型通所（100名）'!AX32/('認知症対応型通所（100名）'!$BB$8/7),""))</f>
        <v>0</v>
      </c>
      <c r="BA32" s="285"/>
      <c r="BB32" s="172"/>
      <c r="BC32" s="172"/>
      <c r="BD32" s="172"/>
      <c r="BE32" s="172"/>
      <c r="BF32" s="172"/>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row>
    <row r="33" spans="1:1024" ht="20.25" customHeight="1">
      <c r="A33" s="5"/>
      <c r="B33" s="209"/>
      <c r="C33" s="219"/>
      <c r="D33" s="219"/>
      <c r="E33" s="219"/>
      <c r="F33" s="39">
        <f>C31</f>
        <v>0</v>
      </c>
      <c r="G33" s="50"/>
      <c r="H33" s="50"/>
      <c r="I33" s="50"/>
      <c r="J33" s="50"/>
      <c r="K33" s="50"/>
      <c r="L33" s="67"/>
      <c r="M33" s="67"/>
      <c r="N33" s="67"/>
      <c r="O33" s="67"/>
      <c r="P33" s="240" t="s">
        <v>44</v>
      </c>
      <c r="Q33" s="240"/>
      <c r="R33" s="240"/>
      <c r="S33" s="248" t="str">
        <f>IF(S31="","",VLOOKUP(S31,'シフト記号表（勤務時間帯）'!$C$6:$U$35,19,0))</f>
        <v/>
      </c>
      <c r="T33" s="252" t="str">
        <f>IF(T31="","",VLOOKUP(T31,'シフト記号表（勤務時間帯）'!$C$6:$U$35,19,0))</f>
        <v/>
      </c>
      <c r="U33" s="252" t="str">
        <f>IF(U31="","",VLOOKUP(U31,'シフト記号表（勤務時間帯）'!$C$6:$U$35,19,0))</f>
        <v/>
      </c>
      <c r="V33" s="252" t="str">
        <f>IF(V31="","",VLOOKUP(V31,'シフト記号表（勤務時間帯）'!$C$6:$U$35,19,0))</f>
        <v/>
      </c>
      <c r="W33" s="252" t="str">
        <f>IF(W31="","",VLOOKUP(W31,'シフト記号表（勤務時間帯）'!$C$6:$U$35,19,0))</f>
        <v/>
      </c>
      <c r="X33" s="252" t="str">
        <f>IF(X31="","",VLOOKUP(X31,'シフト記号表（勤務時間帯）'!$C$6:$U$35,19,0))</f>
        <v/>
      </c>
      <c r="Y33" s="257" t="str">
        <f>IF(Y31="","",VLOOKUP(Y31,'シフト記号表（勤務時間帯）'!$C$6:$U$35,19,0))</f>
        <v/>
      </c>
      <c r="Z33" s="248" t="str">
        <f>IF(Z31="","",VLOOKUP(Z31,'シフト記号表（勤務時間帯）'!$C$6:$U$35,19,0))</f>
        <v/>
      </c>
      <c r="AA33" s="252" t="str">
        <f>IF(AA31="","",VLOOKUP(AA31,'シフト記号表（勤務時間帯）'!$C$6:$U$35,19,0))</f>
        <v/>
      </c>
      <c r="AB33" s="252" t="str">
        <f>IF(AB31="","",VLOOKUP(AB31,'シフト記号表（勤務時間帯）'!$C$6:$U$35,19,0))</f>
        <v/>
      </c>
      <c r="AC33" s="252" t="str">
        <f>IF(AC31="","",VLOOKUP(AC31,'シフト記号表（勤務時間帯）'!$C$6:$U$35,19,0))</f>
        <v/>
      </c>
      <c r="AD33" s="252" t="str">
        <f>IF(AD31="","",VLOOKUP(AD31,'シフト記号表（勤務時間帯）'!$C$6:$U$35,19,0))</f>
        <v/>
      </c>
      <c r="AE33" s="252" t="str">
        <f>IF(AE31="","",VLOOKUP(AE31,'シフト記号表（勤務時間帯）'!$C$6:$U$35,19,0))</f>
        <v/>
      </c>
      <c r="AF33" s="257" t="str">
        <f>IF(AF31="","",VLOOKUP(AF31,'シフト記号表（勤務時間帯）'!$C$6:$U$35,19,0))</f>
        <v/>
      </c>
      <c r="AG33" s="248" t="str">
        <f>IF(AG31="","",VLOOKUP(AG31,'シフト記号表（勤務時間帯）'!$C$6:$U$35,19,0))</f>
        <v/>
      </c>
      <c r="AH33" s="252" t="str">
        <f>IF(AH31="","",VLOOKUP(AH31,'シフト記号表（勤務時間帯）'!$C$6:$U$35,19,0))</f>
        <v/>
      </c>
      <c r="AI33" s="252" t="str">
        <f>IF(AI31="","",VLOOKUP(AI31,'シフト記号表（勤務時間帯）'!$C$6:$U$35,19,0))</f>
        <v/>
      </c>
      <c r="AJ33" s="252" t="str">
        <f>IF(AJ31="","",VLOOKUP(AJ31,'シフト記号表（勤務時間帯）'!$C$6:$U$35,19,0))</f>
        <v/>
      </c>
      <c r="AK33" s="252" t="str">
        <f>IF(AK31="","",VLOOKUP(AK31,'シフト記号表（勤務時間帯）'!$C$6:$U$35,19,0))</f>
        <v/>
      </c>
      <c r="AL33" s="252" t="str">
        <f>IF(AL31="","",VLOOKUP(AL31,'シフト記号表（勤務時間帯）'!$C$6:$U$35,19,0))</f>
        <v/>
      </c>
      <c r="AM33" s="257" t="str">
        <f>IF(AM31="","",VLOOKUP(AM31,'シフト記号表（勤務時間帯）'!$C$6:$U$35,19,0))</f>
        <v/>
      </c>
      <c r="AN33" s="248" t="str">
        <f>IF(AN31="","",VLOOKUP(AN31,'シフト記号表（勤務時間帯）'!$C$6:$U$35,19,0))</f>
        <v/>
      </c>
      <c r="AO33" s="252" t="str">
        <f>IF(AO31="","",VLOOKUP(AO31,'シフト記号表（勤務時間帯）'!$C$6:$U$35,19,0))</f>
        <v/>
      </c>
      <c r="AP33" s="252" t="str">
        <f>IF(AP31="","",VLOOKUP(AP31,'シフト記号表（勤務時間帯）'!$C$6:$U$35,19,0))</f>
        <v/>
      </c>
      <c r="AQ33" s="252" t="str">
        <f>IF(AQ31="","",VLOOKUP(AQ31,'シフト記号表（勤務時間帯）'!$C$6:$U$35,19,0))</f>
        <v/>
      </c>
      <c r="AR33" s="252" t="str">
        <f>IF(AR31="","",VLOOKUP(AR31,'シフト記号表（勤務時間帯）'!$C$6:$U$35,19,0))</f>
        <v/>
      </c>
      <c r="AS33" s="252" t="str">
        <f>IF(AS31="","",VLOOKUP(AS31,'シフト記号表（勤務時間帯）'!$C$6:$U$35,19,0))</f>
        <v/>
      </c>
      <c r="AT33" s="257" t="str">
        <f>IF(AT31="","",VLOOKUP(AT31,'シフト記号表（勤務時間帯）'!$C$6:$U$35,19,0))</f>
        <v/>
      </c>
      <c r="AU33" s="248" t="str">
        <f>IF(AU31="","",VLOOKUP(AU31,'シフト記号表（勤務時間帯）'!$C$6:$U$35,19,0))</f>
        <v/>
      </c>
      <c r="AV33" s="252" t="str">
        <f>IF(AV31="","",VLOOKUP(AV31,'シフト記号表（勤務時間帯）'!$C$6:$U$35,19,0))</f>
        <v/>
      </c>
      <c r="AW33" s="252" t="str">
        <f>IF(AW31="","",VLOOKUP(AW31,'シフト記号表（勤務時間帯）'!$C$6:$U$35,19,0))</f>
        <v/>
      </c>
      <c r="AX33" s="277">
        <f>IF($BB$3="４週",SUM(S33:AT33),IF($BB$3="暦月",SUM(S33:AW33),""))</f>
        <v>0</v>
      </c>
      <c r="AY33" s="277"/>
      <c r="AZ33" s="286">
        <f>IF($BB$3="４週",AX33/4,IF($BB$3="暦月",'認知症対応型通所（100名）'!AX33/('認知症対応型通所（100名）'!$BB$8/7),""))</f>
        <v>0</v>
      </c>
      <c r="BA33" s="286"/>
      <c r="BB33" s="172"/>
      <c r="BC33" s="172"/>
      <c r="BD33" s="172"/>
      <c r="BE33" s="172"/>
      <c r="BF33" s="172"/>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row>
    <row r="34" spans="1:1024" ht="20.25" customHeight="1">
      <c r="A34" s="5"/>
      <c r="B34" s="209">
        <f>B31+1</f>
        <v>5</v>
      </c>
      <c r="C34" s="219"/>
      <c r="D34" s="219"/>
      <c r="E34" s="219"/>
      <c r="F34" s="41"/>
      <c r="G34" s="50"/>
      <c r="H34" s="50"/>
      <c r="I34" s="50"/>
      <c r="J34" s="50"/>
      <c r="K34" s="50"/>
      <c r="L34" s="67"/>
      <c r="M34" s="67"/>
      <c r="N34" s="67"/>
      <c r="O34" s="67"/>
      <c r="P34" s="241" t="s">
        <v>49</v>
      </c>
      <c r="Q34" s="241"/>
      <c r="R34" s="241"/>
      <c r="S34" s="307"/>
      <c r="T34" s="309"/>
      <c r="U34" s="309"/>
      <c r="V34" s="309"/>
      <c r="W34" s="309"/>
      <c r="X34" s="309"/>
      <c r="Y34" s="310"/>
      <c r="Z34" s="307"/>
      <c r="AA34" s="309"/>
      <c r="AB34" s="309"/>
      <c r="AC34" s="309"/>
      <c r="AD34" s="309"/>
      <c r="AE34" s="309"/>
      <c r="AF34" s="310"/>
      <c r="AG34" s="307"/>
      <c r="AH34" s="309"/>
      <c r="AI34" s="309"/>
      <c r="AJ34" s="309"/>
      <c r="AK34" s="309"/>
      <c r="AL34" s="309"/>
      <c r="AM34" s="310"/>
      <c r="AN34" s="307"/>
      <c r="AO34" s="309"/>
      <c r="AP34" s="309"/>
      <c r="AQ34" s="309"/>
      <c r="AR34" s="309"/>
      <c r="AS34" s="309"/>
      <c r="AT34" s="310"/>
      <c r="AU34" s="307"/>
      <c r="AV34" s="309"/>
      <c r="AW34" s="309"/>
      <c r="AX34" s="312"/>
      <c r="AY34" s="312"/>
      <c r="AZ34" s="316"/>
      <c r="BA34" s="316"/>
      <c r="BB34" s="172"/>
      <c r="BC34" s="172"/>
      <c r="BD34" s="172"/>
      <c r="BE34" s="172"/>
      <c r="BF34" s="172"/>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row>
    <row r="35" spans="1:1024" ht="20.25" customHeight="1">
      <c r="A35" s="5"/>
      <c r="B35" s="209"/>
      <c r="C35" s="219"/>
      <c r="D35" s="219"/>
      <c r="E35" s="219"/>
      <c r="F35" s="39"/>
      <c r="G35" s="50"/>
      <c r="H35" s="50"/>
      <c r="I35" s="50"/>
      <c r="J35" s="50"/>
      <c r="K35" s="50"/>
      <c r="L35" s="67"/>
      <c r="M35" s="67"/>
      <c r="N35" s="67"/>
      <c r="O35" s="67"/>
      <c r="P35" s="239" t="s">
        <v>40</v>
      </c>
      <c r="Q35" s="239"/>
      <c r="R35" s="239"/>
      <c r="S35" s="247" t="str">
        <f>IF(S34="","",VLOOKUP(S34,'シフト記号表（勤務時間帯）'!$C$6:$K$35,9,0))</f>
        <v/>
      </c>
      <c r="T35" s="251" t="str">
        <f>IF(T34="","",VLOOKUP(T34,'シフト記号表（勤務時間帯）'!$C$6:$K$35,9,0))</f>
        <v/>
      </c>
      <c r="U35" s="251" t="str">
        <f>IF(U34="","",VLOOKUP(U34,'シフト記号表（勤務時間帯）'!$C$6:$K$35,9,0))</f>
        <v/>
      </c>
      <c r="V35" s="251" t="str">
        <f>IF(V34="","",VLOOKUP(V34,'シフト記号表（勤務時間帯）'!$C$6:$K$35,9,0))</f>
        <v/>
      </c>
      <c r="W35" s="251" t="str">
        <f>IF(W34="","",VLOOKUP(W34,'シフト記号表（勤務時間帯）'!$C$6:$K$35,9,0))</f>
        <v/>
      </c>
      <c r="X35" s="251" t="str">
        <f>IF(X34="","",VLOOKUP(X34,'シフト記号表（勤務時間帯）'!$C$6:$K$35,9,0))</f>
        <v/>
      </c>
      <c r="Y35" s="256" t="str">
        <f>IF(Y34="","",VLOOKUP(Y34,'シフト記号表（勤務時間帯）'!$C$6:$K$35,9,0))</f>
        <v/>
      </c>
      <c r="Z35" s="247" t="str">
        <f>IF(Z34="","",VLOOKUP(Z34,'シフト記号表（勤務時間帯）'!$C$6:$K$35,9,0))</f>
        <v/>
      </c>
      <c r="AA35" s="251" t="str">
        <f>IF(AA34="","",VLOOKUP(AA34,'シフト記号表（勤務時間帯）'!$C$6:$K$35,9,0))</f>
        <v/>
      </c>
      <c r="AB35" s="251" t="str">
        <f>IF(AB34="","",VLOOKUP(AB34,'シフト記号表（勤務時間帯）'!$C$6:$K$35,9,0))</f>
        <v/>
      </c>
      <c r="AC35" s="251" t="str">
        <f>IF(AC34="","",VLOOKUP(AC34,'シフト記号表（勤務時間帯）'!$C$6:$K$35,9,0))</f>
        <v/>
      </c>
      <c r="AD35" s="251" t="str">
        <f>IF(AD34="","",VLOOKUP(AD34,'シフト記号表（勤務時間帯）'!$C$6:$K$35,9,0))</f>
        <v/>
      </c>
      <c r="AE35" s="251" t="str">
        <f>IF(AE34="","",VLOOKUP(AE34,'シフト記号表（勤務時間帯）'!$C$6:$K$35,9,0))</f>
        <v/>
      </c>
      <c r="AF35" s="256" t="str">
        <f>IF(AF34="","",VLOOKUP(AF34,'シフト記号表（勤務時間帯）'!$C$6:$K$35,9,0))</f>
        <v/>
      </c>
      <c r="AG35" s="247" t="str">
        <f>IF(AG34="","",VLOOKUP(AG34,'シフト記号表（勤務時間帯）'!$C$6:$K$35,9,0))</f>
        <v/>
      </c>
      <c r="AH35" s="251" t="str">
        <f>IF(AH34="","",VLOOKUP(AH34,'シフト記号表（勤務時間帯）'!$C$6:$K$35,9,0))</f>
        <v/>
      </c>
      <c r="AI35" s="251" t="str">
        <f>IF(AI34="","",VLOOKUP(AI34,'シフト記号表（勤務時間帯）'!$C$6:$K$35,9,0))</f>
        <v/>
      </c>
      <c r="AJ35" s="251" t="str">
        <f>IF(AJ34="","",VLOOKUP(AJ34,'シフト記号表（勤務時間帯）'!$C$6:$K$35,9,0))</f>
        <v/>
      </c>
      <c r="AK35" s="251" t="str">
        <f>IF(AK34="","",VLOOKUP(AK34,'シフト記号表（勤務時間帯）'!$C$6:$K$35,9,0))</f>
        <v/>
      </c>
      <c r="AL35" s="251" t="str">
        <f>IF(AL34="","",VLOOKUP(AL34,'シフト記号表（勤務時間帯）'!$C$6:$K$35,9,0))</f>
        <v/>
      </c>
      <c r="AM35" s="256" t="str">
        <f>IF(AM34="","",VLOOKUP(AM34,'シフト記号表（勤務時間帯）'!$C$6:$K$35,9,0))</f>
        <v/>
      </c>
      <c r="AN35" s="247" t="str">
        <f>IF(AN34="","",VLOOKUP(AN34,'シフト記号表（勤務時間帯）'!$C$6:$K$35,9,0))</f>
        <v/>
      </c>
      <c r="AO35" s="251" t="str">
        <f>IF(AO34="","",VLOOKUP(AO34,'シフト記号表（勤務時間帯）'!$C$6:$K$35,9,0))</f>
        <v/>
      </c>
      <c r="AP35" s="251" t="str">
        <f>IF(AP34="","",VLOOKUP(AP34,'シフト記号表（勤務時間帯）'!$C$6:$K$35,9,0))</f>
        <v/>
      </c>
      <c r="AQ35" s="251" t="str">
        <f>IF(AQ34="","",VLOOKUP(AQ34,'シフト記号表（勤務時間帯）'!$C$6:$K$35,9,0))</f>
        <v/>
      </c>
      <c r="AR35" s="251" t="str">
        <f>IF(AR34="","",VLOOKUP(AR34,'シフト記号表（勤務時間帯）'!$C$6:$K$35,9,0))</f>
        <v/>
      </c>
      <c r="AS35" s="251" t="str">
        <f>IF(AS34="","",VLOOKUP(AS34,'シフト記号表（勤務時間帯）'!$C$6:$K$35,9,0))</f>
        <v/>
      </c>
      <c r="AT35" s="256" t="str">
        <f>IF(AT34="","",VLOOKUP(AT34,'シフト記号表（勤務時間帯）'!$C$6:$K$35,9,0))</f>
        <v/>
      </c>
      <c r="AU35" s="247" t="str">
        <f>IF(AU34="","",VLOOKUP(AU34,'シフト記号表（勤務時間帯）'!$C$6:$K$35,9,0))</f>
        <v/>
      </c>
      <c r="AV35" s="251" t="str">
        <f>IF(AV34="","",VLOOKUP(AV34,'シフト記号表（勤務時間帯）'!$C$6:$K$35,9,0))</f>
        <v/>
      </c>
      <c r="AW35" s="251" t="str">
        <f>IF(AW34="","",VLOOKUP(AW34,'シフト記号表（勤務時間帯）'!$C$6:$K$35,9,0))</f>
        <v/>
      </c>
      <c r="AX35" s="276">
        <f>IF($BB$3="４週",SUM(S35:AT35),IF($BB$3="暦月",SUM(S35:AW35),""))</f>
        <v>0</v>
      </c>
      <c r="AY35" s="276"/>
      <c r="AZ35" s="285">
        <f>IF($BB$3="４週",AX35/4,IF($BB$3="暦月",'認知症対応型通所（100名）'!AX35/('認知症対応型通所（100名）'!$BB$8/7),""))</f>
        <v>0</v>
      </c>
      <c r="BA35" s="285"/>
      <c r="BB35" s="172"/>
      <c r="BC35" s="172"/>
      <c r="BD35" s="172"/>
      <c r="BE35" s="172"/>
      <c r="BF35" s="172"/>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row>
    <row r="36" spans="1:1024" ht="20.25" customHeight="1">
      <c r="A36" s="5"/>
      <c r="B36" s="209"/>
      <c r="C36" s="219"/>
      <c r="D36" s="219"/>
      <c r="E36" s="219"/>
      <c r="F36" s="39">
        <f>C34</f>
        <v>0</v>
      </c>
      <c r="G36" s="50"/>
      <c r="H36" s="50"/>
      <c r="I36" s="50"/>
      <c r="J36" s="50"/>
      <c r="K36" s="50"/>
      <c r="L36" s="67"/>
      <c r="M36" s="67"/>
      <c r="N36" s="67"/>
      <c r="O36" s="67"/>
      <c r="P36" s="240" t="s">
        <v>44</v>
      </c>
      <c r="Q36" s="240"/>
      <c r="R36" s="240"/>
      <c r="S36" s="248" t="str">
        <f>IF(S34="","",VLOOKUP(S34,'シフト記号表（勤務時間帯）'!$C$6:$U$35,19,0))</f>
        <v/>
      </c>
      <c r="T36" s="252" t="str">
        <f>IF(T34="","",VLOOKUP(T34,'シフト記号表（勤務時間帯）'!$C$6:$U$35,19,0))</f>
        <v/>
      </c>
      <c r="U36" s="252" t="str">
        <f>IF(U34="","",VLOOKUP(U34,'シフト記号表（勤務時間帯）'!$C$6:$U$35,19,0))</f>
        <v/>
      </c>
      <c r="V36" s="252" t="str">
        <f>IF(V34="","",VLOOKUP(V34,'シフト記号表（勤務時間帯）'!$C$6:$U$35,19,0))</f>
        <v/>
      </c>
      <c r="W36" s="252" t="str">
        <f>IF(W34="","",VLOOKUP(W34,'シフト記号表（勤務時間帯）'!$C$6:$U$35,19,0))</f>
        <v/>
      </c>
      <c r="X36" s="252" t="str">
        <f>IF(X34="","",VLOOKUP(X34,'シフト記号表（勤務時間帯）'!$C$6:$U$35,19,0))</f>
        <v/>
      </c>
      <c r="Y36" s="257" t="str">
        <f>IF(Y34="","",VLOOKUP(Y34,'シフト記号表（勤務時間帯）'!$C$6:$U$35,19,0))</f>
        <v/>
      </c>
      <c r="Z36" s="248" t="str">
        <f>IF(Z34="","",VLOOKUP(Z34,'シフト記号表（勤務時間帯）'!$C$6:$U$35,19,0))</f>
        <v/>
      </c>
      <c r="AA36" s="252" t="str">
        <f>IF(AA34="","",VLOOKUP(AA34,'シフト記号表（勤務時間帯）'!$C$6:$U$35,19,0))</f>
        <v/>
      </c>
      <c r="AB36" s="252" t="str">
        <f>IF(AB34="","",VLOOKUP(AB34,'シフト記号表（勤務時間帯）'!$C$6:$U$35,19,0))</f>
        <v/>
      </c>
      <c r="AC36" s="252" t="str">
        <f>IF(AC34="","",VLOOKUP(AC34,'シフト記号表（勤務時間帯）'!$C$6:$U$35,19,0))</f>
        <v/>
      </c>
      <c r="AD36" s="252" t="str">
        <f>IF(AD34="","",VLOOKUP(AD34,'シフト記号表（勤務時間帯）'!$C$6:$U$35,19,0))</f>
        <v/>
      </c>
      <c r="AE36" s="252" t="str">
        <f>IF(AE34="","",VLOOKUP(AE34,'シフト記号表（勤務時間帯）'!$C$6:$U$35,19,0))</f>
        <v/>
      </c>
      <c r="AF36" s="257" t="str">
        <f>IF(AF34="","",VLOOKUP(AF34,'シフト記号表（勤務時間帯）'!$C$6:$U$35,19,0))</f>
        <v/>
      </c>
      <c r="AG36" s="248" t="str">
        <f>IF(AG34="","",VLOOKUP(AG34,'シフト記号表（勤務時間帯）'!$C$6:$U$35,19,0))</f>
        <v/>
      </c>
      <c r="AH36" s="252" t="str">
        <f>IF(AH34="","",VLOOKUP(AH34,'シフト記号表（勤務時間帯）'!$C$6:$U$35,19,0))</f>
        <v/>
      </c>
      <c r="AI36" s="252" t="str">
        <f>IF(AI34="","",VLOOKUP(AI34,'シフト記号表（勤務時間帯）'!$C$6:$U$35,19,0))</f>
        <v/>
      </c>
      <c r="AJ36" s="252" t="str">
        <f>IF(AJ34="","",VLOOKUP(AJ34,'シフト記号表（勤務時間帯）'!$C$6:$U$35,19,0))</f>
        <v/>
      </c>
      <c r="AK36" s="252" t="str">
        <f>IF(AK34="","",VLOOKUP(AK34,'シフト記号表（勤務時間帯）'!$C$6:$U$35,19,0))</f>
        <v/>
      </c>
      <c r="AL36" s="252" t="str">
        <f>IF(AL34="","",VLOOKUP(AL34,'シフト記号表（勤務時間帯）'!$C$6:$U$35,19,0))</f>
        <v/>
      </c>
      <c r="AM36" s="257" t="str">
        <f>IF(AM34="","",VLOOKUP(AM34,'シフト記号表（勤務時間帯）'!$C$6:$U$35,19,0))</f>
        <v/>
      </c>
      <c r="AN36" s="248" t="str">
        <f>IF(AN34="","",VLOOKUP(AN34,'シフト記号表（勤務時間帯）'!$C$6:$U$35,19,0))</f>
        <v/>
      </c>
      <c r="AO36" s="252" t="str">
        <f>IF(AO34="","",VLOOKUP(AO34,'シフト記号表（勤務時間帯）'!$C$6:$U$35,19,0))</f>
        <v/>
      </c>
      <c r="AP36" s="252" t="str">
        <f>IF(AP34="","",VLOOKUP(AP34,'シフト記号表（勤務時間帯）'!$C$6:$U$35,19,0))</f>
        <v/>
      </c>
      <c r="AQ36" s="252" t="str">
        <f>IF(AQ34="","",VLOOKUP(AQ34,'シフト記号表（勤務時間帯）'!$C$6:$U$35,19,0))</f>
        <v/>
      </c>
      <c r="AR36" s="252" t="str">
        <f>IF(AR34="","",VLOOKUP(AR34,'シフト記号表（勤務時間帯）'!$C$6:$U$35,19,0))</f>
        <v/>
      </c>
      <c r="AS36" s="252" t="str">
        <f>IF(AS34="","",VLOOKUP(AS34,'シフト記号表（勤務時間帯）'!$C$6:$U$35,19,0))</f>
        <v/>
      </c>
      <c r="AT36" s="257" t="str">
        <f>IF(AT34="","",VLOOKUP(AT34,'シフト記号表（勤務時間帯）'!$C$6:$U$35,19,0))</f>
        <v/>
      </c>
      <c r="AU36" s="248" t="str">
        <f>IF(AU34="","",VLOOKUP(AU34,'シフト記号表（勤務時間帯）'!$C$6:$U$35,19,0))</f>
        <v/>
      </c>
      <c r="AV36" s="252" t="str">
        <f>IF(AV34="","",VLOOKUP(AV34,'シフト記号表（勤務時間帯）'!$C$6:$U$35,19,0))</f>
        <v/>
      </c>
      <c r="AW36" s="252" t="str">
        <f>IF(AW34="","",VLOOKUP(AW34,'シフト記号表（勤務時間帯）'!$C$6:$U$35,19,0))</f>
        <v/>
      </c>
      <c r="AX36" s="277">
        <f>IF($BB$3="４週",SUM(S36:AT36),IF($BB$3="暦月",SUM(S36:AW36),""))</f>
        <v>0</v>
      </c>
      <c r="AY36" s="277"/>
      <c r="AZ36" s="286">
        <f>IF($BB$3="４週",AX36/4,IF($BB$3="暦月",'認知症対応型通所（100名）'!AX36/('認知症対応型通所（100名）'!$BB$8/7),""))</f>
        <v>0</v>
      </c>
      <c r="BA36" s="286"/>
      <c r="BB36" s="172"/>
      <c r="BC36" s="172"/>
      <c r="BD36" s="172"/>
      <c r="BE36" s="172"/>
      <c r="BF36" s="172"/>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row>
    <row r="37" spans="1:1024" ht="20.25" customHeight="1">
      <c r="A37" s="5"/>
      <c r="B37" s="209">
        <f>B34+1</f>
        <v>6</v>
      </c>
      <c r="C37" s="219"/>
      <c r="D37" s="219"/>
      <c r="E37" s="219"/>
      <c r="F37" s="41"/>
      <c r="G37" s="50"/>
      <c r="H37" s="50"/>
      <c r="I37" s="50"/>
      <c r="J37" s="50"/>
      <c r="K37" s="50"/>
      <c r="L37" s="67"/>
      <c r="M37" s="67"/>
      <c r="N37" s="67"/>
      <c r="O37" s="67"/>
      <c r="P37" s="241" t="s">
        <v>49</v>
      </c>
      <c r="Q37" s="241"/>
      <c r="R37" s="241"/>
      <c r="S37" s="307"/>
      <c r="T37" s="309"/>
      <c r="U37" s="309"/>
      <c r="V37" s="309"/>
      <c r="W37" s="309"/>
      <c r="X37" s="309"/>
      <c r="Y37" s="310"/>
      <c r="Z37" s="307"/>
      <c r="AA37" s="309"/>
      <c r="AB37" s="309"/>
      <c r="AC37" s="309"/>
      <c r="AD37" s="309"/>
      <c r="AE37" s="309"/>
      <c r="AF37" s="310"/>
      <c r="AG37" s="307"/>
      <c r="AH37" s="309"/>
      <c r="AI37" s="309"/>
      <c r="AJ37" s="309"/>
      <c r="AK37" s="309"/>
      <c r="AL37" s="309"/>
      <c r="AM37" s="310"/>
      <c r="AN37" s="307"/>
      <c r="AO37" s="309"/>
      <c r="AP37" s="309"/>
      <c r="AQ37" s="309"/>
      <c r="AR37" s="309"/>
      <c r="AS37" s="309"/>
      <c r="AT37" s="310"/>
      <c r="AU37" s="307"/>
      <c r="AV37" s="309"/>
      <c r="AW37" s="309"/>
      <c r="AX37" s="312"/>
      <c r="AY37" s="312"/>
      <c r="AZ37" s="316"/>
      <c r="BA37" s="316"/>
      <c r="BB37" s="172"/>
      <c r="BC37" s="172"/>
      <c r="BD37" s="172"/>
      <c r="BE37" s="172"/>
      <c r="BF37" s="172"/>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row>
    <row r="38" spans="1:1024" ht="20.25" customHeight="1">
      <c r="A38" s="5"/>
      <c r="B38" s="209"/>
      <c r="C38" s="219"/>
      <c r="D38" s="219"/>
      <c r="E38" s="219"/>
      <c r="F38" s="39"/>
      <c r="G38" s="50"/>
      <c r="H38" s="50"/>
      <c r="I38" s="50"/>
      <c r="J38" s="50"/>
      <c r="K38" s="50"/>
      <c r="L38" s="67"/>
      <c r="M38" s="67"/>
      <c r="N38" s="67"/>
      <c r="O38" s="67"/>
      <c r="P38" s="239" t="s">
        <v>40</v>
      </c>
      <c r="Q38" s="239"/>
      <c r="R38" s="239"/>
      <c r="S38" s="247" t="str">
        <f>IF(S37="","",VLOOKUP(S37,'シフト記号表（勤務時間帯）'!$C$6:$K$35,9,0))</f>
        <v/>
      </c>
      <c r="T38" s="251" t="str">
        <f>IF(T37="","",VLOOKUP(T37,'シフト記号表（勤務時間帯）'!$C$6:$K$35,9,0))</f>
        <v/>
      </c>
      <c r="U38" s="251" t="str">
        <f>IF(U37="","",VLOOKUP(U37,'シフト記号表（勤務時間帯）'!$C$6:$K$35,9,0))</f>
        <v/>
      </c>
      <c r="V38" s="251" t="str">
        <f>IF(V37="","",VLOOKUP(V37,'シフト記号表（勤務時間帯）'!$C$6:$K$35,9,0))</f>
        <v/>
      </c>
      <c r="W38" s="251" t="str">
        <f>IF(W37="","",VLOOKUP(W37,'シフト記号表（勤務時間帯）'!$C$6:$K$35,9,0))</f>
        <v/>
      </c>
      <c r="X38" s="251" t="str">
        <f>IF(X37="","",VLOOKUP(X37,'シフト記号表（勤務時間帯）'!$C$6:$K$35,9,0))</f>
        <v/>
      </c>
      <c r="Y38" s="256" t="str">
        <f>IF(Y37="","",VLOOKUP(Y37,'シフト記号表（勤務時間帯）'!$C$6:$K$35,9,0))</f>
        <v/>
      </c>
      <c r="Z38" s="247" t="str">
        <f>IF(Z37="","",VLOOKUP(Z37,'シフト記号表（勤務時間帯）'!$C$6:$K$35,9,0))</f>
        <v/>
      </c>
      <c r="AA38" s="251" t="str">
        <f>IF(AA37="","",VLOOKUP(AA37,'シフト記号表（勤務時間帯）'!$C$6:$K$35,9,0))</f>
        <v/>
      </c>
      <c r="AB38" s="251" t="str">
        <f>IF(AB37="","",VLOOKUP(AB37,'シフト記号表（勤務時間帯）'!$C$6:$K$35,9,0))</f>
        <v/>
      </c>
      <c r="AC38" s="251" t="str">
        <f>IF(AC37="","",VLOOKUP(AC37,'シフト記号表（勤務時間帯）'!$C$6:$K$35,9,0))</f>
        <v/>
      </c>
      <c r="AD38" s="251" t="str">
        <f>IF(AD37="","",VLOOKUP(AD37,'シフト記号表（勤務時間帯）'!$C$6:$K$35,9,0))</f>
        <v/>
      </c>
      <c r="AE38" s="251" t="str">
        <f>IF(AE37="","",VLOOKUP(AE37,'シフト記号表（勤務時間帯）'!$C$6:$K$35,9,0))</f>
        <v/>
      </c>
      <c r="AF38" s="256" t="str">
        <f>IF(AF37="","",VLOOKUP(AF37,'シフト記号表（勤務時間帯）'!$C$6:$K$35,9,0))</f>
        <v/>
      </c>
      <c r="AG38" s="247" t="str">
        <f>IF(AG37="","",VLOOKUP(AG37,'シフト記号表（勤務時間帯）'!$C$6:$K$35,9,0))</f>
        <v/>
      </c>
      <c r="AH38" s="251" t="str">
        <f>IF(AH37="","",VLOOKUP(AH37,'シフト記号表（勤務時間帯）'!$C$6:$K$35,9,0))</f>
        <v/>
      </c>
      <c r="AI38" s="251" t="str">
        <f>IF(AI37="","",VLOOKUP(AI37,'シフト記号表（勤務時間帯）'!$C$6:$K$35,9,0))</f>
        <v/>
      </c>
      <c r="AJ38" s="251" t="str">
        <f>IF(AJ37="","",VLOOKUP(AJ37,'シフト記号表（勤務時間帯）'!$C$6:$K$35,9,0))</f>
        <v/>
      </c>
      <c r="AK38" s="251" t="str">
        <f>IF(AK37="","",VLOOKUP(AK37,'シフト記号表（勤務時間帯）'!$C$6:$K$35,9,0))</f>
        <v/>
      </c>
      <c r="AL38" s="251" t="str">
        <f>IF(AL37="","",VLOOKUP(AL37,'シフト記号表（勤務時間帯）'!$C$6:$K$35,9,0))</f>
        <v/>
      </c>
      <c r="AM38" s="256" t="str">
        <f>IF(AM37="","",VLOOKUP(AM37,'シフト記号表（勤務時間帯）'!$C$6:$K$35,9,0))</f>
        <v/>
      </c>
      <c r="AN38" s="247" t="str">
        <f>IF(AN37="","",VLOOKUP(AN37,'シフト記号表（勤務時間帯）'!$C$6:$K$35,9,0))</f>
        <v/>
      </c>
      <c r="AO38" s="251" t="str">
        <f>IF(AO37="","",VLOOKUP(AO37,'シフト記号表（勤務時間帯）'!$C$6:$K$35,9,0))</f>
        <v/>
      </c>
      <c r="AP38" s="251" t="str">
        <f>IF(AP37="","",VLOOKUP(AP37,'シフト記号表（勤務時間帯）'!$C$6:$K$35,9,0))</f>
        <v/>
      </c>
      <c r="AQ38" s="251" t="str">
        <f>IF(AQ37="","",VLOOKUP(AQ37,'シフト記号表（勤務時間帯）'!$C$6:$K$35,9,0))</f>
        <v/>
      </c>
      <c r="AR38" s="251" t="str">
        <f>IF(AR37="","",VLOOKUP(AR37,'シフト記号表（勤務時間帯）'!$C$6:$K$35,9,0))</f>
        <v/>
      </c>
      <c r="AS38" s="251" t="str">
        <f>IF(AS37="","",VLOOKUP(AS37,'シフト記号表（勤務時間帯）'!$C$6:$K$35,9,0))</f>
        <v/>
      </c>
      <c r="AT38" s="256" t="str">
        <f>IF(AT37="","",VLOOKUP(AT37,'シフト記号表（勤務時間帯）'!$C$6:$K$35,9,0))</f>
        <v/>
      </c>
      <c r="AU38" s="247" t="str">
        <f>IF(AU37="","",VLOOKUP(AU37,'シフト記号表（勤務時間帯）'!$C$6:$K$35,9,0))</f>
        <v/>
      </c>
      <c r="AV38" s="251" t="str">
        <f>IF(AV37="","",VLOOKUP(AV37,'シフト記号表（勤務時間帯）'!$C$6:$K$35,9,0))</f>
        <v/>
      </c>
      <c r="AW38" s="251" t="str">
        <f>IF(AW37="","",VLOOKUP(AW37,'シフト記号表（勤務時間帯）'!$C$6:$K$35,9,0))</f>
        <v/>
      </c>
      <c r="AX38" s="276">
        <f>IF($BB$3="４週",SUM(S38:AT38),IF($BB$3="暦月",SUM(S38:AW38),""))</f>
        <v>0</v>
      </c>
      <c r="AY38" s="276"/>
      <c r="AZ38" s="285">
        <f>IF($BB$3="４週",AX38/4,IF($BB$3="暦月",'認知症対応型通所（100名）'!AX38/('認知症対応型通所（100名）'!$BB$8/7),""))</f>
        <v>0</v>
      </c>
      <c r="BA38" s="285"/>
      <c r="BB38" s="172"/>
      <c r="BC38" s="172"/>
      <c r="BD38" s="172"/>
      <c r="BE38" s="172"/>
      <c r="BF38" s="172"/>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row>
    <row r="39" spans="1:1024" ht="20.25" customHeight="1">
      <c r="A39" s="5"/>
      <c r="B39" s="209"/>
      <c r="C39" s="219"/>
      <c r="D39" s="219"/>
      <c r="E39" s="219"/>
      <c r="F39" s="39">
        <f>C37</f>
        <v>0</v>
      </c>
      <c r="G39" s="50"/>
      <c r="H39" s="50"/>
      <c r="I39" s="50"/>
      <c r="J39" s="50"/>
      <c r="K39" s="50"/>
      <c r="L39" s="67"/>
      <c r="M39" s="67"/>
      <c r="N39" s="67"/>
      <c r="O39" s="67"/>
      <c r="P39" s="240" t="s">
        <v>44</v>
      </c>
      <c r="Q39" s="240"/>
      <c r="R39" s="240"/>
      <c r="S39" s="248" t="str">
        <f>IF(S37="","",VLOOKUP(S37,'シフト記号表（勤務時間帯）'!$C$6:$U$35,19,0))</f>
        <v/>
      </c>
      <c r="T39" s="252" t="str">
        <f>IF(T37="","",VLOOKUP(T37,'シフト記号表（勤務時間帯）'!$C$6:$U$35,19,0))</f>
        <v/>
      </c>
      <c r="U39" s="252" t="str">
        <f>IF(U37="","",VLOOKUP(U37,'シフト記号表（勤務時間帯）'!$C$6:$U$35,19,0))</f>
        <v/>
      </c>
      <c r="V39" s="252" t="str">
        <f>IF(V37="","",VLOOKUP(V37,'シフト記号表（勤務時間帯）'!$C$6:$U$35,19,0))</f>
        <v/>
      </c>
      <c r="W39" s="252" t="str">
        <f>IF(W37="","",VLOOKUP(W37,'シフト記号表（勤務時間帯）'!$C$6:$U$35,19,0))</f>
        <v/>
      </c>
      <c r="X39" s="252" t="str">
        <f>IF(X37="","",VLOOKUP(X37,'シフト記号表（勤務時間帯）'!$C$6:$U$35,19,0))</f>
        <v/>
      </c>
      <c r="Y39" s="257" t="str">
        <f>IF(Y37="","",VLOOKUP(Y37,'シフト記号表（勤務時間帯）'!$C$6:$U$35,19,0))</f>
        <v/>
      </c>
      <c r="Z39" s="248" t="str">
        <f>IF(Z37="","",VLOOKUP(Z37,'シフト記号表（勤務時間帯）'!$C$6:$U$35,19,0))</f>
        <v/>
      </c>
      <c r="AA39" s="252" t="str">
        <f>IF(AA37="","",VLOOKUP(AA37,'シフト記号表（勤務時間帯）'!$C$6:$U$35,19,0))</f>
        <v/>
      </c>
      <c r="AB39" s="252" t="str">
        <f>IF(AB37="","",VLOOKUP(AB37,'シフト記号表（勤務時間帯）'!$C$6:$U$35,19,0))</f>
        <v/>
      </c>
      <c r="AC39" s="252" t="str">
        <f>IF(AC37="","",VLOOKUP(AC37,'シフト記号表（勤務時間帯）'!$C$6:$U$35,19,0))</f>
        <v/>
      </c>
      <c r="AD39" s="252" t="str">
        <f>IF(AD37="","",VLOOKUP(AD37,'シフト記号表（勤務時間帯）'!$C$6:$U$35,19,0))</f>
        <v/>
      </c>
      <c r="AE39" s="252" t="str">
        <f>IF(AE37="","",VLOOKUP(AE37,'シフト記号表（勤務時間帯）'!$C$6:$U$35,19,0))</f>
        <v/>
      </c>
      <c r="AF39" s="257" t="str">
        <f>IF(AF37="","",VLOOKUP(AF37,'シフト記号表（勤務時間帯）'!$C$6:$U$35,19,0))</f>
        <v/>
      </c>
      <c r="AG39" s="248" t="str">
        <f>IF(AG37="","",VLOOKUP(AG37,'シフト記号表（勤務時間帯）'!$C$6:$U$35,19,0))</f>
        <v/>
      </c>
      <c r="AH39" s="252" t="str">
        <f>IF(AH37="","",VLOOKUP(AH37,'シフト記号表（勤務時間帯）'!$C$6:$U$35,19,0))</f>
        <v/>
      </c>
      <c r="AI39" s="252" t="str">
        <f>IF(AI37="","",VLOOKUP(AI37,'シフト記号表（勤務時間帯）'!$C$6:$U$35,19,0))</f>
        <v/>
      </c>
      <c r="AJ39" s="252" t="str">
        <f>IF(AJ37="","",VLOOKUP(AJ37,'シフト記号表（勤務時間帯）'!$C$6:$U$35,19,0))</f>
        <v/>
      </c>
      <c r="AK39" s="252" t="str">
        <f>IF(AK37="","",VLOOKUP(AK37,'シフト記号表（勤務時間帯）'!$C$6:$U$35,19,0))</f>
        <v/>
      </c>
      <c r="AL39" s="252" t="str">
        <f>IF(AL37="","",VLOOKUP(AL37,'シフト記号表（勤務時間帯）'!$C$6:$U$35,19,0))</f>
        <v/>
      </c>
      <c r="AM39" s="257" t="str">
        <f>IF(AM37="","",VLOOKUP(AM37,'シフト記号表（勤務時間帯）'!$C$6:$U$35,19,0))</f>
        <v/>
      </c>
      <c r="AN39" s="248" t="str">
        <f>IF(AN37="","",VLOOKUP(AN37,'シフト記号表（勤務時間帯）'!$C$6:$U$35,19,0))</f>
        <v/>
      </c>
      <c r="AO39" s="252" t="str">
        <f>IF(AO37="","",VLOOKUP(AO37,'シフト記号表（勤務時間帯）'!$C$6:$U$35,19,0))</f>
        <v/>
      </c>
      <c r="AP39" s="252" t="str">
        <f>IF(AP37="","",VLOOKUP(AP37,'シフト記号表（勤務時間帯）'!$C$6:$U$35,19,0))</f>
        <v/>
      </c>
      <c r="AQ39" s="252" t="str">
        <f>IF(AQ37="","",VLOOKUP(AQ37,'シフト記号表（勤務時間帯）'!$C$6:$U$35,19,0))</f>
        <v/>
      </c>
      <c r="AR39" s="252" t="str">
        <f>IF(AR37="","",VLOOKUP(AR37,'シフト記号表（勤務時間帯）'!$C$6:$U$35,19,0))</f>
        <v/>
      </c>
      <c r="AS39" s="252" t="str">
        <f>IF(AS37="","",VLOOKUP(AS37,'シフト記号表（勤務時間帯）'!$C$6:$U$35,19,0))</f>
        <v/>
      </c>
      <c r="AT39" s="257" t="str">
        <f>IF(AT37="","",VLOOKUP(AT37,'シフト記号表（勤務時間帯）'!$C$6:$U$35,19,0))</f>
        <v/>
      </c>
      <c r="AU39" s="248" t="str">
        <f>IF(AU37="","",VLOOKUP(AU37,'シフト記号表（勤務時間帯）'!$C$6:$U$35,19,0))</f>
        <v/>
      </c>
      <c r="AV39" s="252" t="str">
        <f>IF(AV37="","",VLOOKUP(AV37,'シフト記号表（勤務時間帯）'!$C$6:$U$35,19,0))</f>
        <v/>
      </c>
      <c r="AW39" s="252" t="str">
        <f>IF(AW37="","",VLOOKUP(AW37,'シフト記号表（勤務時間帯）'!$C$6:$U$35,19,0))</f>
        <v/>
      </c>
      <c r="AX39" s="277">
        <f>IF($BB$3="４週",SUM(S39:AT39),IF($BB$3="暦月",SUM(S39:AW39),""))</f>
        <v>0</v>
      </c>
      <c r="AY39" s="277"/>
      <c r="AZ39" s="286">
        <f>IF($BB$3="４週",AX39/4,IF($BB$3="暦月",'認知症対応型通所（100名）'!AX39/('認知症対応型通所（100名）'!$BB$8/7),""))</f>
        <v>0</v>
      </c>
      <c r="BA39" s="286"/>
      <c r="BB39" s="172"/>
      <c r="BC39" s="172"/>
      <c r="BD39" s="172"/>
      <c r="BE39" s="172"/>
      <c r="BF39" s="172"/>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row>
    <row r="40" spans="1:1024" ht="20.25" customHeight="1">
      <c r="A40" s="5"/>
      <c r="B40" s="209">
        <f>B37+1</f>
        <v>7</v>
      </c>
      <c r="C40" s="219"/>
      <c r="D40" s="219"/>
      <c r="E40" s="219"/>
      <c r="F40" s="41"/>
      <c r="G40" s="50"/>
      <c r="H40" s="50"/>
      <c r="I40" s="50"/>
      <c r="J40" s="50"/>
      <c r="K40" s="50"/>
      <c r="L40" s="67"/>
      <c r="M40" s="67"/>
      <c r="N40" s="67"/>
      <c r="O40" s="67"/>
      <c r="P40" s="241" t="s">
        <v>49</v>
      </c>
      <c r="Q40" s="241"/>
      <c r="R40" s="241"/>
      <c r="S40" s="307"/>
      <c r="T40" s="309"/>
      <c r="U40" s="309"/>
      <c r="V40" s="309"/>
      <c r="W40" s="309"/>
      <c r="X40" s="309"/>
      <c r="Y40" s="310"/>
      <c r="Z40" s="307"/>
      <c r="AA40" s="309"/>
      <c r="AB40" s="309"/>
      <c r="AC40" s="309"/>
      <c r="AD40" s="309"/>
      <c r="AE40" s="309"/>
      <c r="AF40" s="310"/>
      <c r="AG40" s="307"/>
      <c r="AH40" s="309"/>
      <c r="AI40" s="309"/>
      <c r="AJ40" s="309"/>
      <c r="AK40" s="309"/>
      <c r="AL40" s="309"/>
      <c r="AM40" s="310"/>
      <c r="AN40" s="307"/>
      <c r="AO40" s="309"/>
      <c r="AP40" s="309"/>
      <c r="AQ40" s="309"/>
      <c r="AR40" s="309"/>
      <c r="AS40" s="309"/>
      <c r="AT40" s="310"/>
      <c r="AU40" s="307"/>
      <c r="AV40" s="309"/>
      <c r="AW40" s="309"/>
      <c r="AX40" s="312"/>
      <c r="AY40" s="312"/>
      <c r="AZ40" s="316"/>
      <c r="BA40" s="316"/>
      <c r="BB40" s="172"/>
      <c r="BC40" s="172"/>
      <c r="BD40" s="172"/>
      <c r="BE40" s="172"/>
      <c r="BF40" s="172"/>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row>
    <row r="41" spans="1:1024" ht="20.25" customHeight="1">
      <c r="A41" s="5"/>
      <c r="B41" s="209"/>
      <c r="C41" s="219"/>
      <c r="D41" s="219"/>
      <c r="E41" s="219"/>
      <c r="F41" s="39"/>
      <c r="G41" s="50"/>
      <c r="H41" s="50"/>
      <c r="I41" s="50"/>
      <c r="J41" s="50"/>
      <c r="K41" s="50"/>
      <c r="L41" s="67"/>
      <c r="M41" s="67"/>
      <c r="N41" s="67"/>
      <c r="O41" s="67"/>
      <c r="P41" s="239" t="s">
        <v>40</v>
      </c>
      <c r="Q41" s="239"/>
      <c r="R41" s="239"/>
      <c r="S41" s="247" t="str">
        <f>IF(S40="","",VLOOKUP(S40,'シフト記号表（勤務時間帯）'!$C$6:$K$35,9,0))</f>
        <v/>
      </c>
      <c r="T41" s="251" t="str">
        <f>IF(T40="","",VLOOKUP(T40,'シフト記号表（勤務時間帯）'!$C$6:$K$35,9,0))</f>
        <v/>
      </c>
      <c r="U41" s="251" t="str">
        <f>IF(U40="","",VLOOKUP(U40,'シフト記号表（勤務時間帯）'!$C$6:$K$35,9,0))</f>
        <v/>
      </c>
      <c r="V41" s="251" t="str">
        <f>IF(V40="","",VLOOKUP(V40,'シフト記号表（勤務時間帯）'!$C$6:$K$35,9,0))</f>
        <v/>
      </c>
      <c r="W41" s="251" t="str">
        <f>IF(W40="","",VLOOKUP(W40,'シフト記号表（勤務時間帯）'!$C$6:$K$35,9,0))</f>
        <v/>
      </c>
      <c r="X41" s="251" t="str">
        <f>IF(X40="","",VLOOKUP(X40,'シフト記号表（勤務時間帯）'!$C$6:$K$35,9,0))</f>
        <v/>
      </c>
      <c r="Y41" s="256" t="str">
        <f>IF(Y40="","",VLOOKUP(Y40,'シフト記号表（勤務時間帯）'!$C$6:$K$35,9,0))</f>
        <v/>
      </c>
      <c r="Z41" s="247" t="str">
        <f>IF(Z40="","",VLOOKUP(Z40,'シフト記号表（勤務時間帯）'!$C$6:$K$35,9,0))</f>
        <v/>
      </c>
      <c r="AA41" s="251" t="str">
        <f>IF(AA40="","",VLOOKUP(AA40,'シフト記号表（勤務時間帯）'!$C$6:$K$35,9,0))</f>
        <v/>
      </c>
      <c r="AB41" s="251" t="str">
        <f>IF(AB40="","",VLOOKUP(AB40,'シフト記号表（勤務時間帯）'!$C$6:$K$35,9,0))</f>
        <v/>
      </c>
      <c r="AC41" s="251" t="str">
        <f>IF(AC40="","",VLOOKUP(AC40,'シフト記号表（勤務時間帯）'!$C$6:$K$35,9,0))</f>
        <v/>
      </c>
      <c r="AD41" s="251" t="str">
        <f>IF(AD40="","",VLOOKUP(AD40,'シフト記号表（勤務時間帯）'!$C$6:$K$35,9,0))</f>
        <v/>
      </c>
      <c r="AE41" s="251" t="str">
        <f>IF(AE40="","",VLOOKUP(AE40,'シフト記号表（勤務時間帯）'!$C$6:$K$35,9,0))</f>
        <v/>
      </c>
      <c r="AF41" s="256" t="str">
        <f>IF(AF40="","",VLOOKUP(AF40,'シフト記号表（勤務時間帯）'!$C$6:$K$35,9,0))</f>
        <v/>
      </c>
      <c r="AG41" s="247" t="str">
        <f>IF(AG40="","",VLOOKUP(AG40,'シフト記号表（勤務時間帯）'!$C$6:$K$35,9,0))</f>
        <v/>
      </c>
      <c r="AH41" s="251" t="str">
        <f>IF(AH40="","",VLOOKUP(AH40,'シフト記号表（勤務時間帯）'!$C$6:$K$35,9,0))</f>
        <v/>
      </c>
      <c r="AI41" s="251" t="str">
        <f>IF(AI40="","",VLOOKUP(AI40,'シフト記号表（勤務時間帯）'!$C$6:$K$35,9,0))</f>
        <v/>
      </c>
      <c r="AJ41" s="251" t="str">
        <f>IF(AJ40="","",VLOOKUP(AJ40,'シフト記号表（勤務時間帯）'!$C$6:$K$35,9,0))</f>
        <v/>
      </c>
      <c r="AK41" s="251" t="str">
        <f>IF(AK40="","",VLOOKUP(AK40,'シフト記号表（勤務時間帯）'!$C$6:$K$35,9,0))</f>
        <v/>
      </c>
      <c r="AL41" s="251" t="str">
        <f>IF(AL40="","",VLOOKUP(AL40,'シフト記号表（勤務時間帯）'!$C$6:$K$35,9,0))</f>
        <v/>
      </c>
      <c r="AM41" s="256" t="str">
        <f>IF(AM40="","",VLOOKUP(AM40,'シフト記号表（勤務時間帯）'!$C$6:$K$35,9,0))</f>
        <v/>
      </c>
      <c r="AN41" s="247" t="str">
        <f>IF(AN40="","",VLOOKUP(AN40,'シフト記号表（勤務時間帯）'!$C$6:$K$35,9,0))</f>
        <v/>
      </c>
      <c r="AO41" s="251" t="str">
        <f>IF(AO40="","",VLOOKUP(AO40,'シフト記号表（勤務時間帯）'!$C$6:$K$35,9,0))</f>
        <v/>
      </c>
      <c r="AP41" s="251" t="str">
        <f>IF(AP40="","",VLOOKUP(AP40,'シフト記号表（勤務時間帯）'!$C$6:$K$35,9,0))</f>
        <v/>
      </c>
      <c r="AQ41" s="251" t="str">
        <f>IF(AQ40="","",VLOOKUP(AQ40,'シフト記号表（勤務時間帯）'!$C$6:$K$35,9,0))</f>
        <v/>
      </c>
      <c r="AR41" s="251" t="str">
        <f>IF(AR40="","",VLOOKUP(AR40,'シフト記号表（勤務時間帯）'!$C$6:$K$35,9,0))</f>
        <v/>
      </c>
      <c r="AS41" s="251" t="str">
        <f>IF(AS40="","",VLOOKUP(AS40,'シフト記号表（勤務時間帯）'!$C$6:$K$35,9,0))</f>
        <v/>
      </c>
      <c r="AT41" s="256" t="str">
        <f>IF(AT40="","",VLOOKUP(AT40,'シフト記号表（勤務時間帯）'!$C$6:$K$35,9,0))</f>
        <v/>
      </c>
      <c r="AU41" s="247" t="str">
        <f>IF(AU40="","",VLOOKUP(AU40,'シフト記号表（勤務時間帯）'!$C$6:$K$35,9,0))</f>
        <v/>
      </c>
      <c r="AV41" s="251" t="str">
        <f>IF(AV40="","",VLOOKUP(AV40,'シフト記号表（勤務時間帯）'!$C$6:$K$35,9,0))</f>
        <v/>
      </c>
      <c r="AW41" s="251" t="str">
        <f>IF(AW40="","",VLOOKUP(AW40,'シフト記号表（勤務時間帯）'!$C$6:$K$35,9,0))</f>
        <v/>
      </c>
      <c r="AX41" s="276">
        <f>IF($BB$3="４週",SUM(S41:AT41),IF($BB$3="暦月",SUM(S41:AW41),""))</f>
        <v>0</v>
      </c>
      <c r="AY41" s="276"/>
      <c r="AZ41" s="285">
        <f>IF($BB$3="４週",AX41/4,IF($BB$3="暦月",'認知症対応型通所（100名）'!AX41/('認知症対応型通所（100名）'!$BB$8/7),""))</f>
        <v>0</v>
      </c>
      <c r="BA41" s="285"/>
      <c r="BB41" s="172"/>
      <c r="BC41" s="172"/>
      <c r="BD41" s="172"/>
      <c r="BE41" s="172"/>
      <c r="BF41" s="172"/>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row>
    <row r="42" spans="1:1024" ht="20.25" customHeight="1">
      <c r="A42" s="5"/>
      <c r="B42" s="209"/>
      <c r="C42" s="219"/>
      <c r="D42" s="219"/>
      <c r="E42" s="219"/>
      <c r="F42" s="39">
        <f>C40</f>
        <v>0</v>
      </c>
      <c r="G42" s="50"/>
      <c r="H42" s="50"/>
      <c r="I42" s="50"/>
      <c r="J42" s="50"/>
      <c r="K42" s="50"/>
      <c r="L42" s="67"/>
      <c r="M42" s="67"/>
      <c r="N42" s="67"/>
      <c r="O42" s="67"/>
      <c r="P42" s="240" t="s">
        <v>44</v>
      </c>
      <c r="Q42" s="240"/>
      <c r="R42" s="240"/>
      <c r="S42" s="248" t="str">
        <f>IF(S40="","",VLOOKUP(S40,'シフト記号表（勤務時間帯）'!$C$6:$U$35,19,0))</f>
        <v/>
      </c>
      <c r="T42" s="252" t="str">
        <f>IF(T40="","",VLOOKUP(T40,'シフト記号表（勤務時間帯）'!$C$6:$U$35,19,0))</f>
        <v/>
      </c>
      <c r="U42" s="252" t="str">
        <f>IF(U40="","",VLOOKUP(U40,'シフト記号表（勤務時間帯）'!$C$6:$U$35,19,0))</f>
        <v/>
      </c>
      <c r="V42" s="252" t="str">
        <f>IF(V40="","",VLOOKUP(V40,'シフト記号表（勤務時間帯）'!$C$6:$U$35,19,0))</f>
        <v/>
      </c>
      <c r="W42" s="252" t="str">
        <f>IF(W40="","",VLOOKUP(W40,'シフト記号表（勤務時間帯）'!$C$6:$U$35,19,0))</f>
        <v/>
      </c>
      <c r="X42" s="252" t="str">
        <f>IF(X40="","",VLOOKUP(X40,'シフト記号表（勤務時間帯）'!$C$6:$U$35,19,0))</f>
        <v/>
      </c>
      <c r="Y42" s="257" t="str">
        <f>IF(Y40="","",VLOOKUP(Y40,'シフト記号表（勤務時間帯）'!$C$6:$U$35,19,0))</f>
        <v/>
      </c>
      <c r="Z42" s="248" t="str">
        <f>IF(Z40="","",VLOOKUP(Z40,'シフト記号表（勤務時間帯）'!$C$6:$U$35,19,0))</f>
        <v/>
      </c>
      <c r="AA42" s="252" t="str">
        <f>IF(AA40="","",VLOOKUP(AA40,'シフト記号表（勤務時間帯）'!$C$6:$U$35,19,0))</f>
        <v/>
      </c>
      <c r="AB42" s="252" t="str">
        <f>IF(AB40="","",VLOOKUP(AB40,'シフト記号表（勤務時間帯）'!$C$6:$U$35,19,0))</f>
        <v/>
      </c>
      <c r="AC42" s="252" t="str">
        <f>IF(AC40="","",VLOOKUP(AC40,'シフト記号表（勤務時間帯）'!$C$6:$U$35,19,0))</f>
        <v/>
      </c>
      <c r="AD42" s="252" t="str">
        <f>IF(AD40="","",VLOOKUP(AD40,'シフト記号表（勤務時間帯）'!$C$6:$U$35,19,0))</f>
        <v/>
      </c>
      <c r="AE42" s="252" t="str">
        <f>IF(AE40="","",VLOOKUP(AE40,'シフト記号表（勤務時間帯）'!$C$6:$U$35,19,0))</f>
        <v/>
      </c>
      <c r="AF42" s="257" t="str">
        <f>IF(AF40="","",VLOOKUP(AF40,'シフト記号表（勤務時間帯）'!$C$6:$U$35,19,0))</f>
        <v/>
      </c>
      <c r="AG42" s="248" t="str">
        <f>IF(AG40="","",VLOOKUP(AG40,'シフト記号表（勤務時間帯）'!$C$6:$U$35,19,0))</f>
        <v/>
      </c>
      <c r="AH42" s="252" t="str">
        <f>IF(AH40="","",VLOOKUP(AH40,'シフト記号表（勤務時間帯）'!$C$6:$U$35,19,0))</f>
        <v/>
      </c>
      <c r="AI42" s="252" t="str">
        <f>IF(AI40="","",VLOOKUP(AI40,'シフト記号表（勤務時間帯）'!$C$6:$U$35,19,0))</f>
        <v/>
      </c>
      <c r="AJ42" s="252" t="str">
        <f>IF(AJ40="","",VLOOKUP(AJ40,'シフト記号表（勤務時間帯）'!$C$6:$U$35,19,0))</f>
        <v/>
      </c>
      <c r="AK42" s="252" t="str">
        <f>IF(AK40="","",VLOOKUP(AK40,'シフト記号表（勤務時間帯）'!$C$6:$U$35,19,0))</f>
        <v/>
      </c>
      <c r="AL42" s="252" t="str">
        <f>IF(AL40="","",VLOOKUP(AL40,'シフト記号表（勤務時間帯）'!$C$6:$U$35,19,0))</f>
        <v/>
      </c>
      <c r="AM42" s="257" t="str">
        <f>IF(AM40="","",VLOOKUP(AM40,'シフト記号表（勤務時間帯）'!$C$6:$U$35,19,0))</f>
        <v/>
      </c>
      <c r="AN42" s="248" t="str">
        <f>IF(AN40="","",VLOOKUP(AN40,'シフト記号表（勤務時間帯）'!$C$6:$U$35,19,0))</f>
        <v/>
      </c>
      <c r="AO42" s="252" t="str">
        <f>IF(AO40="","",VLOOKUP(AO40,'シフト記号表（勤務時間帯）'!$C$6:$U$35,19,0))</f>
        <v/>
      </c>
      <c r="AP42" s="252" t="str">
        <f>IF(AP40="","",VLOOKUP(AP40,'シフト記号表（勤務時間帯）'!$C$6:$U$35,19,0))</f>
        <v/>
      </c>
      <c r="AQ42" s="252" t="str">
        <f>IF(AQ40="","",VLOOKUP(AQ40,'シフト記号表（勤務時間帯）'!$C$6:$U$35,19,0))</f>
        <v/>
      </c>
      <c r="AR42" s="252" t="str">
        <f>IF(AR40="","",VLOOKUP(AR40,'シフト記号表（勤務時間帯）'!$C$6:$U$35,19,0))</f>
        <v/>
      </c>
      <c r="AS42" s="252" t="str">
        <f>IF(AS40="","",VLOOKUP(AS40,'シフト記号表（勤務時間帯）'!$C$6:$U$35,19,0))</f>
        <v/>
      </c>
      <c r="AT42" s="257" t="str">
        <f>IF(AT40="","",VLOOKUP(AT40,'シフト記号表（勤務時間帯）'!$C$6:$U$35,19,0))</f>
        <v/>
      </c>
      <c r="AU42" s="248" t="str">
        <f>IF(AU40="","",VLOOKUP(AU40,'シフト記号表（勤務時間帯）'!$C$6:$U$35,19,0))</f>
        <v/>
      </c>
      <c r="AV42" s="252" t="str">
        <f>IF(AV40="","",VLOOKUP(AV40,'シフト記号表（勤務時間帯）'!$C$6:$U$35,19,0))</f>
        <v/>
      </c>
      <c r="AW42" s="252" t="str">
        <f>IF(AW40="","",VLOOKUP(AW40,'シフト記号表（勤務時間帯）'!$C$6:$U$35,19,0))</f>
        <v/>
      </c>
      <c r="AX42" s="277">
        <f>IF($BB$3="４週",SUM(S42:AT42),IF($BB$3="暦月",SUM(S42:AW42),""))</f>
        <v>0</v>
      </c>
      <c r="AY42" s="277"/>
      <c r="AZ42" s="286">
        <f>IF($BB$3="４週",AX42/4,IF($BB$3="暦月",'認知症対応型通所（100名）'!AX42/('認知症対応型通所（100名）'!$BB$8/7),""))</f>
        <v>0</v>
      </c>
      <c r="BA42" s="286"/>
      <c r="BB42" s="172"/>
      <c r="BC42" s="172"/>
      <c r="BD42" s="172"/>
      <c r="BE42" s="172"/>
      <c r="BF42" s="172"/>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row>
    <row r="43" spans="1:1024" ht="20.25" customHeight="1">
      <c r="A43" s="5"/>
      <c r="B43" s="209">
        <f>B40+1</f>
        <v>8</v>
      </c>
      <c r="C43" s="219"/>
      <c r="D43" s="219"/>
      <c r="E43" s="219"/>
      <c r="F43" s="41"/>
      <c r="G43" s="50"/>
      <c r="H43" s="50"/>
      <c r="I43" s="50"/>
      <c r="J43" s="50"/>
      <c r="K43" s="50"/>
      <c r="L43" s="67"/>
      <c r="M43" s="67"/>
      <c r="N43" s="67"/>
      <c r="O43" s="67"/>
      <c r="P43" s="241" t="s">
        <v>49</v>
      </c>
      <c r="Q43" s="241"/>
      <c r="R43" s="241"/>
      <c r="S43" s="307"/>
      <c r="T43" s="309"/>
      <c r="U43" s="309"/>
      <c r="V43" s="309"/>
      <c r="W43" s="309"/>
      <c r="X43" s="309"/>
      <c r="Y43" s="310"/>
      <c r="Z43" s="307"/>
      <c r="AA43" s="309"/>
      <c r="AB43" s="309"/>
      <c r="AC43" s="309"/>
      <c r="AD43" s="309"/>
      <c r="AE43" s="309"/>
      <c r="AF43" s="310"/>
      <c r="AG43" s="307"/>
      <c r="AH43" s="309"/>
      <c r="AI43" s="309"/>
      <c r="AJ43" s="309"/>
      <c r="AK43" s="309"/>
      <c r="AL43" s="309"/>
      <c r="AM43" s="310"/>
      <c r="AN43" s="307"/>
      <c r="AO43" s="309"/>
      <c r="AP43" s="309"/>
      <c r="AQ43" s="309"/>
      <c r="AR43" s="309"/>
      <c r="AS43" s="309"/>
      <c r="AT43" s="310"/>
      <c r="AU43" s="307"/>
      <c r="AV43" s="309"/>
      <c r="AW43" s="309"/>
      <c r="AX43" s="312"/>
      <c r="AY43" s="312"/>
      <c r="AZ43" s="316"/>
      <c r="BA43" s="316"/>
      <c r="BB43" s="172"/>
      <c r="BC43" s="172"/>
      <c r="BD43" s="172"/>
      <c r="BE43" s="172"/>
      <c r="BF43" s="172"/>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row>
    <row r="44" spans="1:1024" ht="20.25" customHeight="1">
      <c r="A44" s="5"/>
      <c r="B44" s="209"/>
      <c r="C44" s="219"/>
      <c r="D44" s="219"/>
      <c r="E44" s="219"/>
      <c r="F44" s="39"/>
      <c r="G44" s="50"/>
      <c r="H44" s="50"/>
      <c r="I44" s="50"/>
      <c r="J44" s="50"/>
      <c r="K44" s="50"/>
      <c r="L44" s="67"/>
      <c r="M44" s="67"/>
      <c r="N44" s="67"/>
      <c r="O44" s="67"/>
      <c r="P44" s="239" t="s">
        <v>40</v>
      </c>
      <c r="Q44" s="239"/>
      <c r="R44" s="239"/>
      <c r="S44" s="247" t="str">
        <f>IF(S43="","",VLOOKUP(S43,'シフト記号表（勤務時間帯）'!$C$6:$K$35,9,0))</f>
        <v/>
      </c>
      <c r="T44" s="251" t="str">
        <f>IF(T43="","",VLOOKUP(T43,'シフト記号表（勤務時間帯）'!$C$6:$K$35,9,0))</f>
        <v/>
      </c>
      <c r="U44" s="251" t="str">
        <f>IF(U43="","",VLOOKUP(U43,'シフト記号表（勤務時間帯）'!$C$6:$K$35,9,0))</f>
        <v/>
      </c>
      <c r="V44" s="251" t="str">
        <f>IF(V43="","",VLOOKUP(V43,'シフト記号表（勤務時間帯）'!$C$6:$K$35,9,0))</f>
        <v/>
      </c>
      <c r="W44" s="251" t="str">
        <f>IF(W43="","",VLOOKUP(W43,'シフト記号表（勤務時間帯）'!$C$6:$K$35,9,0))</f>
        <v/>
      </c>
      <c r="X44" s="251" t="str">
        <f>IF(X43="","",VLOOKUP(X43,'シフト記号表（勤務時間帯）'!$C$6:$K$35,9,0))</f>
        <v/>
      </c>
      <c r="Y44" s="256" t="str">
        <f>IF(Y43="","",VLOOKUP(Y43,'シフト記号表（勤務時間帯）'!$C$6:$K$35,9,0))</f>
        <v/>
      </c>
      <c r="Z44" s="247" t="str">
        <f>IF(Z43="","",VLOOKUP(Z43,'シフト記号表（勤務時間帯）'!$C$6:$K$35,9,0))</f>
        <v/>
      </c>
      <c r="AA44" s="251" t="str">
        <f>IF(AA43="","",VLOOKUP(AA43,'シフト記号表（勤務時間帯）'!$C$6:$K$35,9,0))</f>
        <v/>
      </c>
      <c r="AB44" s="251" t="str">
        <f>IF(AB43="","",VLOOKUP(AB43,'シフト記号表（勤務時間帯）'!$C$6:$K$35,9,0))</f>
        <v/>
      </c>
      <c r="AC44" s="251" t="str">
        <f>IF(AC43="","",VLOOKUP(AC43,'シフト記号表（勤務時間帯）'!$C$6:$K$35,9,0))</f>
        <v/>
      </c>
      <c r="AD44" s="251" t="str">
        <f>IF(AD43="","",VLOOKUP(AD43,'シフト記号表（勤務時間帯）'!$C$6:$K$35,9,0))</f>
        <v/>
      </c>
      <c r="AE44" s="251" t="str">
        <f>IF(AE43="","",VLOOKUP(AE43,'シフト記号表（勤務時間帯）'!$C$6:$K$35,9,0))</f>
        <v/>
      </c>
      <c r="AF44" s="256" t="str">
        <f>IF(AF43="","",VLOOKUP(AF43,'シフト記号表（勤務時間帯）'!$C$6:$K$35,9,0))</f>
        <v/>
      </c>
      <c r="AG44" s="247" t="str">
        <f>IF(AG43="","",VLOOKUP(AG43,'シフト記号表（勤務時間帯）'!$C$6:$K$35,9,0))</f>
        <v/>
      </c>
      <c r="AH44" s="251" t="str">
        <f>IF(AH43="","",VLOOKUP(AH43,'シフト記号表（勤務時間帯）'!$C$6:$K$35,9,0))</f>
        <v/>
      </c>
      <c r="AI44" s="251" t="str">
        <f>IF(AI43="","",VLOOKUP(AI43,'シフト記号表（勤務時間帯）'!$C$6:$K$35,9,0))</f>
        <v/>
      </c>
      <c r="AJ44" s="251" t="str">
        <f>IF(AJ43="","",VLOOKUP(AJ43,'シフト記号表（勤務時間帯）'!$C$6:$K$35,9,0))</f>
        <v/>
      </c>
      <c r="AK44" s="251" t="str">
        <f>IF(AK43="","",VLOOKUP(AK43,'シフト記号表（勤務時間帯）'!$C$6:$K$35,9,0))</f>
        <v/>
      </c>
      <c r="AL44" s="251" t="str">
        <f>IF(AL43="","",VLOOKUP(AL43,'シフト記号表（勤務時間帯）'!$C$6:$K$35,9,0))</f>
        <v/>
      </c>
      <c r="AM44" s="256" t="str">
        <f>IF(AM43="","",VLOOKUP(AM43,'シフト記号表（勤務時間帯）'!$C$6:$K$35,9,0))</f>
        <v/>
      </c>
      <c r="AN44" s="247" t="str">
        <f>IF(AN43="","",VLOOKUP(AN43,'シフト記号表（勤務時間帯）'!$C$6:$K$35,9,0))</f>
        <v/>
      </c>
      <c r="AO44" s="251" t="str">
        <f>IF(AO43="","",VLOOKUP(AO43,'シフト記号表（勤務時間帯）'!$C$6:$K$35,9,0))</f>
        <v/>
      </c>
      <c r="AP44" s="251" t="str">
        <f>IF(AP43="","",VLOOKUP(AP43,'シフト記号表（勤務時間帯）'!$C$6:$K$35,9,0))</f>
        <v/>
      </c>
      <c r="AQ44" s="251" t="str">
        <f>IF(AQ43="","",VLOOKUP(AQ43,'シフト記号表（勤務時間帯）'!$C$6:$K$35,9,0))</f>
        <v/>
      </c>
      <c r="AR44" s="251" t="str">
        <f>IF(AR43="","",VLOOKUP(AR43,'シフト記号表（勤務時間帯）'!$C$6:$K$35,9,0))</f>
        <v/>
      </c>
      <c r="AS44" s="251" t="str">
        <f>IF(AS43="","",VLOOKUP(AS43,'シフト記号表（勤務時間帯）'!$C$6:$K$35,9,0))</f>
        <v/>
      </c>
      <c r="AT44" s="256" t="str">
        <f>IF(AT43="","",VLOOKUP(AT43,'シフト記号表（勤務時間帯）'!$C$6:$K$35,9,0))</f>
        <v/>
      </c>
      <c r="AU44" s="247" t="str">
        <f>IF(AU43="","",VLOOKUP(AU43,'シフト記号表（勤務時間帯）'!$C$6:$K$35,9,0))</f>
        <v/>
      </c>
      <c r="AV44" s="251" t="str">
        <f>IF(AV43="","",VLOOKUP(AV43,'シフト記号表（勤務時間帯）'!$C$6:$K$35,9,0))</f>
        <v/>
      </c>
      <c r="AW44" s="251" t="str">
        <f>IF(AW43="","",VLOOKUP(AW43,'シフト記号表（勤務時間帯）'!$C$6:$K$35,9,0))</f>
        <v/>
      </c>
      <c r="AX44" s="276">
        <f>IF($BB$3="４週",SUM(S44:AT44),IF($BB$3="暦月",SUM(S44:AW44),""))</f>
        <v>0</v>
      </c>
      <c r="AY44" s="276"/>
      <c r="AZ44" s="285">
        <f>IF($BB$3="４週",AX44/4,IF($BB$3="暦月",'認知症対応型通所（100名）'!AX44/('認知症対応型通所（100名）'!$BB$8/7),""))</f>
        <v>0</v>
      </c>
      <c r="BA44" s="285"/>
      <c r="BB44" s="172"/>
      <c r="BC44" s="172"/>
      <c r="BD44" s="172"/>
      <c r="BE44" s="172"/>
      <c r="BF44" s="172"/>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row>
    <row r="45" spans="1:1024" ht="20.25" customHeight="1">
      <c r="A45" s="5"/>
      <c r="B45" s="209"/>
      <c r="C45" s="219"/>
      <c r="D45" s="219"/>
      <c r="E45" s="219"/>
      <c r="F45" s="39">
        <f>C43</f>
        <v>0</v>
      </c>
      <c r="G45" s="50"/>
      <c r="H45" s="50"/>
      <c r="I45" s="50"/>
      <c r="J45" s="50"/>
      <c r="K45" s="50"/>
      <c r="L45" s="67"/>
      <c r="M45" s="67"/>
      <c r="N45" s="67"/>
      <c r="O45" s="67"/>
      <c r="P45" s="240" t="s">
        <v>44</v>
      </c>
      <c r="Q45" s="240"/>
      <c r="R45" s="240"/>
      <c r="S45" s="248" t="str">
        <f>IF(S43="","",VLOOKUP(S43,'シフト記号表（勤務時間帯）'!$C$6:$U$35,19,0))</f>
        <v/>
      </c>
      <c r="T45" s="252" t="str">
        <f>IF(T43="","",VLOOKUP(T43,'シフト記号表（勤務時間帯）'!$C$6:$U$35,19,0))</f>
        <v/>
      </c>
      <c r="U45" s="252" t="str">
        <f>IF(U43="","",VLOOKUP(U43,'シフト記号表（勤務時間帯）'!$C$6:$U$35,19,0))</f>
        <v/>
      </c>
      <c r="V45" s="252" t="str">
        <f>IF(V43="","",VLOOKUP(V43,'シフト記号表（勤務時間帯）'!$C$6:$U$35,19,0))</f>
        <v/>
      </c>
      <c r="W45" s="252" t="str">
        <f>IF(W43="","",VLOOKUP(W43,'シフト記号表（勤務時間帯）'!$C$6:$U$35,19,0))</f>
        <v/>
      </c>
      <c r="X45" s="252" t="str">
        <f>IF(X43="","",VLOOKUP(X43,'シフト記号表（勤務時間帯）'!$C$6:$U$35,19,0))</f>
        <v/>
      </c>
      <c r="Y45" s="257" t="str">
        <f>IF(Y43="","",VLOOKUP(Y43,'シフト記号表（勤務時間帯）'!$C$6:$U$35,19,0))</f>
        <v/>
      </c>
      <c r="Z45" s="248" t="str">
        <f>IF(Z43="","",VLOOKUP(Z43,'シフト記号表（勤務時間帯）'!$C$6:$U$35,19,0))</f>
        <v/>
      </c>
      <c r="AA45" s="252" t="str">
        <f>IF(AA43="","",VLOOKUP(AA43,'シフト記号表（勤務時間帯）'!$C$6:$U$35,19,0))</f>
        <v/>
      </c>
      <c r="AB45" s="252" t="str">
        <f>IF(AB43="","",VLOOKUP(AB43,'シフト記号表（勤務時間帯）'!$C$6:$U$35,19,0))</f>
        <v/>
      </c>
      <c r="AC45" s="252" t="str">
        <f>IF(AC43="","",VLOOKUP(AC43,'シフト記号表（勤務時間帯）'!$C$6:$U$35,19,0))</f>
        <v/>
      </c>
      <c r="AD45" s="252" t="str">
        <f>IF(AD43="","",VLOOKUP(AD43,'シフト記号表（勤務時間帯）'!$C$6:$U$35,19,0))</f>
        <v/>
      </c>
      <c r="AE45" s="252" t="str">
        <f>IF(AE43="","",VLOOKUP(AE43,'シフト記号表（勤務時間帯）'!$C$6:$U$35,19,0))</f>
        <v/>
      </c>
      <c r="AF45" s="257" t="str">
        <f>IF(AF43="","",VLOOKUP(AF43,'シフト記号表（勤務時間帯）'!$C$6:$U$35,19,0))</f>
        <v/>
      </c>
      <c r="AG45" s="248" t="str">
        <f>IF(AG43="","",VLOOKUP(AG43,'シフト記号表（勤務時間帯）'!$C$6:$U$35,19,0))</f>
        <v/>
      </c>
      <c r="AH45" s="252" t="str">
        <f>IF(AH43="","",VLOOKUP(AH43,'シフト記号表（勤務時間帯）'!$C$6:$U$35,19,0))</f>
        <v/>
      </c>
      <c r="AI45" s="252" t="str">
        <f>IF(AI43="","",VLOOKUP(AI43,'シフト記号表（勤務時間帯）'!$C$6:$U$35,19,0))</f>
        <v/>
      </c>
      <c r="AJ45" s="252" t="str">
        <f>IF(AJ43="","",VLOOKUP(AJ43,'シフト記号表（勤務時間帯）'!$C$6:$U$35,19,0))</f>
        <v/>
      </c>
      <c r="AK45" s="252" t="str">
        <f>IF(AK43="","",VLOOKUP(AK43,'シフト記号表（勤務時間帯）'!$C$6:$U$35,19,0))</f>
        <v/>
      </c>
      <c r="AL45" s="252" t="str">
        <f>IF(AL43="","",VLOOKUP(AL43,'シフト記号表（勤務時間帯）'!$C$6:$U$35,19,0))</f>
        <v/>
      </c>
      <c r="AM45" s="257" t="str">
        <f>IF(AM43="","",VLOOKUP(AM43,'シフト記号表（勤務時間帯）'!$C$6:$U$35,19,0))</f>
        <v/>
      </c>
      <c r="AN45" s="248" t="str">
        <f>IF(AN43="","",VLOOKUP(AN43,'シフト記号表（勤務時間帯）'!$C$6:$U$35,19,0))</f>
        <v/>
      </c>
      <c r="AO45" s="252" t="str">
        <f>IF(AO43="","",VLOOKUP(AO43,'シフト記号表（勤務時間帯）'!$C$6:$U$35,19,0))</f>
        <v/>
      </c>
      <c r="AP45" s="252" t="str">
        <f>IF(AP43="","",VLOOKUP(AP43,'シフト記号表（勤務時間帯）'!$C$6:$U$35,19,0))</f>
        <v/>
      </c>
      <c r="AQ45" s="252" t="str">
        <f>IF(AQ43="","",VLOOKUP(AQ43,'シフト記号表（勤務時間帯）'!$C$6:$U$35,19,0))</f>
        <v/>
      </c>
      <c r="AR45" s="252" t="str">
        <f>IF(AR43="","",VLOOKUP(AR43,'シフト記号表（勤務時間帯）'!$C$6:$U$35,19,0))</f>
        <v/>
      </c>
      <c r="AS45" s="252" t="str">
        <f>IF(AS43="","",VLOOKUP(AS43,'シフト記号表（勤務時間帯）'!$C$6:$U$35,19,0))</f>
        <v/>
      </c>
      <c r="AT45" s="257" t="str">
        <f>IF(AT43="","",VLOOKUP(AT43,'シフト記号表（勤務時間帯）'!$C$6:$U$35,19,0))</f>
        <v/>
      </c>
      <c r="AU45" s="248" t="str">
        <f>IF(AU43="","",VLOOKUP(AU43,'シフト記号表（勤務時間帯）'!$C$6:$U$35,19,0))</f>
        <v/>
      </c>
      <c r="AV45" s="252" t="str">
        <f>IF(AV43="","",VLOOKUP(AV43,'シフト記号表（勤務時間帯）'!$C$6:$U$35,19,0))</f>
        <v/>
      </c>
      <c r="AW45" s="252" t="str">
        <f>IF(AW43="","",VLOOKUP(AW43,'シフト記号表（勤務時間帯）'!$C$6:$U$35,19,0))</f>
        <v/>
      </c>
      <c r="AX45" s="277">
        <f>IF($BB$3="４週",SUM(S45:AT45),IF($BB$3="暦月",SUM(S45:AW45),""))</f>
        <v>0</v>
      </c>
      <c r="AY45" s="277"/>
      <c r="AZ45" s="286">
        <f>IF($BB$3="４週",AX45/4,IF($BB$3="暦月",'認知症対応型通所（100名）'!AX45/('認知症対応型通所（100名）'!$BB$8/7),""))</f>
        <v>0</v>
      </c>
      <c r="BA45" s="286"/>
      <c r="BB45" s="172"/>
      <c r="BC45" s="172"/>
      <c r="BD45" s="172"/>
      <c r="BE45" s="172"/>
      <c r="BF45" s="172"/>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row>
    <row r="46" spans="1:1024" ht="20.25" customHeight="1">
      <c r="A46" s="5"/>
      <c r="B46" s="209">
        <f>B43+1</f>
        <v>9</v>
      </c>
      <c r="C46" s="219"/>
      <c r="D46" s="219"/>
      <c r="E46" s="219"/>
      <c r="F46" s="41"/>
      <c r="G46" s="50"/>
      <c r="H46" s="50"/>
      <c r="I46" s="50"/>
      <c r="J46" s="50"/>
      <c r="K46" s="50"/>
      <c r="L46" s="67"/>
      <c r="M46" s="67"/>
      <c r="N46" s="67"/>
      <c r="O46" s="67"/>
      <c r="P46" s="241" t="s">
        <v>49</v>
      </c>
      <c r="Q46" s="241"/>
      <c r="R46" s="241"/>
      <c r="S46" s="307"/>
      <c r="T46" s="309"/>
      <c r="U46" s="309"/>
      <c r="V46" s="309"/>
      <c r="W46" s="309"/>
      <c r="X46" s="309"/>
      <c r="Y46" s="310"/>
      <c r="Z46" s="307"/>
      <c r="AA46" s="309"/>
      <c r="AB46" s="309"/>
      <c r="AC46" s="309"/>
      <c r="AD46" s="309"/>
      <c r="AE46" s="309"/>
      <c r="AF46" s="310"/>
      <c r="AG46" s="307"/>
      <c r="AH46" s="309"/>
      <c r="AI46" s="309"/>
      <c r="AJ46" s="309"/>
      <c r="AK46" s="309"/>
      <c r="AL46" s="309"/>
      <c r="AM46" s="310"/>
      <c r="AN46" s="307"/>
      <c r="AO46" s="309"/>
      <c r="AP46" s="309"/>
      <c r="AQ46" s="309"/>
      <c r="AR46" s="309"/>
      <c r="AS46" s="309"/>
      <c r="AT46" s="310"/>
      <c r="AU46" s="307"/>
      <c r="AV46" s="309"/>
      <c r="AW46" s="309"/>
      <c r="AX46" s="312"/>
      <c r="AY46" s="312"/>
      <c r="AZ46" s="316"/>
      <c r="BA46" s="316"/>
      <c r="BB46" s="172"/>
      <c r="BC46" s="172"/>
      <c r="BD46" s="172"/>
      <c r="BE46" s="172"/>
      <c r="BF46" s="172"/>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row>
    <row r="47" spans="1:1024" ht="20.25" customHeight="1">
      <c r="A47" s="5"/>
      <c r="B47" s="209"/>
      <c r="C47" s="219"/>
      <c r="D47" s="219"/>
      <c r="E47" s="219"/>
      <c r="F47" s="39"/>
      <c r="G47" s="50"/>
      <c r="H47" s="50"/>
      <c r="I47" s="50"/>
      <c r="J47" s="50"/>
      <c r="K47" s="50"/>
      <c r="L47" s="67"/>
      <c r="M47" s="67"/>
      <c r="N47" s="67"/>
      <c r="O47" s="67"/>
      <c r="P47" s="239" t="s">
        <v>40</v>
      </c>
      <c r="Q47" s="239"/>
      <c r="R47" s="239"/>
      <c r="S47" s="247" t="str">
        <f>IF(S46="","",VLOOKUP(S46,'シフト記号表（勤務時間帯）'!$C$6:$K$35,9,0))</f>
        <v/>
      </c>
      <c r="T47" s="251" t="str">
        <f>IF(T46="","",VLOOKUP(T46,'シフト記号表（勤務時間帯）'!$C$6:$K$35,9,0))</f>
        <v/>
      </c>
      <c r="U47" s="251" t="str">
        <f>IF(U46="","",VLOOKUP(U46,'シフト記号表（勤務時間帯）'!$C$6:$K$35,9,0))</f>
        <v/>
      </c>
      <c r="V47" s="251" t="str">
        <f>IF(V46="","",VLOOKUP(V46,'シフト記号表（勤務時間帯）'!$C$6:$K$35,9,0))</f>
        <v/>
      </c>
      <c r="W47" s="251" t="str">
        <f>IF(W46="","",VLOOKUP(W46,'シフト記号表（勤務時間帯）'!$C$6:$K$35,9,0))</f>
        <v/>
      </c>
      <c r="X47" s="251" t="str">
        <f>IF(X46="","",VLOOKUP(X46,'シフト記号表（勤務時間帯）'!$C$6:$K$35,9,0))</f>
        <v/>
      </c>
      <c r="Y47" s="256" t="str">
        <f>IF(Y46="","",VLOOKUP(Y46,'シフト記号表（勤務時間帯）'!$C$6:$K$35,9,0))</f>
        <v/>
      </c>
      <c r="Z47" s="247" t="str">
        <f>IF(Z46="","",VLOOKUP(Z46,'シフト記号表（勤務時間帯）'!$C$6:$K$35,9,0))</f>
        <v/>
      </c>
      <c r="AA47" s="251" t="str">
        <f>IF(AA46="","",VLOOKUP(AA46,'シフト記号表（勤務時間帯）'!$C$6:$K$35,9,0))</f>
        <v/>
      </c>
      <c r="AB47" s="251" t="str">
        <f>IF(AB46="","",VLOOKUP(AB46,'シフト記号表（勤務時間帯）'!$C$6:$K$35,9,0))</f>
        <v/>
      </c>
      <c r="AC47" s="251" t="str">
        <f>IF(AC46="","",VLOOKUP(AC46,'シフト記号表（勤務時間帯）'!$C$6:$K$35,9,0))</f>
        <v/>
      </c>
      <c r="AD47" s="251" t="str">
        <f>IF(AD46="","",VLOOKUP(AD46,'シフト記号表（勤務時間帯）'!$C$6:$K$35,9,0))</f>
        <v/>
      </c>
      <c r="AE47" s="251" t="str">
        <f>IF(AE46="","",VLOOKUP(AE46,'シフト記号表（勤務時間帯）'!$C$6:$K$35,9,0))</f>
        <v/>
      </c>
      <c r="AF47" s="256" t="str">
        <f>IF(AF46="","",VLOOKUP(AF46,'シフト記号表（勤務時間帯）'!$C$6:$K$35,9,0))</f>
        <v/>
      </c>
      <c r="AG47" s="247" t="str">
        <f>IF(AG46="","",VLOOKUP(AG46,'シフト記号表（勤務時間帯）'!$C$6:$K$35,9,0))</f>
        <v/>
      </c>
      <c r="AH47" s="251" t="str">
        <f>IF(AH46="","",VLOOKUP(AH46,'シフト記号表（勤務時間帯）'!$C$6:$K$35,9,0))</f>
        <v/>
      </c>
      <c r="AI47" s="251" t="str">
        <f>IF(AI46="","",VLOOKUP(AI46,'シフト記号表（勤務時間帯）'!$C$6:$K$35,9,0))</f>
        <v/>
      </c>
      <c r="AJ47" s="251" t="str">
        <f>IF(AJ46="","",VLOOKUP(AJ46,'シフト記号表（勤務時間帯）'!$C$6:$K$35,9,0))</f>
        <v/>
      </c>
      <c r="AK47" s="251" t="str">
        <f>IF(AK46="","",VLOOKUP(AK46,'シフト記号表（勤務時間帯）'!$C$6:$K$35,9,0))</f>
        <v/>
      </c>
      <c r="AL47" s="251" t="str">
        <f>IF(AL46="","",VLOOKUP(AL46,'シフト記号表（勤務時間帯）'!$C$6:$K$35,9,0))</f>
        <v/>
      </c>
      <c r="AM47" s="256" t="str">
        <f>IF(AM46="","",VLOOKUP(AM46,'シフト記号表（勤務時間帯）'!$C$6:$K$35,9,0))</f>
        <v/>
      </c>
      <c r="AN47" s="247" t="str">
        <f>IF(AN46="","",VLOOKUP(AN46,'シフト記号表（勤務時間帯）'!$C$6:$K$35,9,0))</f>
        <v/>
      </c>
      <c r="AO47" s="251" t="str">
        <f>IF(AO46="","",VLOOKUP(AO46,'シフト記号表（勤務時間帯）'!$C$6:$K$35,9,0))</f>
        <v/>
      </c>
      <c r="AP47" s="251" t="str">
        <f>IF(AP46="","",VLOOKUP(AP46,'シフト記号表（勤務時間帯）'!$C$6:$K$35,9,0))</f>
        <v/>
      </c>
      <c r="AQ47" s="251" t="str">
        <f>IF(AQ46="","",VLOOKUP(AQ46,'シフト記号表（勤務時間帯）'!$C$6:$K$35,9,0))</f>
        <v/>
      </c>
      <c r="AR47" s="251" t="str">
        <f>IF(AR46="","",VLOOKUP(AR46,'シフト記号表（勤務時間帯）'!$C$6:$K$35,9,0))</f>
        <v/>
      </c>
      <c r="AS47" s="251" t="str">
        <f>IF(AS46="","",VLOOKUP(AS46,'シフト記号表（勤務時間帯）'!$C$6:$K$35,9,0))</f>
        <v/>
      </c>
      <c r="AT47" s="256" t="str">
        <f>IF(AT46="","",VLOOKUP(AT46,'シフト記号表（勤務時間帯）'!$C$6:$K$35,9,0))</f>
        <v/>
      </c>
      <c r="AU47" s="247" t="str">
        <f>IF(AU46="","",VLOOKUP(AU46,'シフト記号表（勤務時間帯）'!$C$6:$K$35,9,0))</f>
        <v/>
      </c>
      <c r="AV47" s="251" t="str">
        <f>IF(AV46="","",VLOOKUP(AV46,'シフト記号表（勤務時間帯）'!$C$6:$K$35,9,0))</f>
        <v/>
      </c>
      <c r="AW47" s="251" t="str">
        <f>IF(AW46="","",VLOOKUP(AW46,'シフト記号表（勤務時間帯）'!$C$6:$K$35,9,0))</f>
        <v/>
      </c>
      <c r="AX47" s="276">
        <f>IF($BB$3="４週",SUM(S47:AT47),IF($BB$3="暦月",SUM(S47:AW47),""))</f>
        <v>0</v>
      </c>
      <c r="AY47" s="276"/>
      <c r="AZ47" s="285">
        <f>IF($BB$3="４週",AX47/4,IF($BB$3="暦月",'認知症対応型通所（100名）'!AX47/('認知症対応型通所（100名）'!$BB$8/7),""))</f>
        <v>0</v>
      </c>
      <c r="BA47" s="285"/>
      <c r="BB47" s="172"/>
      <c r="BC47" s="172"/>
      <c r="BD47" s="172"/>
      <c r="BE47" s="172"/>
      <c r="BF47" s="172"/>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row>
    <row r="48" spans="1:1024" ht="20.25" customHeight="1">
      <c r="A48" s="5"/>
      <c r="B48" s="209"/>
      <c r="C48" s="219"/>
      <c r="D48" s="219"/>
      <c r="E48" s="219"/>
      <c r="F48" s="39">
        <f>C46</f>
        <v>0</v>
      </c>
      <c r="G48" s="50"/>
      <c r="H48" s="50"/>
      <c r="I48" s="50"/>
      <c r="J48" s="50"/>
      <c r="K48" s="50"/>
      <c r="L48" s="67"/>
      <c r="M48" s="67"/>
      <c r="N48" s="67"/>
      <c r="O48" s="67"/>
      <c r="P48" s="240" t="s">
        <v>44</v>
      </c>
      <c r="Q48" s="240"/>
      <c r="R48" s="240"/>
      <c r="S48" s="248" t="str">
        <f>IF(S46="","",VLOOKUP(S46,'シフト記号表（勤務時間帯）'!$C$6:$U$35,19,0))</f>
        <v/>
      </c>
      <c r="T48" s="252" t="str">
        <f>IF(T46="","",VLOOKUP(T46,'シフト記号表（勤務時間帯）'!$C$6:$U$35,19,0))</f>
        <v/>
      </c>
      <c r="U48" s="252" t="str">
        <f>IF(U46="","",VLOOKUP(U46,'シフト記号表（勤務時間帯）'!$C$6:$U$35,19,0))</f>
        <v/>
      </c>
      <c r="V48" s="252" t="str">
        <f>IF(V46="","",VLOOKUP(V46,'シフト記号表（勤務時間帯）'!$C$6:$U$35,19,0))</f>
        <v/>
      </c>
      <c r="W48" s="252" t="str">
        <f>IF(W46="","",VLOOKUP(W46,'シフト記号表（勤務時間帯）'!$C$6:$U$35,19,0))</f>
        <v/>
      </c>
      <c r="X48" s="252" t="str">
        <f>IF(X46="","",VLOOKUP(X46,'シフト記号表（勤務時間帯）'!$C$6:$U$35,19,0))</f>
        <v/>
      </c>
      <c r="Y48" s="257" t="str">
        <f>IF(Y46="","",VLOOKUP(Y46,'シフト記号表（勤務時間帯）'!$C$6:$U$35,19,0))</f>
        <v/>
      </c>
      <c r="Z48" s="248" t="str">
        <f>IF(Z46="","",VLOOKUP(Z46,'シフト記号表（勤務時間帯）'!$C$6:$U$35,19,0))</f>
        <v/>
      </c>
      <c r="AA48" s="252" t="str">
        <f>IF(AA46="","",VLOOKUP(AA46,'シフト記号表（勤務時間帯）'!$C$6:$U$35,19,0))</f>
        <v/>
      </c>
      <c r="AB48" s="252" t="str">
        <f>IF(AB46="","",VLOOKUP(AB46,'シフト記号表（勤務時間帯）'!$C$6:$U$35,19,0))</f>
        <v/>
      </c>
      <c r="AC48" s="252" t="str">
        <f>IF(AC46="","",VLOOKUP(AC46,'シフト記号表（勤務時間帯）'!$C$6:$U$35,19,0))</f>
        <v/>
      </c>
      <c r="AD48" s="252" t="str">
        <f>IF(AD46="","",VLOOKUP(AD46,'シフト記号表（勤務時間帯）'!$C$6:$U$35,19,0))</f>
        <v/>
      </c>
      <c r="AE48" s="252" t="str">
        <f>IF(AE46="","",VLOOKUP(AE46,'シフト記号表（勤務時間帯）'!$C$6:$U$35,19,0))</f>
        <v/>
      </c>
      <c r="AF48" s="257" t="str">
        <f>IF(AF46="","",VLOOKUP(AF46,'シフト記号表（勤務時間帯）'!$C$6:$U$35,19,0))</f>
        <v/>
      </c>
      <c r="AG48" s="248" t="str">
        <f>IF(AG46="","",VLOOKUP(AG46,'シフト記号表（勤務時間帯）'!$C$6:$U$35,19,0))</f>
        <v/>
      </c>
      <c r="AH48" s="252" t="str">
        <f>IF(AH46="","",VLOOKUP(AH46,'シフト記号表（勤務時間帯）'!$C$6:$U$35,19,0))</f>
        <v/>
      </c>
      <c r="AI48" s="252" t="str">
        <f>IF(AI46="","",VLOOKUP(AI46,'シフト記号表（勤務時間帯）'!$C$6:$U$35,19,0))</f>
        <v/>
      </c>
      <c r="AJ48" s="252" t="str">
        <f>IF(AJ46="","",VLOOKUP(AJ46,'シフト記号表（勤務時間帯）'!$C$6:$U$35,19,0))</f>
        <v/>
      </c>
      <c r="AK48" s="252" t="str">
        <f>IF(AK46="","",VLOOKUP(AK46,'シフト記号表（勤務時間帯）'!$C$6:$U$35,19,0))</f>
        <v/>
      </c>
      <c r="AL48" s="252" t="str">
        <f>IF(AL46="","",VLOOKUP(AL46,'シフト記号表（勤務時間帯）'!$C$6:$U$35,19,0))</f>
        <v/>
      </c>
      <c r="AM48" s="257" t="str">
        <f>IF(AM46="","",VLOOKUP(AM46,'シフト記号表（勤務時間帯）'!$C$6:$U$35,19,0))</f>
        <v/>
      </c>
      <c r="AN48" s="248" t="str">
        <f>IF(AN46="","",VLOOKUP(AN46,'シフト記号表（勤務時間帯）'!$C$6:$U$35,19,0))</f>
        <v/>
      </c>
      <c r="AO48" s="252" t="str">
        <f>IF(AO46="","",VLOOKUP(AO46,'シフト記号表（勤務時間帯）'!$C$6:$U$35,19,0))</f>
        <v/>
      </c>
      <c r="AP48" s="252" t="str">
        <f>IF(AP46="","",VLOOKUP(AP46,'シフト記号表（勤務時間帯）'!$C$6:$U$35,19,0))</f>
        <v/>
      </c>
      <c r="AQ48" s="252" t="str">
        <f>IF(AQ46="","",VLOOKUP(AQ46,'シフト記号表（勤務時間帯）'!$C$6:$U$35,19,0))</f>
        <v/>
      </c>
      <c r="AR48" s="252" t="str">
        <f>IF(AR46="","",VLOOKUP(AR46,'シフト記号表（勤務時間帯）'!$C$6:$U$35,19,0))</f>
        <v/>
      </c>
      <c r="AS48" s="252" t="str">
        <f>IF(AS46="","",VLOOKUP(AS46,'シフト記号表（勤務時間帯）'!$C$6:$U$35,19,0))</f>
        <v/>
      </c>
      <c r="AT48" s="257" t="str">
        <f>IF(AT46="","",VLOOKUP(AT46,'シフト記号表（勤務時間帯）'!$C$6:$U$35,19,0))</f>
        <v/>
      </c>
      <c r="AU48" s="248" t="str">
        <f>IF(AU46="","",VLOOKUP(AU46,'シフト記号表（勤務時間帯）'!$C$6:$U$35,19,0))</f>
        <v/>
      </c>
      <c r="AV48" s="252" t="str">
        <f>IF(AV46="","",VLOOKUP(AV46,'シフト記号表（勤務時間帯）'!$C$6:$U$35,19,0))</f>
        <v/>
      </c>
      <c r="AW48" s="252" t="str">
        <f>IF(AW46="","",VLOOKUP(AW46,'シフト記号表（勤務時間帯）'!$C$6:$U$35,19,0))</f>
        <v/>
      </c>
      <c r="AX48" s="277">
        <f>IF($BB$3="４週",SUM(S48:AT48),IF($BB$3="暦月",SUM(S48:AW48),""))</f>
        <v>0</v>
      </c>
      <c r="AY48" s="277"/>
      <c r="AZ48" s="286">
        <f>IF($BB$3="４週",AX48/4,IF($BB$3="暦月",'認知症対応型通所（100名）'!AX48/('認知症対応型通所（100名）'!$BB$8/7),""))</f>
        <v>0</v>
      </c>
      <c r="BA48" s="286"/>
      <c r="BB48" s="172"/>
      <c r="BC48" s="172"/>
      <c r="BD48" s="172"/>
      <c r="BE48" s="172"/>
      <c r="BF48" s="172"/>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row>
    <row r="49" spans="1:1024" ht="20.25" customHeight="1">
      <c r="A49" s="5"/>
      <c r="B49" s="209">
        <f>B46+1</f>
        <v>10</v>
      </c>
      <c r="C49" s="219"/>
      <c r="D49" s="219"/>
      <c r="E49" s="219"/>
      <c r="F49" s="41"/>
      <c r="G49" s="50"/>
      <c r="H49" s="50"/>
      <c r="I49" s="50"/>
      <c r="J49" s="50"/>
      <c r="K49" s="50"/>
      <c r="L49" s="67"/>
      <c r="M49" s="67"/>
      <c r="N49" s="67"/>
      <c r="O49" s="67"/>
      <c r="P49" s="241" t="s">
        <v>49</v>
      </c>
      <c r="Q49" s="241"/>
      <c r="R49" s="241"/>
      <c r="S49" s="307"/>
      <c r="T49" s="309"/>
      <c r="U49" s="309"/>
      <c r="V49" s="309"/>
      <c r="W49" s="309"/>
      <c r="X49" s="309"/>
      <c r="Y49" s="310"/>
      <c r="Z49" s="307"/>
      <c r="AA49" s="309"/>
      <c r="AB49" s="309"/>
      <c r="AC49" s="309"/>
      <c r="AD49" s="309"/>
      <c r="AE49" s="309"/>
      <c r="AF49" s="310"/>
      <c r="AG49" s="307"/>
      <c r="AH49" s="309"/>
      <c r="AI49" s="309"/>
      <c r="AJ49" s="309"/>
      <c r="AK49" s="309"/>
      <c r="AL49" s="309"/>
      <c r="AM49" s="310"/>
      <c r="AN49" s="307"/>
      <c r="AO49" s="309"/>
      <c r="AP49" s="309"/>
      <c r="AQ49" s="309"/>
      <c r="AR49" s="309"/>
      <c r="AS49" s="309"/>
      <c r="AT49" s="310"/>
      <c r="AU49" s="307"/>
      <c r="AV49" s="309"/>
      <c r="AW49" s="309"/>
      <c r="AX49" s="312"/>
      <c r="AY49" s="312"/>
      <c r="AZ49" s="316"/>
      <c r="BA49" s="316"/>
      <c r="BB49" s="172"/>
      <c r="BC49" s="172"/>
      <c r="BD49" s="172"/>
      <c r="BE49" s="172"/>
      <c r="BF49" s="172"/>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row>
    <row r="50" spans="1:1024" ht="20.25" customHeight="1">
      <c r="A50" s="5"/>
      <c r="B50" s="209"/>
      <c r="C50" s="219"/>
      <c r="D50" s="219"/>
      <c r="E50" s="219"/>
      <c r="F50" s="39"/>
      <c r="G50" s="50"/>
      <c r="H50" s="50"/>
      <c r="I50" s="50"/>
      <c r="J50" s="50"/>
      <c r="K50" s="50"/>
      <c r="L50" s="67"/>
      <c r="M50" s="67"/>
      <c r="N50" s="67"/>
      <c r="O50" s="67"/>
      <c r="P50" s="239" t="s">
        <v>40</v>
      </c>
      <c r="Q50" s="239"/>
      <c r="R50" s="239"/>
      <c r="S50" s="247" t="str">
        <f>IF(S49="","",VLOOKUP(S49,'シフト記号表（勤務時間帯）'!$C$6:$K$35,9,0))</f>
        <v/>
      </c>
      <c r="T50" s="251" t="str">
        <f>IF(T49="","",VLOOKUP(T49,'シフト記号表（勤務時間帯）'!$C$6:$K$35,9,0))</f>
        <v/>
      </c>
      <c r="U50" s="251" t="str">
        <f>IF(U49="","",VLOOKUP(U49,'シフト記号表（勤務時間帯）'!$C$6:$K$35,9,0))</f>
        <v/>
      </c>
      <c r="V50" s="251" t="str">
        <f>IF(V49="","",VLOOKUP(V49,'シフト記号表（勤務時間帯）'!$C$6:$K$35,9,0))</f>
        <v/>
      </c>
      <c r="W50" s="251" t="str">
        <f>IF(W49="","",VLOOKUP(W49,'シフト記号表（勤務時間帯）'!$C$6:$K$35,9,0))</f>
        <v/>
      </c>
      <c r="X50" s="251" t="str">
        <f>IF(X49="","",VLOOKUP(X49,'シフト記号表（勤務時間帯）'!$C$6:$K$35,9,0))</f>
        <v/>
      </c>
      <c r="Y50" s="256" t="str">
        <f>IF(Y49="","",VLOOKUP(Y49,'シフト記号表（勤務時間帯）'!$C$6:$K$35,9,0))</f>
        <v/>
      </c>
      <c r="Z50" s="247" t="str">
        <f>IF(Z49="","",VLOOKUP(Z49,'シフト記号表（勤務時間帯）'!$C$6:$K$35,9,0))</f>
        <v/>
      </c>
      <c r="AA50" s="251" t="str">
        <f>IF(AA49="","",VLOOKUP(AA49,'シフト記号表（勤務時間帯）'!$C$6:$K$35,9,0))</f>
        <v/>
      </c>
      <c r="AB50" s="251" t="str">
        <f>IF(AB49="","",VLOOKUP(AB49,'シフト記号表（勤務時間帯）'!$C$6:$K$35,9,0))</f>
        <v/>
      </c>
      <c r="AC50" s="251" t="str">
        <f>IF(AC49="","",VLOOKUP(AC49,'シフト記号表（勤務時間帯）'!$C$6:$K$35,9,0))</f>
        <v/>
      </c>
      <c r="AD50" s="251" t="str">
        <f>IF(AD49="","",VLOOKUP(AD49,'シフト記号表（勤務時間帯）'!$C$6:$K$35,9,0))</f>
        <v/>
      </c>
      <c r="AE50" s="251" t="str">
        <f>IF(AE49="","",VLOOKUP(AE49,'シフト記号表（勤務時間帯）'!$C$6:$K$35,9,0))</f>
        <v/>
      </c>
      <c r="AF50" s="256" t="str">
        <f>IF(AF49="","",VLOOKUP(AF49,'シフト記号表（勤務時間帯）'!$C$6:$K$35,9,0))</f>
        <v/>
      </c>
      <c r="AG50" s="247" t="str">
        <f>IF(AG49="","",VLOOKUP(AG49,'シフト記号表（勤務時間帯）'!$C$6:$K$35,9,0))</f>
        <v/>
      </c>
      <c r="AH50" s="251" t="str">
        <f>IF(AH49="","",VLOOKUP(AH49,'シフト記号表（勤務時間帯）'!$C$6:$K$35,9,0))</f>
        <v/>
      </c>
      <c r="AI50" s="251" t="str">
        <f>IF(AI49="","",VLOOKUP(AI49,'シフト記号表（勤務時間帯）'!$C$6:$K$35,9,0))</f>
        <v/>
      </c>
      <c r="AJ50" s="251" t="str">
        <f>IF(AJ49="","",VLOOKUP(AJ49,'シフト記号表（勤務時間帯）'!$C$6:$K$35,9,0))</f>
        <v/>
      </c>
      <c r="AK50" s="251" t="str">
        <f>IF(AK49="","",VLOOKUP(AK49,'シフト記号表（勤務時間帯）'!$C$6:$K$35,9,0))</f>
        <v/>
      </c>
      <c r="AL50" s="251" t="str">
        <f>IF(AL49="","",VLOOKUP(AL49,'シフト記号表（勤務時間帯）'!$C$6:$K$35,9,0))</f>
        <v/>
      </c>
      <c r="AM50" s="256" t="str">
        <f>IF(AM49="","",VLOOKUP(AM49,'シフト記号表（勤務時間帯）'!$C$6:$K$35,9,0))</f>
        <v/>
      </c>
      <c r="AN50" s="247" t="str">
        <f>IF(AN49="","",VLOOKUP(AN49,'シフト記号表（勤務時間帯）'!$C$6:$K$35,9,0))</f>
        <v/>
      </c>
      <c r="AO50" s="251" t="str">
        <f>IF(AO49="","",VLOOKUP(AO49,'シフト記号表（勤務時間帯）'!$C$6:$K$35,9,0))</f>
        <v/>
      </c>
      <c r="AP50" s="251" t="str">
        <f>IF(AP49="","",VLOOKUP(AP49,'シフト記号表（勤務時間帯）'!$C$6:$K$35,9,0))</f>
        <v/>
      </c>
      <c r="AQ50" s="251" t="str">
        <f>IF(AQ49="","",VLOOKUP(AQ49,'シフト記号表（勤務時間帯）'!$C$6:$K$35,9,0))</f>
        <v/>
      </c>
      <c r="AR50" s="251" t="str">
        <f>IF(AR49="","",VLOOKUP(AR49,'シフト記号表（勤務時間帯）'!$C$6:$K$35,9,0))</f>
        <v/>
      </c>
      <c r="AS50" s="251" t="str">
        <f>IF(AS49="","",VLOOKUP(AS49,'シフト記号表（勤務時間帯）'!$C$6:$K$35,9,0))</f>
        <v/>
      </c>
      <c r="AT50" s="256" t="str">
        <f>IF(AT49="","",VLOOKUP(AT49,'シフト記号表（勤務時間帯）'!$C$6:$K$35,9,0))</f>
        <v/>
      </c>
      <c r="AU50" s="247" t="str">
        <f>IF(AU49="","",VLOOKUP(AU49,'シフト記号表（勤務時間帯）'!$C$6:$K$35,9,0))</f>
        <v/>
      </c>
      <c r="AV50" s="251" t="str">
        <f>IF(AV49="","",VLOOKUP(AV49,'シフト記号表（勤務時間帯）'!$C$6:$K$35,9,0))</f>
        <v/>
      </c>
      <c r="AW50" s="251" t="str">
        <f>IF(AW49="","",VLOOKUP(AW49,'シフト記号表（勤務時間帯）'!$C$6:$K$35,9,0))</f>
        <v/>
      </c>
      <c r="AX50" s="276">
        <f>IF($BB$3="４週",SUM(S50:AT50),IF($BB$3="暦月",SUM(S50:AW50),""))</f>
        <v>0</v>
      </c>
      <c r="AY50" s="276"/>
      <c r="AZ50" s="285">
        <f>IF($BB$3="４週",AX50/4,IF($BB$3="暦月",'認知症対応型通所（100名）'!AX50/('認知症対応型通所（100名）'!$BB$8/7),""))</f>
        <v>0</v>
      </c>
      <c r="BA50" s="285"/>
      <c r="BB50" s="172"/>
      <c r="BC50" s="172"/>
      <c r="BD50" s="172"/>
      <c r="BE50" s="172"/>
      <c r="BF50" s="172"/>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row>
    <row r="51" spans="1:1024" ht="20.25" customHeight="1">
      <c r="A51" s="5"/>
      <c r="B51" s="209"/>
      <c r="C51" s="219"/>
      <c r="D51" s="219"/>
      <c r="E51" s="219"/>
      <c r="F51" s="39">
        <f>C49</f>
        <v>0</v>
      </c>
      <c r="G51" s="50"/>
      <c r="H51" s="50"/>
      <c r="I51" s="50"/>
      <c r="J51" s="50"/>
      <c r="K51" s="50"/>
      <c r="L51" s="67"/>
      <c r="M51" s="67"/>
      <c r="N51" s="67"/>
      <c r="O51" s="67"/>
      <c r="P51" s="240" t="s">
        <v>44</v>
      </c>
      <c r="Q51" s="240"/>
      <c r="R51" s="240"/>
      <c r="S51" s="248" t="str">
        <f>IF(S49="","",VLOOKUP(S49,'シフト記号表（勤務時間帯）'!$C$6:$U$35,19,0))</f>
        <v/>
      </c>
      <c r="T51" s="252" t="str">
        <f>IF(T49="","",VLOOKUP(T49,'シフト記号表（勤務時間帯）'!$C$6:$U$35,19,0))</f>
        <v/>
      </c>
      <c r="U51" s="252" t="str">
        <f>IF(U49="","",VLOOKUP(U49,'シフト記号表（勤務時間帯）'!$C$6:$U$35,19,0))</f>
        <v/>
      </c>
      <c r="V51" s="252" t="str">
        <f>IF(V49="","",VLOOKUP(V49,'シフト記号表（勤務時間帯）'!$C$6:$U$35,19,0))</f>
        <v/>
      </c>
      <c r="W51" s="252" t="str">
        <f>IF(W49="","",VLOOKUP(W49,'シフト記号表（勤務時間帯）'!$C$6:$U$35,19,0))</f>
        <v/>
      </c>
      <c r="X51" s="252" t="str">
        <f>IF(X49="","",VLOOKUP(X49,'シフト記号表（勤務時間帯）'!$C$6:$U$35,19,0))</f>
        <v/>
      </c>
      <c r="Y51" s="257" t="str">
        <f>IF(Y49="","",VLOOKUP(Y49,'シフト記号表（勤務時間帯）'!$C$6:$U$35,19,0))</f>
        <v/>
      </c>
      <c r="Z51" s="248" t="str">
        <f>IF(Z49="","",VLOOKUP(Z49,'シフト記号表（勤務時間帯）'!$C$6:$U$35,19,0))</f>
        <v/>
      </c>
      <c r="AA51" s="252" t="str">
        <f>IF(AA49="","",VLOOKUP(AA49,'シフト記号表（勤務時間帯）'!$C$6:$U$35,19,0))</f>
        <v/>
      </c>
      <c r="AB51" s="252" t="str">
        <f>IF(AB49="","",VLOOKUP(AB49,'シフト記号表（勤務時間帯）'!$C$6:$U$35,19,0))</f>
        <v/>
      </c>
      <c r="AC51" s="252" t="str">
        <f>IF(AC49="","",VLOOKUP(AC49,'シフト記号表（勤務時間帯）'!$C$6:$U$35,19,0))</f>
        <v/>
      </c>
      <c r="AD51" s="252" t="str">
        <f>IF(AD49="","",VLOOKUP(AD49,'シフト記号表（勤務時間帯）'!$C$6:$U$35,19,0))</f>
        <v/>
      </c>
      <c r="AE51" s="252" t="str">
        <f>IF(AE49="","",VLOOKUP(AE49,'シフト記号表（勤務時間帯）'!$C$6:$U$35,19,0))</f>
        <v/>
      </c>
      <c r="AF51" s="257" t="str">
        <f>IF(AF49="","",VLOOKUP(AF49,'シフト記号表（勤務時間帯）'!$C$6:$U$35,19,0))</f>
        <v/>
      </c>
      <c r="AG51" s="248" t="str">
        <f>IF(AG49="","",VLOOKUP(AG49,'シフト記号表（勤務時間帯）'!$C$6:$U$35,19,0))</f>
        <v/>
      </c>
      <c r="AH51" s="252" t="str">
        <f>IF(AH49="","",VLOOKUP(AH49,'シフト記号表（勤務時間帯）'!$C$6:$U$35,19,0))</f>
        <v/>
      </c>
      <c r="AI51" s="252" t="str">
        <f>IF(AI49="","",VLOOKUP(AI49,'シフト記号表（勤務時間帯）'!$C$6:$U$35,19,0))</f>
        <v/>
      </c>
      <c r="AJ51" s="252" t="str">
        <f>IF(AJ49="","",VLOOKUP(AJ49,'シフト記号表（勤務時間帯）'!$C$6:$U$35,19,0))</f>
        <v/>
      </c>
      <c r="AK51" s="252" t="str">
        <f>IF(AK49="","",VLOOKUP(AK49,'シフト記号表（勤務時間帯）'!$C$6:$U$35,19,0))</f>
        <v/>
      </c>
      <c r="AL51" s="252" t="str">
        <f>IF(AL49="","",VLOOKUP(AL49,'シフト記号表（勤務時間帯）'!$C$6:$U$35,19,0))</f>
        <v/>
      </c>
      <c r="AM51" s="257" t="str">
        <f>IF(AM49="","",VLOOKUP(AM49,'シフト記号表（勤務時間帯）'!$C$6:$U$35,19,0))</f>
        <v/>
      </c>
      <c r="AN51" s="248" t="str">
        <f>IF(AN49="","",VLOOKUP(AN49,'シフト記号表（勤務時間帯）'!$C$6:$U$35,19,0))</f>
        <v/>
      </c>
      <c r="AO51" s="252" t="str">
        <f>IF(AO49="","",VLOOKUP(AO49,'シフト記号表（勤務時間帯）'!$C$6:$U$35,19,0))</f>
        <v/>
      </c>
      <c r="AP51" s="252" t="str">
        <f>IF(AP49="","",VLOOKUP(AP49,'シフト記号表（勤務時間帯）'!$C$6:$U$35,19,0))</f>
        <v/>
      </c>
      <c r="AQ51" s="252" t="str">
        <f>IF(AQ49="","",VLOOKUP(AQ49,'シフト記号表（勤務時間帯）'!$C$6:$U$35,19,0))</f>
        <v/>
      </c>
      <c r="AR51" s="252" t="str">
        <f>IF(AR49="","",VLOOKUP(AR49,'シフト記号表（勤務時間帯）'!$C$6:$U$35,19,0))</f>
        <v/>
      </c>
      <c r="AS51" s="252" t="str">
        <f>IF(AS49="","",VLOOKUP(AS49,'シフト記号表（勤務時間帯）'!$C$6:$U$35,19,0))</f>
        <v/>
      </c>
      <c r="AT51" s="257" t="str">
        <f>IF(AT49="","",VLOOKUP(AT49,'シフト記号表（勤務時間帯）'!$C$6:$U$35,19,0))</f>
        <v/>
      </c>
      <c r="AU51" s="248" t="str">
        <f>IF(AU49="","",VLOOKUP(AU49,'シフト記号表（勤務時間帯）'!$C$6:$U$35,19,0))</f>
        <v/>
      </c>
      <c r="AV51" s="252" t="str">
        <f>IF(AV49="","",VLOOKUP(AV49,'シフト記号表（勤務時間帯）'!$C$6:$U$35,19,0))</f>
        <v/>
      </c>
      <c r="AW51" s="252" t="str">
        <f>IF(AW49="","",VLOOKUP(AW49,'シフト記号表（勤務時間帯）'!$C$6:$U$35,19,0))</f>
        <v/>
      </c>
      <c r="AX51" s="277">
        <f>IF($BB$3="４週",SUM(S51:AT51),IF($BB$3="暦月",SUM(S51:AW51),""))</f>
        <v>0</v>
      </c>
      <c r="AY51" s="277"/>
      <c r="AZ51" s="286">
        <f>IF($BB$3="４週",AX51/4,IF($BB$3="暦月",'認知症対応型通所（100名）'!AX51/('認知症対応型通所（100名）'!$BB$8/7),""))</f>
        <v>0</v>
      </c>
      <c r="BA51" s="286"/>
      <c r="BB51" s="172"/>
      <c r="BC51" s="172"/>
      <c r="BD51" s="172"/>
      <c r="BE51" s="172"/>
      <c r="BF51" s="172"/>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row>
    <row r="52" spans="1:1024" ht="20.25" customHeight="1">
      <c r="A52" s="5"/>
      <c r="B52" s="209">
        <f>B49+1</f>
        <v>11</v>
      </c>
      <c r="C52" s="219"/>
      <c r="D52" s="219"/>
      <c r="E52" s="219"/>
      <c r="F52" s="41"/>
      <c r="G52" s="50"/>
      <c r="H52" s="50"/>
      <c r="I52" s="50"/>
      <c r="J52" s="50"/>
      <c r="K52" s="50"/>
      <c r="L52" s="67"/>
      <c r="M52" s="67"/>
      <c r="N52" s="67"/>
      <c r="O52" s="67"/>
      <c r="P52" s="241" t="s">
        <v>49</v>
      </c>
      <c r="Q52" s="241"/>
      <c r="R52" s="241"/>
      <c r="S52" s="307"/>
      <c r="T52" s="309"/>
      <c r="U52" s="309"/>
      <c r="V52" s="309"/>
      <c r="W52" s="309"/>
      <c r="X52" s="309"/>
      <c r="Y52" s="310"/>
      <c r="Z52" s="307"/>
      <c r="AA52" s="309"/>
      <c r="AB52" s="309"/>
      <c r="AC52" s="309"/>
      <c r="AD52" s="309"/>
      <c r="AE52" s="309"/>
      <c r="AF52" s="310"/>
      <c r="AG52" s="307"/>
      <c r="AH52" s="309"/>
      <c r="AI52" s="309"/>
      <c r="AJ52" s="309"/>
      <c r="AK52" s="309"/>
      <c r="AL52" s="309"/>
      <c r="AM52" s="310"/>
      <c r="AN52" s="307"/>
      <c r="AO52" s="309"/>
      <c r="AP52" s="309"/>
      <c r="AQ52" s="309"/>
      <c r="AR52" s="309"/>
      <c r="AS52" s="309"/>
      <c r="AT52" s="310"/>
      <c r="AU52" s="307"/>
      <c r="AV52" s="309"/>
      <c r="AW52" s="309"/>
      <c r="AX52" s="312"/>
      <c r="AY52" s="312"/>
      <c r="AZ52" s="316"/>
      <c r="BA52" s="316"/>
      <c r="BB52" s="172"/>
      <c r="BC52" s="172"/>
      <c r="BD52" s="172"/>
      <c r="BE52" s="172"/>
      <c r="BF52" s="172"/>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row>
    <row r="53" spans="1:1024" ht="20.25" customHeight="1">
      <c r="A53" s="5"/>
      <c r="B53" s="209"/>
      <c r="C53" s="219"/>
      <c r="D53" s="219"/>
      <c r="E53" s="219"/>
      <c r="F53" s="39"/>
      <c r="G53" s="50"/>
      <c r="H53" s="50"/>
      <c r="I53" s="50"/>
      <c r="J53" s="50"/>
      <c r="K53" s="50"/>
      <c r="L53" s="67"/>
      <c r="M53" s="67"/>
      <c r="N53" s="67"/>
      <c r="O53" s="67"/>
      <c r="P53" s="239" t="s">
        <v>40</v>
      </c>
      <c r="Q53" s="239"/>
      <c r="R53" s="239"/>
      <c r="S53" s="247" t="str">
        <f>IF(S52="","",VLOOKUP(S52,'シフト記号表（勤務時間帯）'!$C$6:$K$35,9,0))</f>
        <v/>
      </c>
      <c r="T53" s="251" t="str">
        <f>IF(T52="","",VLOOKUP(T52,'シフト記号表（勤務時間帯）'!$C$6:$K$35,9,0))</f>
        <v/>
      </c>
      <c r="U53" s="251" t="str">
        <f>IF(U52="","",VLOOKUP(U52,'シフト記号表（勤務時間帯）'!$C$6:$K$35,9,0))</f>
        <v/>
      </c>
      <c r="V53" s="251" t="str">
        <f>IF(V52="","",VLOOKUP(V52,'シフト記号表（勤務時間帯）'!$C$6:$K$35,9,0))</f>
        <v/>
      </c>
      <c r="W53" s="251" t="str">
        <f>IF(W52="","",VLOOKUP(W52,'シフト記号表（勤務時間帯）'!$C$6:$K$35,9,0))</f>
        <v/>
      </c>
      <c r="X53" s="251" t="str">
        <f>IF(X52="","",VLOOKUP(X52,'シフト記号表（勤務時間帯）'!$C$6:$K$35,9,0))</f>
        <v/>
      </c>
      <c r="Y53" s="256" t="str">
        <f>IF(Y52="","",VLOOKUP(Y52,'シフト記号表（勤務時間帯）'!$C$6:$K$35,9,0))</f>
        <v/>
      </c>
      <c r="Z53" s="247" t="str">
        <f>IF(Z52="","",VLOOKUP(Z52,'シフト記号表（勤務時間帯）'!$C$6:$K$35,9,0))</f>
        <v/>
      </c>
      <c r="AA53" s="251" t="str">
        <f>IF(AA52="","",VLOOKUP(AA52,'シフト記号表（勤務時間帯）'!$C$6:$K$35,9,0))</f>
        <v/>
      </c>
      <c r="AB53" s="251" t="str">
        <f>IF(AB52="","",VLOOKUP(AB52,'シフト記号表（勤務時間帯）'!$C$6:$K$35,9,0))</f>
        <v/>
      </c>
      <c r="AC53" s="251" t="str">
        <f>IF(AC52="","",VLOOKUP(AC52,'シフト記号表（勤務時間帯）'!$C$6:$K$35,9,0))</f>
        <v/>
      </c>
      <c r="AD53" s="251" t="str">
        <f>IF(AD52="","",VLOOKUP(AD52,'シフト記号表（勤務時間帯）'!$C$6:$K$35,9,0))</f>
        <v/>
      </c>
      <c r="AE53" s="251" t="str">
        <f>IF(AE52="","",VLOOKUP(AE52,'シフト記号表（勤務時間帯）'!$C$6:$K$35,9,0))</f>
        <v/>
      </c>
      <c r="AF53" s="256" t="str">
        <f>IF(AF52="","",VLOOKUP(AF52,'シフト記号表（勤務時間帯）'!$C$6:$K$35,9,0))</f>
        <v/>
      </c>
      <c r="AG53" s="247" t="str">
        <f>IF(AG52="","",VLOOKUP(AG52,'シフト記号表（勤務時間帯）'!$C$6:$K$35,9,0))</f>
        <v/>
      </c>
      <c r="AH53" s="251" t="str">
        <f>IF(AH52="","",VLOOKUP(AH52,'シフト記号表（勤務時間帯）'!$C$6:$K$35,9,0))</f>
        <v/>
      </c>
      <c r="AI53" s="251" t="str">
        <f>IF(AI52="","",VLOOKUP(AI52,'シフト記号表（勤務時間帯）'!$C$6:$K$35,9,0))</f>
        <v/>
      </c>
      <c r="AJ53" s="251" t="str">
        <f>IF(AJ52="","",VLOOKUP(AJ52,'シフト記号表（勤務時間帯）'!$C$6:$K$35,9,0))</f>
        <v/>
      </c>
      <c r="AK53" s="251" t="str">
        <f>IF(AK52="","",VLOOKUP(AK52,'シフト記号表（勤務時間帯）'!$C$6:$K$35,9,0))</f>
        <v/>
      </c>
      <c r="AL53" s="251" t="str">
        <f>IF(AL52="","",VLOOKUP(AL52,'シフト記号表（勤務時間帯）'!$C$6:$K$35,9,0))</f>
        <v/>
      </c>
      <c r="AM53" s="256" t="str">
        <f>IF(AM52="","",VLOOKUP(AM52,'シフト記号表（勤務時間帯）'!$C$6:$K$35,9,0))</f>
        <v/>
      </c>
      <c r="AN53" s="247" t="str">
        <f>IF(AN52="","",VLOOKUP(AN52,'シフト記号表（勤務時間帯）'!$C$6:$K$35,9,0))</f>
        <v/>
      </c>
      <c r="AO53" s="251" t="str">
        <f>IF(AO52="","",VLOOKUP(AO52,'シフト記号表（勤務時間帯）'!$C$6:$K$35,9,0))</f>
        <v/>
      </c>
      <c r="AP53" s="251" t="str">
        <f>IF(AP52="","",VLOOKUP(AP52,'シフト記号表（勤務時間帯）'!$C$6:$K$35,9,0))</f>
        <v/>
      </c>
      <c r="AQ53" s="251" t="str">
        <f>IF(AQ52="","",VLOOKUP(AQ52,'シフト記号表（勤務時間帯）'!$C$6:$K$35,9,0))</f>
        <v/>
      </c>
      <c r="AR53" s="251" t="str">
        <f>IF(AR52="","",VLOOKUP(AR52,'シフト記号表（勤務時間帯）'!$C$6:$K$35,9,0))</f>
        <v/>
      </c>
      <c r="AS53" s="251" t="str">
        <f>IF(AS52="","",VLOOKUP(AS52,'シフト記号表（勤務時間帯）'!$C$6:$K$35,9,0))</f>
        <v/>
      </c>
      <c r="AT53" s="256" t="str">
        <f>IF(AT52="","",VLOOKUP(AT52,'シフト記号表（勤務時間帯）'!$C$6:$K$35,9,0))</f>
        <v/>
      </c>
      <c r="AU53" s="247" t="str">
        <f>IF(AU52="","",VLOOKUP(AU52,'シフト記号表（勤務時間帯）'!$C$6:$K$35,9,0))</f>
        <v/>
      </c>
      <c r="AV53" s="251" t="str">
        <f>IF(AV52="","",VLOOKUP(AV52,'シフト記号表（勤務時間帯）'!$C$6:$K$35,9,0))</f>
        <v/>
      </c>
      <c r="AW53" s="251" t="str">
        <f>IF(AW52="","",VLOOKUP(AW52,'シフト記号表（勤務時間帯）'!$C$6:$K$35,9,0))</f>
        <v/>
      </c>
      <c r="AX53" s="276">
        <f>IF($BB$3="４週",SUM(S53:AT53),IF($BB$3="暦月",SUM(S53:AW53),""))</f>
        <v>0</v>
      </c>
      <c r="AY53" s="276"/>
      <c r="AZ53" s="285">
        <f>IF($BB$3="４週",AX53/4,IF($BB$3="暦月",'認知症対応型通所（100名）'!AX53/('認知症対応型通所（100名）'!$BB$8/7),""))</f>
        <v>0</v>
      </c>
      <c r="BA53" s="285"/>
      <c r="BB53" s="172"/>
      <c r="BC53" s="172"/>
      <c r="BD53" s="172"/>
      <c r="BE53" s="172"/>
      <c r="BF53" s="172"/>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row>
    <row r="54" spans="1:1024" ht="20.25" customHeight="1">
      <c r="A54" s="5"/>
      <c r="B54" s="209"/>
      <c r="C54" s="219"/>
      <c r="D54" s="219"/>
      <c r="E54" s="219"/>
      <c r="F54" s="39">
        <f>C52</f>
        <v>0</v>
      </c>
      <c r="G54" s="50"/>
      <c r="H54" s="50"/>
      <c r="I54" s="50"/>
      <c r="J54" s="50"/>
      <c r="K54" s="50"/>
      <c r="L54" s="67"/>
      <c r="M54" s="67"/>
      <c r="N54" s="67"/>
      <c r="O54" s="67"/>
      <c r="P54" s="240" t="s">
        <v>44</v>
      </c>
      <c r="Q54" s="240"/>
      <c r="R54" s="240"/>
      <c r="S54" s="248" t="str">
        <f>IF(S52="","",VLOOKUP(S52,'シフト記号表（勤務時間帯）'!$C$6:$U$35,19,0))</f>
        <v/>
      </c>
      <c r="T54" s="252" t="str">
        <f>IF(T52="","",VLOOKUP(T52,'シフト記号表（勤務時間帯）'!$C$6:$U$35,19,0))</f>
        <v/>
      </c>
      <c r="U54" s="252" t="str">
        <f>IF(U52="","",VLOOKUP(U52,'シフト記号表（勤務時間帯）'!$C$6:$U$35,19,0))</f>
        <v/>
      </c>
      <c r="V54" s="252" t="str">
        <f>IF(V52="","",VLOOKUP(V52,'シフト記号表（勤務時間帯）'!$C$6:$U$35,19,0))</f>
        <v/>
      </c>
      <c r="W54" s="252" t="str">
        <f>IF(W52="","",VLOOKUP(W52,'シフト記号表（勤務時間帯）'!$C$6:$U$35,19,0))</f>
        <v/>
      </c>
      <c r="X54" s="252" t="str">
        <f>IF(X52="","",VLOOKUP(X52,'シフト記号表（勤務時間帯）'!$C$6:$U$35,19,0))</f>
        <v/>
      </c>
      <c r="Y54" s="257" t="str">
        <f>IF(Y52="","",VLOOKUP(Y52,'シフト記号表（勤務時間帯）'!$C$6:$U$35,19,0))</f>
        <v/>
      </c>
      <c r="Z54" s="248" t="str">
        <f>IF(Z52="","",VLOOKUP(Z52,'シフト記号表（勤務時間帯）'!$C$6:$U$35,19,0))</f>
        <v/>
      </c>
      <c r="AA54" s="252" t="str">
        <f>IF(AA52="","",VLOOKUP(AA52,'シフト記号表（勤務時間帯）'!$C$6:$U$35,19,0))</f>
        <v/>
      </c>
      <c r="AB54" s="252" t="str">
        <f>IF(AB52="","",VLOOKUP(AB52,'シフト記号表（勤務時間帯）'!$C$6:$U$35,19,0))</f>
        <v/>
      </c>
      <c r="AC54" s="252" t="str">
        <f>IF(AC52="","",VLOOKUP(AC52,'シフト記号表（勤務時間帯）'!$C$6:$U$35,19,0))</f>
        <v/>
      </c>
      <c r="AD54" s="252" t="str">
        <f>IF(AD52="","",VLOOKUP(AD52,'シフト記号表（勤務時間帯）'!$C$6:$U$35,19,0))</f>
        <v/>
      </c>
      <c r="AE54" s="252" t="str">
        <f>IF(AE52="","",VLOOKUP(AE52,'シフト記号表（勤務時間帯）'!$C$6:$U$35,19,0))</f>
        <v/>
      </c>
      <c r="AF54" s="257" t="str">
        <f>IF(AF52="","",VLOOKUP(AF52,'シフト記号表（勤務時間帯）'!$C$6:$U$35,19,0))</f>
        <v/>
      </c>
      <c r="AG54" s="248" t="str">
        <f>IF(AG52="","",VLOOKUP(AG52,'シフト記号表（勤務時間帯）'!$C$6:$U$35,19,0))</f>
        <v/>
      </c>
      <c r="AH54" s="252" t="str">
        <f>IF(AH52="","",VLOOKUP(AH52,'シフト記号表（勤務時間帯）'!$C$6:$U$35,19,0))</f>
        <v/>
      </c>
      <c r="AI54" s="252" t="str">
        <f>IF(AI52="","",VLOOKUP(AI52,'シフト記号表（勤務時間帯）'!$C$6:$U$35,19,0))</f>
        <v/>
      </c>
      <c r="AJ54" s="252" t="str">
        <f>IF(AJ52="","",VLOOKUP(AJ52,'シフト記号表（勤務時間帯）'!$C$6:$U$35,19,0))</f>
        <v/>
      </c>
      <c r="AK54" s="252" t="str">
        <f>IF(AK52="","",VLOOKUP(AK52,'シフト記号表（勤務時間帯）'!$C$6:$U$35,19,0))</f>
        <v/>
      </c>
      <c r="AL54" s="252" t="str">
        <f>IF(AL52="","",VLOOKUP(AL52,'シフト記号表（勤務時間帯）'!$C$6:$U$35,19,0))</f>
        <v/>
      </c>
      <c r="AM54" s="257" t="str">
        <f>IF(AM52="","",VLOOKUP(AM52,'シフト記号表（勤務時間帯）'!$C$6:$U$35,19,0))</f>
        <v/>
      </c>
      <c r="AN54" s="248" t="str">
        <f>IF(AN52="","",VLOOKUP(AN52,'シフト記号表（勤務時間帯）'!$C$6:$U$35,19,0))</f>
        <v/>
      </c>
      <c r="AO54" s="252" t="str">
        <f>IF(AO52="","",VLOOKUP(AO52,'シフト記号表（勤務時間帯）'!$C$6:$U$35,19,0))</f>
        <v/>
      </c>
      <c r="AP54" s="252" t="str">
        <f>IF(AP52="","",VLOOKUP(AP52,'シフト記号表（勤務時間帯）'!$C$6:$U$35,19,0))</f>
        <v/>
      </c>
      <c r="AQ54" s="252" t="str">
        <f>IF(AQ52="","",VLOOKUP(AQ52,'シフト記号表（勤務時間帯）'!$C$6:$U$35,19,0))</f>
        <v/>
      </c>
      <c r="AR54" s="252" t="str">
        <f>IF(AR52="","",VLOOKUP(AR52,'シフト記号表（勤務時間帯）'!$C$6:$U$35,19,0))</f>
        <v/>
      </c>
      <c r="AS54" s="252" t="str">
        <f>IF(AS52="","",VLOOKUP(AS52,'シフト記号表（勤務時間帯）'!$C$6:$U$35,19,0))</f>
        <v/>
      </c>
      <c r="AT54" s="257" t="str">
        <f>IF(AT52="","",VLOOKUP(AT52,'シフト記号表（勤務時間帯）'!$C$6:$U$35,19,0))</f>
        <v/>
      </c>
      <c r="AU54" s="248" t="str">
        <f>IF(AU52="","",VLOOKUP(AU52,'シフト記号表（勤務時間帯）'!$C$6:$U$35,19,0))</f>
        <v/>
      </c>
      <c r="AV54" s="252" t="str">
        <f>IF(AV52="","",VLOOKUP(AV52,'シフト記号表（勤務時間帯）'!$C$6:$U$35,19,0))</f>
        <v/>
      </c>
      <c r="AW54" s="252" t="str">
        <f>IF(AW52="","",VLOOKUP(AW52,'シフト記号表（勤務時間帯）'!$C$6:$U$35,19,0))</f>
        <v/>
      </c>
      <c r="AX54" s="277">
        <f>IF($BB$3="４週",SUM(S54:AT54),IF($BB$3="暦月",SUM(S54:AW54),""))</f>
        <v>0</v>
      </c>
      <c r="AY54" s="277"/>
      <c r="AZ54" s="286">
        <f>IF($BB$3="４週",AX54/4,IF($BB$3="暦月",'認知症対応型通所（100名）'!AX54/('認知症対応型通所（100名）'!$BB$8/7),""))</f>
        <v>0</v>
      </c>
      <c r="BA54" s="286"/>
      <c r="BB54" s="172"/>
      <c r="BC54" s="172"/>
      <c r="BD54" s="172"/>
      <c r="BE54" s="172"/>
      <c r="BF54" s="172"/>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row>
    <row r="55" spans="1:1024" ht="20.25" customHeight="1">
      <c r="A55" s="5"/>
      <c r="B55" s="209">
        <f>B52+1</f>
        <v>12</v>
      </c>
      <c r="C55" s="219"/>
      <c r="D55" s="219"/>
      <c r="E55" s="219"/>
      <c r="F55" s="41"/>
      <c r="G55" s="50"/>
      <c r="H55" s="50"/>
      <c r="I55" s="50"/>
      <c r="J55" s="50"/>
      <c r="K55" s="50"/>
      <c r="L55" s="67"/>
      <c r="M55" s="67"/>
      <c r="N55" s="67"/>
      <c r="O55" s="67"/>
      <c r="P55" s="241" t="s">
        <v>49</v>
      </c>
      <c r="Q55" s="241"/>
      <c r="R55" s="241"/>
      <c r="S55" s="307"/>
      <c r="T55" s="309"/>
      <c r="U55" s="309"/>
      <c r="V55" s="309"/>
      <c r="W55" s="309"/>
      <c r="X55" s="309"/>
      <c r="Y55" s="310"/>
      <c r="Z55" s="307"/>
      <c r="AA55" s="309"/>
      <c r="AB55" s="309"/>
      <c r="AC55" s="309"/>
      <c r="AD55" s="309"/>
      <c r="AE55" s="309"/>
      <c r="AF55" s="310"/>
      <c r="AG55" s="307"/>
      <c r="AH55" s="309"/>
      <c r="AI55" s="309"/>
      <c r="AJ55" s="309"/>
      <c r="AK55" s="309"/>
      <c r="AL55" s="309"/>
      <c r="AM55" s="310"/>
      <c r="AN55" s="307"/>
      <c r="AO55" s="309"/>
      <c r="AP55" s="309"/>
      <c r="AQ55" s="309"/>
      <c r="AR55" s="309"/>
      <c r="AS55" s="309"/>
      <c r="AT55" s="310"/>
      <c r="AU55" s="307"/>
      <c r="AV55" s="309"/>
      <c r="AW55" s="309"/>
      <c r="AX55" s="312"/>
      <c r="AY55" s="312"/>
      <c r="AZ55" s="316"/>
      <c r="BA55" s="316"/>
      <c r="BB55" s="174"/>
      <c r="BC55" s="174"/>
      <c r="BD55" s="174"/>
      <c r="BE55" s="174"/>
      <c r="BF55" s="174"/>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row>
    <row r="56" spans="1:1024" ht="20.25" customHeight="1">
      <c r="A56" s="5"/>
      <c r="B56" s="209"/>
      <c r="C56" s="219"/>
      <c r="D56" s="219"/>
      <c r="E56" s="219"/>
      <c r="F56" s="39"/>
      <c r="G56" s="50"/>
      <c r="H56" s="50"/>
      <c r="I56" s="50"/>
      <c r="J56" s="50"/>
      <c r="K56" s="50"/>
      <c r="L56" s="67"/>
      <c r="M56" s="67"/>
      <c r="N56" s="67"/>
      <c r="O56" s="67"/>
      <c r="P56" s="239" t="s">
        <v>40</v>
      </c>
      <c r="Q56" s="239"/>
      <c r="R56" s="239"/>
      <c r="S56" s="247" t="str">
        <f>IF(S55="","",VLOOKUP(S55,'シフト記号表（勤務時間帯）'!$C$6:$K$35,9,0))</f>
        <v/>
      </c>
      <c r="T56" s="251" t="str">
        <f>IF(T55="","",VLOOKUP(T55,'シフト記号表（勤務時間帯）'!$C$6:$K$35,9,0))</f>
        <v/>
      </c>
      <c r="U56" s="251" t="str">
        <f>IF(U55="","",VLOOKUP(U55,'シフト記号表（勤務時間帯）'!$C$6:$K$35,9,0))</f>
        <v/>
      </c>
      <c r="V56" s="251" t="str">
        <f>IF(V55="","",VLOOKUP(V55,'シフト記号表（勤務時間帯）'!$C$6:$K$35,9,0))</f>
        <v/>
      </c>
      <c r="W56" s="251" t="str">
        <f>IF(W55="","",VLOOKUP(W55,'シフト記号表（勤務時間帯）'!$C$6:$K$35,9,0))</f>
        <v/>
      </c>
      <c r="X56" s="251" t="str">
        <f>IF(X55="","",VLOOKUP(X55,'シフト記号表（勤務時間帯）'!$C$6:$K$35,9,0))</f>
        <v/>
      </c>
      <c r="Y56" s="256" t="str">
        <f>IF(Y55="","",VLOOKUP(Y55,'シフト記号表（勤務時間帯）'!$C$6:$K$35,9,0))</f>
        <v/>
      </c>
      <c r="Z56" s="247" t="str">
        <f>IF(Z55="","",VLOOKUP(Z55,'シフト記号表（勤務時間帯）'!$C$6:$K$35,9,0))</f>
        <v/>
      </c>
      <c r="AA56" s="251" t="str">
        <f>IF(AA55="","",VLOOKUP(AA55,'シフト記号表（勤務時間帯）'!$C$6:$K$35,9,0))</f>
        <v/>
      </c>
      <c r="AB56" s="251" t="str">
        <f>IF(AB55="","",VLOOKUP(AB55,'シフト記号表（勤務時間帯）'!$C$6:$K$35,9,0))</f>
        <v/>
      </c>
      <c r="AC56" s="251" t="str">
        <f>IF(AC55="","",VLOOKUP(AC55,'シフト記号表（勤務時間帯）'!$C$6:$K$35,9,0))</f>
        <v/>
      </c>
      <c r="AD56" s="251" t="str">
        <f>IF(AD55="","",VLOOKUP(AD55,'シフト記号表（勤務時間帯）'!$C$6:$K$35,9,0))</f>
        <v/>
      </c>
      <c r="AE56" s="251" t="str">
        <f>IF(AE55="","",VLOOKUP(AE55,'シフト記号表（勤務時間帯）'!$C$6:$K$35,9,0))</f>
        <v/>
      </c>
      <c r="AF56" s="256" t="str">
        <f>IF(AF55="","",VLOOKUP(AF55,'シフト記号表（勤務時間帯）'!$C$6:$K$35,9,0))</f>
        <v/>
      </c>
      <c r="AG56" s="247" t="str">
        <f>IF(AG55="","",VLOOKUP(AG55,'シフト記号表（勤務時間帯）'!$C$6:$K$35,9,0))</f>
        <v/>
      </c>
      <c r="AH56" s="251" t="str">
        <f>IF(AH55="","",VLOOKUP(AH55,'シフト記号表（勤務時間帯）'!$C$6:$K$35,9,0))</f>
        <v/>
      </c>
      <c r="AI56" s="251" t="str">
        <f>IF(AI55="","",VLOOKUP(AI55,'シフト記号表（勤務時間帯）'!$C$6:$K$35,9,0))</f>
        <v/>
      </c>
      <c r="AJ56" s="251" t="str">
        <f>IF(AJ55="","",VLOOKUP(AJ55,'シフト記号表（勤務時間帯）'!$C$6:$K$35,9,0))</f>
        <v/>
      </c>
      <c r="AK56" s="251" t="str">
        <f>IF(AK55="","",VLOOKUP(AK55,'シフト記号表（勤務時間帯）'!$C$6:$K$35,9,0))</f>
        <v/>
      </c>
      <c r="AL56" s="251" t="str">
        <f>IF(AL55="","",VLOOKUP(AL55,'シフト記号表（勤務時間帯）'!$C$6:$K$35,9,0))</f>
        <v/>
      </c>
      <c r="AM56" s="256" t="str">
        <f>IF(AM55="","",VLOOKUP(AM55,'シフト記号表（勤務時間帯）'!$C$6:$K$35,9,0))</f>
        <v/>
      </c>
      <c r="AN56" s="247" t="str">
        <f>IF(AN55="","",VLOOKUP(AN55,'シフト記号表（勤務時間帯）'!$C$6:$K$35,9,0))</f>
        <v/>
      </c>
      <c r="AO56" s="251" t="str">
        <f>IF(AO55="","",VLOOKUP(AO55,'シフト記号表（勤務時間帯）'!$C$6:$K$35,9,0))</f>
        <v/>
      </c>
      <c r="AP56" s="251" t="str">
        <f>IF(AP55="","",VLOOKUP(AP55,'シフト記号表（勤務時間帯）'!$C$6:$K$35,9,0))</f>
        <v/>
      </c>
      <c r="AQ56" s="251" t="str">
        <f>IF(AQ55="","",VLOOKUP(AQ55,'シフト記号表（勤務時間帯）'!$C$6:$K$35,9,0))</f>
        <v/>
      </c>
      <c r="AR56" s="251" t="str">
        <f>IF(AR55="","",VLOOKUP(AR55,'シフト記号表（勤務時間帯）'!$C$6:$K$35,9,0))</f>
        <v/>
      </c>
      <c r="AS56" s="251" t="str">
        <f>IF(AS55="","",VLOOKUP(AS55,'シフト記号表（勤務時間帯）'!$C$6:$K$35,9,0))</f>
        <v/>
      </c>
      <c r="AT56" s="256" t="str">
        <f>IF(AT55="","",VLOOKUP(AT55,'シフト記号表（勤務時間帯）'!$C$6:$K$35,9,0))</f>
        <v/>
      </c>
      <c r="AU56" s="247" t="str">
        <f>IF(AU55="","",VLOOKUP(AU55,'シフト記号表（勤務時間帯）'!$C$6:$K$35,9,0))</f>
        <v/>
      </c>
      <c r="AV56" s="251" t="str">
        <f>IF(AV55="","",VLOOKUP(AV55,'シフト記号表（勤務時間帯）'!$C$6:$K$35,9,0))</f>
        <v/>
      </c>
      <c r="AW56" s="251" t="str">
        <f>IF(AW55="","",VLOOKUP(AW55,'シフト記号表（勤務時間帯）'!$C$6:$K$35,9,0))</f>
        <v/>
      </c>
      <c r="AX56" s="276">
        <f>IF($BB$3="４週",SUM(S56:AT56),IF($BB$3="暦月",SUM(S56:AW56),""))</f>
        <v>0</v>
      </c>
      <c r="AY56" s="276"/>
      <c r="AZ56" s="285">
        <f>IF($BB$3="４週",AX56/4,IF($BB$3="暦月",'認知症対応型通所（100名）'!AX56/('認知症対応型通所（100名）'!$BB$8/7),""))</f>
        <v>0</v>
      </c>
      <c r="BA56" s="285"/>
      <c r="BB56" s="174"/>
      <c r="BC56" s="174"/>
      <c r="BD56" s="174"/>
      <c r="BE56" s="174"/>
      <c r="BF56" s="174"/>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row>
    <row r="57" spans="1:1024" ht="20.25" customHeight="1">
      <c r="A57" s="5"/>
      <c r="B57" s="209"/>
      <c r="C57" s="219"/>
      <c r="D57" s="219"/>
      <c r="E57" s="219"/>
      <c r="F57" s="39">
        <f>C55</f>
        <v>0</v>
      </c>
      <c r="G57" s="50"/>
      <c r="H57" s="50"/>
      <c r="I57" s="50"/>
      <c r="J57" s="50"/>
      <c r="K57" s="50"/>
      <c r="L57" s="67"/>
      <c r="M57" s="67"/>
      <c r="N57" s="67"/>
      <c r="O57" s="67"/>
      <c r="P57" s="240" t="s">
        <v>44</v>
      </c>
      <c r="Q57" s="240"/>
      <c r="R57" s="240"/>
      <c r="S57" s="248" t="str">
        <f>IF(S55="","",VLOOKUP(S55,'シフト記号表（勤務時間帯）'!$C$6:$U$35,19,0))</f>
        <v/>
      </c>
      <c r="T57" s="252" t="str">
        <f>IF(T55="","",VLOOKUP(T55,'シフト記号表（勤務時間帯）'!$C$6:$U$35,19,0))</f>
        <v/>
      </c>
      <c r="U57" s="252" t="str">
        <f>IF(U55="","",VLOOKUP(U55,'シフト記号表（勤務時間帯）'!$C$6:$U$35,19,0))</f>
        <v/>
      </c>
      <c r="V57" s="252" t="str">
        <f>IF(V55="","",VLOOKUP(V55,'シフト記号表（勤務時間帯）'!$C$6:$U$35,19,0))</f>
        <v/>
      </c>
      <c r="W57" s="252" t="str">
        <f>IF(W55="","",VLOOKUP(W55,'シフト記号表（勤務時間帯）'!$C$6:$U$35,19,0))</f>
        <v/>
      </c>
      <c r="X57" s="252" t="str">
        <f>IF(X55="","",VLOOKUP(X55,'シフト記号表（勤務時間帯）'!$C$6:$U$35,19,0))</f>
        <v/>
      </c>
      <c r="Y57" s="257" t="str">
        <f>IF(Y55="","",VLOOKUP(Y55,'シフト記号表（勤務時間帯）'!$C$6:$U$35,19,0))</f>
        <v/>
      </c>
      <c r="Z57" s="248" t="str">
        <f>IF(Z55="","",VLOOKUP(Z55,'シフト記号表（勤務時間帯）'!$C$6:$U$35,19,0))</f>
        <v/>
      </c>
      <c r="AA57" s="252" t="str">
        <f>IF(AA55="","",VLOOKUP(AA55,'シフト記号表（勤務時間帯）'!$C$6:$U$35,19,0))</f>
        <v/>
      </c>
      <c r="AB57" s="252" t="str">
        <f>IF(AB55="","",VLOOKUP(AB55,'シフト記号表（勤務時間帯）'!$C$6:$U$35,19,0))</f>
        <v/>
      </c>
      <c r="AC57" s="252" t="str">
        <f>IF(AC55="","",VLOOKUP(AC55,'シフト記号表（勤務時間帯）'!$C$6:$U$35,19,0))</f>
        <v/>
      </c>
      <c r="AD57" s="252" t="str">
        <f>IF(AD55="","",VLOOKUP(AD55,'シフト記号表（勤務時間帯）'!$C$6:$U$35,19,0))</f>
        <v/>
      </c>
      <c r="AE57" s="252" t="str">
        <f>IF(AE55="","",VLOOKUP(AE55,'シフト記号表（勤務時間帯）'!$C$6:$U$35,19,0))</f>
        <v/>
      </c>
      <c r="AF57" s="257" t="str">
        <f>IF(AF55="","",VLOOKUP(AF55,'シフト記号表（勤務時間帯）'!$C$6:$U$35,19,0))</f>
        <v/>
      </c>
      <c r="AG57" s="248" t="str">
        <f>IF(AG55="","",VLOOKUP(AG55,'シフト記号表（勤務時間帯）'!$C$6:$U$35,19,0))</f>
        <v/>
      </c>
      <c r="AH57" s="252" t="str">
        <f>IF(AH55="","",VLOOKUP(AH55,'シフト記号表（勤務時間帯）'!$C$6:$U$35,19,0))</f>
        <v/>
      </c>
      <c r="AI57" s="252" t="str">
        <f>IF(AI55="","",VLOOKUP(AI55,'シフト記号表（勤務時間帯）'!$C$6:$U$35,19,0))</f>
        <v/>
      </c>
      <c r="AJ57" s="252" t="str">
        <f>IF(AJ55="","",VLOOKUP(AJ55,'シフト記号表（勤務時間帯）'!$C$6:$U$35,19,0))</f>
        <v/>
      </c>
      <c r="AK57" s="252" t="str">
        <f>IF(AK55="","",VLOOKUP(AK55,'シフト記号表（勤務時間帯）'!$C$6:$U$35,19,0))</f>
        <v/>
      </c>
      <c r="AL57" s="252" t="str">
        <f>IF(AL55="","",VLOOKUP(AL55,'シフト記号表（勤務時間帯）'!$C$6:$U$35,19,0))</f>
        <v/>
      </c>
      <c r="AM57" s="257" t="str">
        <f>IF(AM55="","",VLOOKUP(AM55,'シフト記号表（勤務時間帯）'!$C$6:$U$35,19,0))</f>
        <v/>
      </c>
      <c r="AN57" s="248" t="str">
        <f>IF(AN55="","",VLOOKUP(AN55,'シフト記号表（勤務時間帯）'!$C$6:$U$35,19,0))</f>
        <v/>
      </c>
      <c r="AO57" s="252" t="str">
        <f>IF(AO55="","",VLOOKUP(AO55,'シフト記号表（勤務時間帯）'!$C$6:$U$35,19,0))</f>
        <v/>
      </c>
      <c r="AP57" s="252" t="str">
        <f>IF(AP55="","",VLOOKUP(AP55,'シフト記号表（勤務時間帯）'!$C$6:$U$35,19,0))</f>
        <v/>
      </c>
      <c r="AQ57" s="252" t="str">
        <f>IF(AQ55="","",VLOOKUP(AQ55,'シフト記号表（勤務時間帯）'!$C$6:$U$35,19,0))</f>
        <v/>
      </c>
      <c r="AR57" s="252" t="str">
        <f>IF(AR55="","",VLOOKUP(AR55,'シフト記号表（勤務時間帯）'!$C$6:$U$35,19,0))</f>
        <v/>
      </c>
      <c r="AS57" s="252" t="str">
        <f>IF(AS55="","",VLOOKUP(AS55,'シフト記号表（勤務時間帯）'!$C$6:$U$35,19,0))</f>
        <v/>
      </c>
      <c r="AT57" s="257" t="str">
        <f>IF(AT55="","",VLOOKUP(AT55,'シフト記号表（勤務時間帯）'!$C$6:$U$35,19,0))</f>
        <v/>
      </c>
      <c r="AU57" s="248" t="str">
        <f>IF(AU55="","",VLOOKUP(AU55,'シフト記号表（勤務時間帯）'!$C$6:$U$35,19,0))</f>
        <v/>
      </c>
      <c r="AV57" s="252" t="str">
        <f>IF(AV55="","",VLOOKUP(AV55,'シフト記号表（勤務時間帯）'!$C$6:$U$35,19,0))</f>
        <v/>
      </c>
      <c r="AW57" s="252" t="str">
        <f>IF(AW55="","",VLOOKUP(AW55,'シフト記号表（勤務時間帯）'!$C$6:$U$35,19,0))</f>
        <v/>
      </c>
      <c r="AX57" s="277">
        <f>IF($BB$3="４週",SUM(S57:AT57),IF($BB$3="暦月",SUM(S57:AW57),""))</f>
        <v>0</v>
      </c>
      <c r="AY57" s="277"/>
      <c r="AZ57" s="286">
        <f>IF($BB$3="４週",AX57/4,IF($BB$3="暦月",'認知症対応型通所（100名）'!AX57/('認知症対応型通所（100名）'!$BB$8/7),""))</f>
        <v>0</v>
      </c>
      <c r="BA57" s="286"/>
      <c r="BB57" s="174"/>
      <c r="BC57" s="174"/>
      <c r="BD57" s="174"/>
      <c r="BE57" s="174"/>
      <c r="BF57" s="174"/>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row>
    <row r="58" spans="1:1024" ht="20.25" customHeight="1">
      <c r="A58" s="5"/>
      <c r="B58" s="209">
        <f>B55+1</f>
        <v>13</v>
      </c>
      <c r="C58" s="219"/>
      <c r="D58" s="219"/>
      <c r="E58" s="219"/>
      <c r="F58" s="41"/>
      <c r="G58" s="50"/>
      <c r="H58" s="50"/>
      <c r="I58" s="50"/>
      <c r="J58" s="50"/>
      <c r="K58" s="50"/>
      <c r="L58" s="67"/>
      <c r="M58" s="67"/>
      <c r="N58" s="67"/>
      <c r="O58" s="67"/>
      <c r="P58" s="241" t="s">
        <v>49</v>
      </c>
      <c r="Q58" s="241"/>
      <c r="R58" s="241"/>
      <c r="S58" s="307"/>
      <c r="T58" s="309"/>
      <c r="U58" s="309"/>
      <c r="V58" s="309"/>
      <c r="W58" s="309"/>
      <c r="X58" s="309"/>
      <c r="Y58" s="310"/>
      <c r="Z58" s="307"/>
      <c r="AA58" s="309"/>
      <c r="AB58" s="309"/>
      <c r="AC58" s="309"/>
      <c r="AD58" s="309"/>
      <c r="AE58" s="309"/>
      <c r="AF58" s="310"/>
      <c r="AG58" s="307"/>
      <c r="AH58" s="309"/>
      <c r="AI58" s="309"/>
      <c r="AJ58" s="309"/>
      <c r="AK58" s="309"/>
      <c r="AL58" s="309"/>
      <c r="AM58" s="310"/>
      <c r="AN58" s="307"/>
      <c r="AO58" s="309"/>
      <c r="AP58" s="309"/>
      <c r="AQ58" s="309"/>
      <c r="AR58" s="309"/>
      <c r="AS58" s="309"/>
      <c r="AT58" s="310"/>
      <c r="AU58" s="307"/>
      <c r="AV58" s="309"/>
      <c r="AW58" s="309"/>
      <c r="AX58" s="312"/>
      <c r="AY58" s="312"/>
      <c r="AZ58" s="316"/>
      <c r="BA58" s="316"/>
      <c r="BB58" s="174"/>
      <c r="BC58" s="174"/>
      <c r="BD58" s="174"/>
      <c r="BE58" s="174"/>
      <c r="BF58" s="174"/>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row>
    <row r="59" spans="1:1024" ht="20.25" customHeight="1">
      <c r="A59" s="5"/>
      <c r="B59" s="209"/>
      <c r="C59" s="219"/>
      <c r="D59" s="219"/>
      <c r="E59" s="219"/>
      <c r="F59" s="39"/>
      <c r="G59" s="50"/>
      <c r="H59" s="50"/>
      <c r="I59" s="50"/>
      <c r="J59" s="50"/>
      <c r="K59" s="50"/>
      <c r="L59" s="67"/>
      <c r="M59" s="67"/>
      <c r="N59" s="67"/>
      <c r="O59" s="67"/>
      <c r="P59" s="239" t="s">
        <v>40</v>
      </c>
      <c r="Q59" s="239"/>
      <c r="R59" s="239"/>
      <c r="S59" s="247" t="str">
        <f>IF(S58="","",VLOOKUP(S58,'シフト記号表（勤務時間帯）'!$C$6:$K$35,9,0))</f>
        <v/>
      </c>
      <c r="T59" s="251" t="str">
        <f>IF(T58="","",VLOOKUP(T58,'シフト記号表（勤務時間帯）'!$C$6:$K$35,9,0))</f>
        <v/>
      </c>
      <c r="U59" s="251" t="str">
        <f>IF(U58="","",VLOOKUP(U58,'シフト記号表（勤務時間帯）'!$C$6:$K$35,9,0))</f>
        <v/>
      </c>
      <c r="V59" s="251" t="str">
        <f>IF(V58="","",VLOOKUP(V58,'シフト記号表（勤務時間帯）'!$C$6:$K$35,9,0))</f>
        <v/>
      </c>
      <c r="W59" s="251" t="str">
        <f>IF(W58="","",VLOOKUP(W58,'シフト記号表（勤務時間帯）'!$C$6:$K$35,9,0))</f>
        <v/>
      </c>
      <c r="X59" s="251" t="str">
        <f>IF(X58="","",VLOOKUP(X58,'シフト記号表（勤務時間帯）'!$C$6:$K$35,9,0))</f>
        <v/>
      </c>
      <c r="Y59" s="256" t="str">
        <f>IF(Y58="","",VLOOKUP(Y58,'シフト記号表（勤務時間帯）'!$C$6:$K$35,9,0))</f>
        <v/>
      </c>
      <c r="Z59" s="247" t="str">
        <f>IF(Z58="","",VLOOKUP(Z58,'シフト記号表（勤務時間帯）'!$C$6:$K$35,9,0))</f>
        <v/>
      </c>
      <c r="AA59" s="251" t="str">
        <f>IF(AA58="","",VLOOKUP(AA58,'シフト記号表（勤務時間帯）'!$C$6:$K$35,9,0))</f>
        <v/>
      </c>
      <c r="AB59" s="251" t="str">
        <f>IF(AB58="","",VLOOKUP(AB58,'シフト記号表（勤務時間帯）'!$C$6:$K$35,9,0))</f>
        <v/>
      </c>
      <c r="AC59" s="251" t="str">
        <f>IF(AC58="","",VLOOKUP(AC58,'シフト記号表（勤務時間帯）'!$C$6:$K$35,9,0))</f>
        <v/>
      </c>
      <c r="AD59" s="251" t="str">
        <f>IF(AD58="","",VLOOKUP(AD58,'シフト記号表（勤務時間帯）'!$C$6:$K$35,9,0))</f>
        <v/>
      </c>
      <c r="AE59" s="251" t="str">
        <f>IF(AE58="","",VLOOKUP(AE58,'シフト記号表（勤務時間帯）'!$C$6:$K$35,9,0))</f>
        <v/>
      </c>
      <c r="AF59" s="256" t="str">
        <f>IF(AF58="","",VLOOKUP(AF58,'シフト記号表（勤務時間帯）'!$C$6:$K$35,9,0))</f>
        <v/>
      </c>
      <c r="AG59" s="247" t="str">
        <f>IF(AG58="","",VLOOKUP(AG58,'シフト記号表（勤務時間帯）'!$C$6:$K$35,9,0))</f>
        <v/>
      </c>
      <c r="AH59" s="251" t="str">
        <f>IF(AH58="","",VLOOKUP(AH58,'シフト記号表（勤務時間帯）'!$C$6:$K$35,9,0))</f>
        <v/>
      </c>
      <c r="AI59" s="251" t="str">
        <f>IF(AI58="","",VLOOKUP(AI58,'シフト記号表（勤務時間帯）'!$C$6:$K$35,9,0))</f>
        <v/>
      </c>
      <c r="AJ59" s="251" t="str">
        <f>IF(AJ58="","",VLOOKUP(AJ58,'シフト記号表（勤務時間帯）'!$C$6:$K$35,9,0))</f>
        <v/>
      </c>
      <c r="AK59" s="251" t="str">
        <f>IF(AK58="","",VLOOKUP(AK58,'シフト記号表（勤務時間帯）'!$C$6:$K$35,9,0))</f>
        <v/>
      </c>
      <c r="AL59" s="251" t="str">
        <f>IF(AL58="","",VLOOKUP(AL58,'シフト記号表（勤務時間帯）'!$C$6:$K$35,9,0))</f>
        <v/>
      </c>
      <c r="AM59" s="256" t="str">
        <f>IF(AM58="","",VLOOKUP(AM58,'シフト記号表（勤務時間帯）'!$C$6:$K$35,9,0))</f>
        <v/>
      </c>
      <c r="AN59" s="247" t="str">
        <f>IF(AN58="","",VLOOKUP(AN58,'シフト記号表（勤務時間帯）'!$C$6:$K$35,9,0))</f>
        <v/>
      </c>
      <c r="AO59" s="251" t="str">
        <f>IF(AO58="","",VLOOKUP(AO58,'シフト記号表（勤務時間帯）'!$C$6:$K$35,9,0))</f>
        <v/>
      </c>
      <c r="AP59" s="251" t="str">
        <f>IF(AP58="","",VLOOKUP(AP58,'シフト記号表（勤務時間帯）'!$C$6:$K$35,9,0))</f>
        <v/>
      </c>
      <c r="AQ59" s="251" t="str">
        <f>IF(AQ58="","",VLOOKUP(AQ58,'シフト記号表（勤務時間帯）'!$C$6:$K$35,9,0))</f>
        <v/>
      </c>
      <c r="AR59" s="251" t="str">
        <f>IF(AR58="","",VLOOKUP(AR58,'シフト記号表（勤務時間帯）'!$C$6:$K$35,9,0))</f>
        <v/>
      </c>
      <c r="AS59" s="251" t="str">
        <f>IF(AS58="","",VLOOKUP(AS58,'シフト記号表（勤務時間帯）'!$C$6:$K$35,9,0))</f>
        <v/>
      </c>
      <c r="AT59" s="256" t="str">
        <f>IF(AT58="","",VLOOKUP(AT58,'シフト記号表（勤務時間帯）'!$C$6:$K$35,9,0))</f>
        <v/>
      </c>
      <c r="AU59" s="247" t="str">
        <f>IF(AU58="","",VLOOKUP(AU58,'シフト記号表（勤務時間帯）'!$C$6:$K$35,9,0))</f>
        <v/>
      </c>
      <c r="AV59" s="251" t="str">
        <f>IF(AV58="","",VLOOKUP(AV58,'シフト記号表（勤務時間帯）'!$C$6:$K$35,9,0))</f>
        <v/>
      </c>
      <c r="AW59" s="251" t="str">
        <f>IF(AW58="","",VLOOKUP(AW58,'シフト記号表（勤務時間帯）'!$C$6:$K$35,9,0))</f>
        <v/>
      </c>
      <c r="AX59" s="276">
        <f>IF($BB$3="４週",SUM(S59:AT59),IF($BB$3="暦月",SUM(S59:AW59),""))</f>
        <v>0</v>
      </c>
      <c r="AY59" s="276"/>
      <c r="AZ59" s="285">
        <f>IF($BB$3="４週",AX59/4,IF($BB$3="暦月",'認知症対応型通所（100名）'!AX59/('認知症対応型通所（100名）'!$BB$8/7),""))</f>
        <v>0</v>
      </c>
      <c r="BA59" s="285"/>
      <c r="BB59" s="174"/>
      <c r="BC59" s="174"/>
      <c r="BD59" s="174"/>
      <c r="BE59" s="174"/>
      <c r="BF59" s="174"/>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row>
    <row r="60" spans="1:1024" ht="20.25" customHeight="1">
      <c r="A60" s="5"/>
      <c r="B60" s="209"/>
      <c r="C60" s="219"/>
      <c r="D60" s="219"/>
      <c r="E60" s="219"/>
      <c r="F60" s="303">
        <f>C58</f>
        <v>0</v>
      </c>
      <c r="G60" s="50"/>
      <c r="H60" s="50"/>
      <c r="I60" s="50"/>
      <c r="J60" s="50"/>
      <c r="K60" s="50"/>
      <c r="L60" s="67"/>
      <c r="M60" s="67"/>
      <c r="N60" s="67"/>
      <c r="O60" s="67"/>
      <c r="P60" s="240" t="s">
        <v>44</v>
      </c>
      <c r="Q60" s="240"/>
      <c r="R60" s="240"/>
      <c r="S60" s="248" t="str">
        <f>IF(S58="","",VLOOKUP(S58,'シフト記号表（勤務時間帯）'!$C$6:$U$35,19,0))</f>
        <v/>
      </c>
      <c r="T60" s="252" t="str">
        <f>IF(T58="","",VLOOKUP(T58,'シフト記号表（勤務時間帯）'!$C$6:$U$35,19,0))</f>
        <v/>
      </c>
      <c r="U60" s="252" t="str">
        <f>IF(U58="","",VLOOKUP(U58,'シフト記号表（勤務時間帯）'!$C$6:$U$35,19,0))</f>
        <v/>
      </c>
      <c r="V60" s="252" t="str">
        <f>IF(V58="","",VLOOKUP(V58,'シフト記号表（勤務時間帯）'!$C$6:$U$35,19,0))</f>
        <v/>
      </c>
      <c r="W60" s="252" t="str">
        <f>IF(W58="","",VLOOKUP(W58,'シフト記号表（勤務時間帯）'!$C$6:$U$35,19,0))</f>
        <v/>
      </c>
      <c r="X60" s="252" t="str">
        <f>IF(X58="","",VLOOKUP(X58,'シフト記号表（勤務時間帯）'!$C$6:$U$35,19,0))</f>
        <v/>
      </c>
      <c r="Y60" s="257" t="str">
        <f>IF(Y58="","",VLOOKUP(Y58,'シフト記号表（勤務時間帯）'!$C$6:$U$35,19,0))</f>
        <v/>
      </c>
      <c r="Z60" s="248" t="str">
        <f>IF(Z58="","",VLOOKUP(Z58,'シフト記号表（勤務時間帯）'!$C$6:$U$35,19,0))</f>
        <v/>
      </c>
      <c r="AA60" s="252" t="str">
        <f>IF(AA58="","",VLOOKUP(AA58,'シフト記号表（勤務時間帯）'!$C$6:$U$35,19,0))</f>
        <v/>
      </c>
      <c r="AB60" s="252" t="str">
        <f>IF(AB58="","",VLOOKUP(AB58,'シフト記号表（勤務時間帯）'!$C$6:$U$35,19,0))</f>
        <v/>
      </c>
      <c r="AC60" s="252" t="str">
        <f>IF(AC58="","",VLOOKUP(AC58,'シフト記号表（勤務時間帯）'!$C$6:$U$35,19,0))</f>
        <v/>
      </c>
      <c r="AD60" s="252" t="str">
        <f>IF(AD58="","",VLOOKUP(AD58,'シフト記号表（勤務時間帯）'!$C$6:$U$35,19,0))</f>
        <v/>
      </c>
      <c r="AE60" s="252" t="str">
        <f>IF(AE58="","",VLOOKUP(AE58,'シフト記号表（勤務時間帯）'!$C$6:$U$35,19,0))</f>
        <v/>
      </c>
      <c r="AF60" s="257" t="str">
        <f>IF(AF58="","",VLOOKUP(AF58,'シフト記号表（勤務時間帯）'!$C$6:$U$35,19,0))</f>
        <v/>
      </c>
      <c r="AG60" s="248" t="str">
        <f>IF(AG58="","",VLOOKUP(AG58,'シフト記号表（勤務時間帯）'!$C$6:$U$35,19,0))</f>
        <v/>
      </c>
      <c r="AH60" s="252" t="str">
        <f>IF(AH58="","",VLOOKUP(AH58,'シフト記号表（勤務時間帯）'!$C$6:$U$35,19,0))</f>
        <v/>
      </c>
      <c r="AI60" s="252" t="str">
        <f>IF(AI58="","",VLOOKUP(AI58,'シフト記号表（勤務時間帯）'!$C$6:$U$35,19,0))</f>
        <v/>
      </c>
      <c r="AJ60" s="252" t="str">
        <f>IF(AJ58="","",VLOOKUP(AJ58,'シフト記号表（勤務時間帯）'!$C$6:$U$35,19,0))</f>
        <v/>
      </c>
      <c r="AK60" s="252" t="str">
        <f>IF(AK58="","",VLOOKUP(AK58,'シフト記号表（勤務時間帯）'!$C$6:$U$35,19,0))</f>
        <v/>
      </c>
      <c r="AL60" s="252" t="str">
        <f>IF(AL58="","",VLOOKUP(AL58,'シフト記号表（勤務時間帯）'!$C$6:$U$35,19,0))</f>
        <v/>
      </c>
      <c r="AM60" s="257" t="str">
        <f>IF(AM58="","",VLOOKUP(AM58,'シフト記号表（勤務時間帯）'!$C$6:$U$35,19,0))</f>
        <v/>
      </c>
      <c r="AN60" s="248" t="str">
        <f>IF(AN58="","",VLOOKUP(AN58,'シフト記号表（勤務時間帯）'!$C$6:$U$35,19,0))</f>
        <v/>
      </c>
      <c r="AO60" s="252" t="str">
        <f>IF(AO58="","",VLOOKUP(AO58,'シフト記号表（勤務時間帯）'!$C$6:$U$35,19,0))</f>
        <v/>
      </c>
      <c r="AP60" s="252" t="str">
        <f>IF(AP58="","",VLOOKUP(AP58,'シフト記号表（勤務時間帯）'!$C$6:$U$35,19,0))</f>
        <v/>
      </c>
      <c r="AQ60" s="252" t="str">
        <f>IF(AQ58="","",VLOOKUP(AQ58,'シフト記号表（勤務時間帯）'!$C$6:$U$35,19,0))</f>
        <v/>
      </c>
      <c r="AR60" s="252" t="str">
        <f>IF(AR58="","",VLOOKUP(AR58,'シフト記号表（勤務時間帯）'!$C$6:$U$35,19,0))</f>
        <v/>
      </c>
      <c r="AS60" s="252" t="str">
        <f>IF(AS58="","",VLOOKUP(AS58,'シフト記号表（勤務時間帯）'!$C$6:$U$35,19,0))</f>
        <v/>
      </c>
      <c r="AT60" s="257" t="str">
        <f>IF(AT58="","",VLOOKUP(AT58,'シフト記号表（勤務時間帯）'!$C$6:$U$35,19,0))</f>
        <v/>
      </c>
      <c r="AU60" s="248" t="str">
        <f>IF(AU58="","",VLOOKUP(AU58,'シフト記号表（勤務時間帯）'!$C$6:$U$35,19,0))</f>
        <v/>
      </c>
      <c r="AV60" s="252" t="str">
        <f>IF(AV58="","",VLOOKUP(AV58,'シフト記号表（勤務時間帯）'!$C$6:$U$35,19,0))</f>
        <v/>
      </c>
      <c r="AW60" s="252" t="str">
        <f>IF(AW58="","",VLOOKUP(AW58,'シフト記号表（勤務時間帯）'!$C$6:$U$35,19,0))</f>
        <v/>
      </c>
      <c r="AX60" s="277">
        <f>IF($BB$3="４週",SUM(S60:AT60),IF($BB$3="暦月",SUM(S60:AW60),""))</f>
        <v>0</v>
      </c>
      <c r="AY60" s="277"/>
      <c r="AZ60" s="286">
        <f>IF($BB$3="４週",AX60/4,IF($BB$3="暦月",'認知症対応型通所（100名）'!AX60/('認知症対応型通所（100名）'!$BB$8/7),""))</f>
        <v>0</v>
      </c>
      <c r="BA60" s="286"/>
      <c r="BB60" s="174"/>
      <c r="BC60" s="174"/>
      <c r="BD60" s="174"/>
      <c r="BE60" s="174"/>
      <c r="BF60" s="174"/>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row>
    <row r="61" spans="1:1024" ht="20.25" customHeight="1">
      <c r="A61" s="5"/>
      <c r="B61" s="301">
        <f>B58+1</f>
        <v>14</v>
      </c>
      <c r="C61" s="302"/>
      <c r="D61" s="302"/>
      <c r="E61" s="302"/>
      <c r="F61" s="304"/>
      <c r="G61" s="40"/>
      <c r="H61" s="40"/>
      <c r="I61" s="40"/>
      <c r="J61" s="40"/>
      <c r="K61" s="40"/>
      <c r="L61" s="305"/>
      <c r="M61" s="305"/>
      <c r="N61" s="305"/>
      <c r="O61" s="305"/>
      <c r="P61" s="306" t="s">
        <v>49</v>
      </c>
      <c r="Q61" s="306"/>
      <c r="R61" s="306"/>
      <c r="S61" s="307"/>
      <c r="T61" s="309"/>
      <c r="U61" s="309"/>
      <c r="V61" s="309"/>
      <c r="W61" s="309"/>
      <c r="X61" s="309"/>
      <c r="Y61" s="310"/>
      <c r="Z61" s="307"/>
      <c r="AA61" s="309"/>
      <c r="AB61" s="309"/>
      <c r="AC61" s="309"/>
      <c r="AD61" s="309"/>
      <c r="AE61" s="309"/>
      <c r="AF61" s="310"/>
      <c r="AG61" s="307"/>
      <c r="AH61" s="309"/>
      <c r="AI61" s="309"/>
      <c r="AJ61" s="309"/>
      <c r="AK61" s="309"/>
      <c r="AL61" s="309"/>
      <c r="AM61" s="310"/>
      <c r="AN61" s="307"/>
      <c r="AO61" s="309"/>
      <c r="AP61" s="309"/>
      <c r="AQ61" s="309"/>
      <c r="AR61" s="309"/>
      <c r="AS61" s="309"/>
      <c r="AT61" s="310"/>
      <c r="AU61" s="307"/>
      <c r="AV61" s="309"/>
      <c r="AW61" s="309"/>
      <c r="AX61" s="313"/>
      <c r="AY61" s="313"/>
      <c r="AZ61" s="317"/>
      <c r="BA61" s="317"/>
      <c r="BB61" s="318"/>
      <c r="BC61" s="318"/>
      <c r="BD61" s="318"/>
      <c r="BE61" s="318"/>
      <c r="BF61" s="318"/>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row>
    <row r="62" spans="1:1024" ht="20.25" customHeight="1">
      <c r="A62" s="5"/>
      <c r="B62" s="301"/>
      <c r="C62" s="302"/>
      <c r="D62" s="302"/>
      <c r="E62" s="302"/>
      <c r="F62" s="39"/>
      <c r="G62" s="40"/>
      <c r="H62" s="40"/>
      <c r="I62" s="40"/>
      <c r="J62" s="40"/>
      <c r="K62" s="40"/>
      <c r="L62" s="305"/>
      <c r="M62" s="305"/>
      <c r="N62" s="305"/>
      <c r="O62" s="305"/>
      <c r="P62" s="239" t="s">
        <v>40</v>
      </c>
      <c r="Q62" s="239"/>
      <c r="R62" s="239"/>
      <c r="S62" s="247" t="str">
        <f>IF(S61="","",VLOOKUP(S61,'シフト記号表（勤務時間帯）'!$C$6:$K$35,9,0))</f>
        <v/>
      </c>
      <c r="T62" s="251" t="str">
        <f>IF(T61="","",VLOOKUP(T61,'シフト記号表（勤務時間帯）'!$C$6:$K$35,9,0))</f>
        <v/>
      </c>
      <c r="U62" s="251" t="str">
        <f>IF(U61="","",VLOOKUP(U61,'シフト記号表（勤務時間帯）'!$C$6:$K$35,9,0))</f>
        <v/>
      </c>
      <c r="V62" s="251" t="str">
        <f>IF(V61="","",VLOOKUP(V61,'シフト記号表（勤務時間帯）'!$C$6:$K$35,9,0))</f>
        <v/>
      </c>
      <c r="W62" s="251" t="str">
        <f>IF(W61="","",VLOOKUP(W61,'シフト記号表（勤務時間帯）'!$C$6:$K$35,9,0))</f>
        <v/>
      </c>
      <c r="X62" s="251" t="str">
        <f>IF(X61="","",VLOOKUP(X61,'シフト記号表（勤務時間帯）'!$C$6:$K$35,9,0))</f>
        <v/>
      </c>
      <c r="Y62" s="256" t="str">
        <f>IF(Y61="","",VLOOKUP(Y61,'シフト記号表（勤務時間帯）'!$C$6:$K$35,9,0))</f>
        <v/>
      </c>
      <c r="Z62" s="247" t="str">
        <f>IF(Z61="","",VLOOKUP(Z61,'シフト記号表（勤務時間帯）'!$C$6:$K$35,9,0))</f>
        <v/>
      </c>
      <c r="AA62" s="251" t="str">
        <f>IF(AA61="","",VLOOKUP(AA61,'シフト記号表（勤務時間帯）'!$C$6:$K$35,9,0))</f>
        <v/>
      </c>
      <c r="AB62" s="251" t="str">
        <f>IF(AB61="","",VLOOKUP(AB61,'シフト記号表（勤務時間帯）'!$C$6:$K$35,9,0))</f>
        <v/>
      </c>
      <c r="AC62" s="251" t="str">
        <f>IF(AC61="","",VLOOKUP(AC61,'シフト記号表（勤務時間帯）'!$C$6:$K$35,9,0))</f>
        <v/>
      </c>
      <c r="AD62" s="251" t="str">
        <f>IF(AD61="","",VLOOKUP(AD61,'シフト記号表（勤務時間帯）'!$C$6:$K$35,9,0))</f>
        <v/>
      </c>
      <c r="AE62" s="251" t="str">
        <f>IF(AE61="","",VLOOKUP(AE61,'シフト記号表（勤務時間帯）'!$C$6:$K$35,9,0))</f>
        <v/>
      </c>
      <c r="AF62" s="256" t="str">
        <f>IF(AF61="","",VLOOKUP(AF61,'シフト記号表（勤務時間帯）'!$C$6:$K$35,9,0))</f>
        <v/>
      </c>
      <c r="AG62" s="247" t="str">
        <f>IF(AG61="","",VLOOKUP(AG61,'シフト記号表（勤務時間帯）'!$C$6:$K$35,9,0))</f>
        <v/>
      </c>
      <c r="AH62" s="251" t="str">
        <f>IF(AH61="","",VLOOKUP(AH61,'シフト記号表（勤務時間帯）'!$C$6:$K$35,9,0))</f>
        <v/>
      </c>
      <c r="AI62" s="251" t="str">
        <f>IF(AI61="","",VLOOKUP(AI61,'シフト記号表（勤務時間帯）'!$C$6:$K$35,9,0))</f>
        <v/>
      </c>
      <c r="AJ62" s="251" t="str">
        <f>IF(AJ61="","",VLOOKUP(AJ61,'シフト記号表（勤務時間帯）'!$C$6:$K$35,9,0))</f>
        <v/>
      </c>
      <c r="AK62" s="251" t="str">
        <f>IF(AK61="","",VLOOKUP(AK61,'シフト記号表（勤務時間帯）'!$C$6:$K$35,9,0))</f>
        <v/>
      </c>
      <c r="AL62" s="251" t="str">
        <f>IF(AL61="","",VLOOKUP(AL61,'シフト記号表（勤務時間帯）'!$C$6:$K$35,9,0))</f>
        <v/>
      </c>
      <c r="AM62" s="256" t="str">
        <f>IF(AM61="","",VLOOKUP(AM61,'シフト記号表（勤務時間帯）'!$C$6:$K$35,9,0))</f>
        <v/>
      </c>
      <c r="AN62" s="247" t="str">
        <f>IF(AN61="","",VLOOKUP(AN61,'シフト記号表（勤務時間帯）'!$C$6:$K$35,9,0))</f>
        <v/>
      </c>
      <c r="AO62" s="251" t="str">
        <f>IF(AO61="","",VLOOKUP(AO61,'シフト記号表（勤務時間帯）'!$C$6:$K$35,9,0))</f>
        <v/>
      </c>
      <c r="AP62" s="251" t="str">
        <f>IF(AP61="","",VLOOKUP(AP61,'シフト記号表（勤務時間帯）'!$C$6:$K$35,9,0))</f>
        <v/>
      </c>
      <c r="AQ62" s="251" t="str">
        <f>IF(AQ61="","",VLOOKUP(AQ61,'シフト記号表（勤務時間帯）'!$C$6:$K$35,9,0))</f>
        <v/>
      </c>
      <c r="AR62" s="251" t="str">
        <f>IF(AR61="","",VLOOKUP(AR61,'シフト記号表（勤務時間帯）'!$C$6:$K$35,9,0))</f>
        <v/>
      </c>
      <c r="AS62" s="251" t="str">
        <f>IF(AS61="","",VLOOKUP(AS61,'シフト記号表（勤務時間帯）'!$C$6:$K$35,9,0))</f>
        <v/>
      </c>
      <c r="AT62" s="256" t="str">
        <f>IF(AT61="","",VLOOKUP(AT61,'シフト記号表（勤務時間帯）'!$C$6:$K$35,9,0))</f>
        <v/>
      </c>
      <c r="AU62" s="247" t="str">
        <f>IF(AU61="","",VLOOKUP(AU61,'シフト記号表（勤務時間帯）'!$C$6:$K$35,9,0))</f>
        <v/>
      </c>
      <c r="AV62" s="251" t="str">
        <f>IF(AV61="","",VLOOKUP(AV61,'シフト記号表（勤務時間帯）'!$C$6:$K$35,9,0))</f>
        <v/>
      </c>
      <c r="AW62" s="251" t="str">
        <f>IF(AW61="","",VLOOKUP(AW61,'シフト記号表（勤務時間帯）'!$C$6:$K$35,9,0))</f>
        <v/>
      </c>
      <c r="AX62" s="276">
        <f>IF($BB$3="４週",SUM(S62:AT62),IF($BB$3="暦月",SUM(S62:AW62),""))</f>
        <v>0</v>
      </c>
      <c r="AY62" s="276"/>
      <c r="AZ62" s="285">
        <f>IF($BB$3="４週",AX62/4,IF($BB$3="暦月",'認知症対応型通所（100名）'!AX62/('認知症対応型通所（100名）'!$BB$8/7),""))</f>
        <v>0</v>
      </c>
      <c r="BA62" s="285"/>
      <c r="BB62" s="318"/>
      <c r="BC62" s="318"/>
      <c r="BD62" s="318"/>
      <c r="BE62" s="318"/>
      <c r="BF62" s="318"/>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row>
    <row r="63" spans="1:1024" ht="20.25" customHeight="1">
      <c r="A63" s="5"/>
      <c r="B63" s="301"/>
      <c r="C63" s="302"/>
      <c r="D63" s="302"/>
      <c r="E63" s="302"/>
      <c r="F63" s="303">
        <f>C61</f>
        <v>0</v>
      </c>
      <c r="G63" s="40"/>
      <c r="H63" s="40"/>
      <c r="I63" s="40"/>
      <c r="J63" s="40"/>
      <c r="K63" s="40"/>
      <c r="L63" s="305"/>
      <c r="M63" s="305"/>
      <c r="N63" s="305"/>
      <c r="O63" s="305"/>
      <c r="P63" s="240" t="s">
        <v>44</v>
      </c>
      <c r="Q63" s="240"/>
      <c r="R63" s="240"/>
      <c r="S63" s="248" t="str">
        <f>IF(S61="","",VLOOKUP(S61,'シフト記号表（勤務時間帯）'!$C$6:$U$35,19,0))</f>
        <v/>
      </c>
      <c r="T63" s="252" t="str">
        <f>IF(T61="","",VLOOKUP(T61,'シフト記号表（勤務時間帯）'!$C$6:$U$35,19,0))</f>
        <v/>
      </c>
      <c r="U63" s="252" t="str">
        <f>IF(U61="","",VLOOKUP(U61,'シフト記号表（勤務時間帯）'!$C$6:$U$35,19,0))</f>
        <v/>
      </c>
      <c r="V63" s="252" t="str">
        <f>IF(V61="","",VLOOKUP(V61,'シフト記号表（勤務時間帯）'!$C$6:$U$35,19,0))</f>
        <v/>
      </c>
      <c r="W63" s="252" t="str">
        <f>IF(W61="","",VLOOKUP(W61,'シフト記号表（勤務時間帯）'!$C$6:$U$35,19,0))</f>
        <v/>
      </c>
      <c r="X63" s="252" t="str">
        <f>IF(X61="","",VLOOKUP(X61,'シフト記号表（勤務時間帯）'!$C$6:$U$35,19,0))</f>
        <v/>
      </c>
      <c r="Y63" s="257" t="str">
        <f>IF(Y61="","",VLOOKUP(Y61,'シフト記号表（勤務時間帯）'!$C$6:$U$35,19,0))</f>
        <v/>
      </c>
      <c r="Z63" s="248" t="str">
        <f>IF(Z61="","",VLOOKUP(Z61,'シフト記号表（勤務時間帯）'!$C$6:$U$35,19,0))</f>
        <v/>
      </c>
      <c r="AA63" s="252" t="str">
        <f>IF(AA61="","",VLOOKUP(AA61,'シフト記号表（勤務時間帯）'!$C$6:$U$35,19,0))</f>
        <v/>
      </c>
      <c r="AB63" s="252" t="str">
        <f>IF(AB61="","",VLOOKUP(AB61,'シフト記号表（勤務時間帯）'!$C$6:$U$35,19,0))</f>
        <v/>
      </c>
      <c r="AC63" s="252" t="str">
        <f>IF(AC61="","",VLOOKUP(AC61,'シフト記号表（勤務時間帯）'!$C$6:$U$35,19,0))</f>
        <v/>
      </c>
      <c r="AD63" s="252" t="str">
        <f>IF(AD61="","",VLOOKUP(AD61,'シフト記号表（勤務時間帯）'!$C$6:$U$35,19,0))</f>
        <v/>
      </c>
      <c r="AE63" s="252" t="str">
        <f>IF(AE61="","",VLOOKUP(AE61,'シフト記号表（勤務時間帯）'!$C$6:$U$35,19,0))</f>
        <v/>
      </c>
      <c r="AF63" s="257" t="str">
        <f>IF(AF61="","",VLOOKUP(AF61,'シフト記号表（勤務時間帯）'!$C$6:$U$35,19,0))</f>
        <v/>
      </c>
      <c r="AG63" s="248" t="str">
        <f>IF(AG61="","",VLOOKUP(AG61,'シフト記号表（勤務時間帯）'!$C$6:$U$35,19,0))</f>
        <v/>
      </c>
      <c r="AH63" s="252" t="str">
        <f>IF(AH61="","",VLOOKUP(AH61,'シフト記号表（勤務時間帯）'!$C$6:$U$35,19,0))</f>
        <v/>
      </c>
      <c r="AI63" s="252" t="str">
        <f>IF(AI61="","",VLOOKUP(AI61,'シフト記号表（勤務時間帯）'!$C$6:$U$35,19,0))</f>
        <v/>
      </c>
      <c r="AJ63" s="252" t="str">
        <f>IF(AJ61="","",VLOOKUP(AJ61,'シフト記号表（勤務時間帯）'!$C$6:$U$35,19,0))</f>
        <v/>
      </c>
      <c r="AK63" s="252" t="str">
        <f>IF(AK61="","",VLOOKUP(AK61,'シフト記号表（勤務時間帯）'!$C$6:$U$35,19,0))</f>
        <v/>
      </c>
      <c r="AL63" s="252" t="str">
        <f>IF(AL61="","",VLOOKUP(AL61,'シフト記号表（勤務時間帯）'!$C$6:$U$35,19,0))</f>
        <v/>
      </c>
      <c r="AM63" s="257" t="str">
        <f>IF(AM61="","",VLOOKUP(AM61,'シフト記号表（勤務時間帯）'!$C$6:$U$35,19,0))</f>
        <v/>
      </c>
      <c r="AN63" s="248" t="str">
        <f>IF(AN61="","",VLOOKUP(AN61,'シフト記号表（勤務時間帯）'!$C$6:$U$35,19,0))</f>
        <v/>
      </c>
      <c r="AO63" s="252" t="str">
        <f>IF(AO61="","",VLOOKUP(AO61,'シフト記号表（勤務時間帯）'!$C$6:$U$35,19,0))</f>
        <v/>
      </c>
      <c r="AP63" s="252" t="str">
        <f>IF(AP61="","",VLOOKUP(AP61,'シフト記号表（勤務時間帯）'!$C$6:$U$35,19,0))</f>
        <v/>
      </c>
      <c r="AQ63" s="252" t="str">
        <f>IF(AQ61="","",VLOOKUP(AQ61,'シフト記号表（勤務時間帯）'!$C$6:$U$35,19,0))</f>
        <v/>
      </c>
      <c r="AR63" s="252" t="str">
        <f>IF(AR61="","",VLOOKUP(AR61,'シフト記号表（勤務時間帯）'!$C$6:$U$35,19,0))</f>
        <v/>
      </c>
      <c r="AS63" s="252" t="str">
        <f>IF(AS61="","",VLOOKUP(AS61,'シフト記号表（勤務時間帯）'!$C$6:$U$35,19,0))</f>
        <v/>
      </c>
      <c r="AT63" s="257" t="str">
        <f>IF(AT61="","",VLOOKUP(AT61,'シフト記号表（勤務時間帯）'!$C$6:$U$35,19,0))</f>
        <v/>
      </c>
      <c r="AU63" s="248" t="str">
        <f>IF(AU61="","",VLOOKUP(AU61,'シフト記号表（勤務時間帯）'!$C$6:$U$35,19,0))</f>
        <v/>
      </c>
      <c r="AV63" s="252" t="str">
        <f>IF(AV61="","",VLOOKUP(AV61,'シフト記号表（勤務時間帯）'!$C$6:$U$35,19,0))</f>
        <v/>
      </c>
      <c r="AW63" s="252" t="str">
        <f>IF(AW61="","",VLOOKUP(AW61,'シフト記号表（勤務時間帯）'!$C$6:$U$35,19,0))</f>
        <v/>
      </c>
      <c r="AX63" s="277">
        <f>IF($BB$3="４週",SUM(S63:AT63),IF($BB$3="暦月",SUM(S63:AW63),""))</f>
        <v>0</v>
      </c>
      <c r="AY63" s="277"/>
      <c r="AZ63" s="286">
        <f>IF($BB$3="４週",AX63/4,IF($BB$3="暦月",'認知症対応型通所（100名）'!AX63/('認知症対応型通所（100名）'!$BB$8/7),""))</f>
        <v>0</v>
      </c>
      <c r="BA63" s="286"/>
      <c r="BB63" s="318"/>
      <c r="BC63" s="318"/>
      <c r="BD63" s="318"/>
      <c r="BE63" s="318"/>
      <c r="BF63" s="318"/>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row>
    <row r="64" spans="1:1024" ht="20.25" customHeight="1">
      <c r="A64" s="5"/>
      <c r="B64" s="209">
        <f>B61+1</f>
        <v>15</v>
      </c>
      <c r="C64" s="219"/>
      <c r="D64" s="219"/>
      <c r="E64" s="219"/>
      <c r="F64" s="41"/>
      <c r="G64" s="50"/>
      <c r="H64" s="50"/>
      <c r="I64" s="50"/>
      <c r="J64" s="50"/>
      <c r="K64" s="50"/>
      <c r="L64" s="67"/>
      <c r="M64" s="67"/>
      <c r="N64" s="67"/>
      <c r="O64" s="67"/>
      <c r="P64" s="241" t="s">
        <v>49</v>
      </c>
      <c r="Q64" s="241"/>
      <c r="R64" s="241"/>
      <c r="S64" s="307"/>
      <c r="T64" s="309"/>
      <c r="U64" s="309"/>
      <c r="V64" s="309"/>
      <c r="W64" s="309"/>
      <c r="X64" s="309"/>
      <c r="Y64" s="310"/>
      <c r="Z64" s="307"/>
      <c r="AA64" s="309"/>
      <c r="AB64" s="309"/>
      <c r="AC64" s="309"/>
      <c r="AD64" s="309"/>
      <c r="AE64" s="309"/>
      <c r="AF64" s="310"/>
      <c r="AG64" s="307"/>
      <c r="AH64" s="309"/>
      <c r="AI64" s="309"/>
      <c r="AJ64" s="309"/>
      <c r="AK64" s="309"/>
      <c r="AL64" s="309"/>
      <c r="AM64" s="310"/>
      <c r="AN64" s="307"/>
      <c r="AO64" s="309"/>
      <c r="AP64" s="309"/>
      <c r="AQ64" s="309"/>
      <c r="AR64" s="309"/>
      <c r="AS64" s="309"/>
      <c r="AT64" s="310"/>
      <c r="AU64" s="307"/>
      <c r="AV64" s="309"/>
      <c r="AW64" s="309"/>
      <c r="AX64" s="312"/>
      <c r="AY64" s="312"/>
      <c r="AZ64" s="316"/>
      <c r="BA64" s="316"/>
      <c r="BB64" s="174"/>
      <c r="BC64" s="174"/>
      <c r="BD64" s="174"/>
      <c r="BE64" s="174"/>
      <c r="BF64" s="174"/>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row>
    <row r="65" spans="1:1024" ht="20.25" customHeight="1">
      <c r="A65" s="5"/>
      <c r="B65" s="209"/>
      <c r="C65" s="219"/>
      <c r="D65" s="219"/>
      <c r="E65" s="219"/>
      <c r="F65" s="39"/>
      <c r="G65" s="50"/>
      <c r="H65" s="50"/>
      <c r="I65" s="50"/>
      <c r="J65" s="50"/>
      <c r="K65" s="50"/>
      <c r="L65" s="67"/>
      <c r="M65" s="67"/>
      <c r="N65" s="67"/>
      <c r="O65" s="67"/>
      <c r="P65" s="239" t="s">
        <v>40</v>
      </c>
      <c r="Q65" s="239"/>
      <c r="R65" s="239"/>
      <c r="S65" s="247" t="str">
        <f>IF(S64="","",VLOOKUP(S64,'シフト記号表（勤務時間帯）'!$C$6:$K$35,9,0))</f>
        <v/>
      </c>
      <c r="T65" s="251" t="str">
        <f>IF(T64="","",VLOOKUP(T64,'シフト記号表（勤務時間帯）'!$C$6:$K$35,9,0))</f>
        <v/>
      </c>
      <c r="U65" s="251" t="str">
        <f>IF(U64="","",VLOOKUP(U64,'シフト記号表（勤務時間帯）'!$C$6:$K$35,9,0))</f>
        <v/>
      </c>
      <c r="V65" s="251" t="str">
        <f>IF(V64="","",VLOOKUP(V64,'シフト記号表（勤務時間帯）'!$C$6:$K$35,9,0))</f>
        <v/>
      </c>
      <c r="W65" s="251" t="str">
        <f>IF(W64="","",VLOOKUP(W64,'シフト記号表（勤務時間帯）'!$C$6:$K$35,9,0))</f>
        <v/>
      </c>
      <c r="X65" s="251" t="str">
        <f>IF(X64="","",VLOOKUP(X64,'シフト記号表（勤務時間帯）'!$C$6:$K$35,9,0))</f>
        <v/>
      </c>
      <c r="Y65" s="256" t="str">
        <f>IF(Y64="","",VLOOKUP(Y64,'シフト記号表（勤務時間帯）'!$C$6:$K$35,9,0))</f>
        <v/>
      </c>
      <c r="Z65" s="247" t="str">
        <f>IF(Z64="","",VLOOKUP(Z64,'シフト記号表（勤務時間帯）'!$C$6:$K$35,9,0))</f>
        <v/>
      </c>
      <c r="AA65" s="251" t="str">
        <f>IF(AA64="","",VLOOKUP(AA64,'シフト記号表（勤務時間帯）'!$C$6:$K$35,9,0))</f>
        <v/>
      </c>
      <c r="AB65" s="251" t="str">
        <f>IF(AB64="","",VLOOKUP(AB64,'シフト記号表（勤務時間帯）'!$C$6:$K$35,9,0))</f>
        <v/>
      </c>
      <c r="AC65" s="251" t="str">
        <f>IF(AC64="","",VLOOKUP(AC64,'シフト記号表（勤務時間帯）'!$C$6:$K$35,9,0))</f>
        <v/>
      </c>
      <c r="AD65" s="251" t="str">
        <f>IF(AD64="","",VLOOKUP(AD64,'シフト記号表（勤務時間帯）'!$C$6:$K$35,9,0))</f>
        <v/>
      </c>
      <c r="AE65" s="251" t="str">
        <f>IF(AE64="","",VLOOKUP(AE64,'シフト記号表（勤務時間帯）'!$C$6:$K$35,9,0))</f>
        <v/>
      </c>
      <c r="AF65" s="256" t="str">
        <f>IF(AF64="","",VLOOKUP(AF64,'シフト記号表（勤務時間帯）'!$C$6:$K$35,9,0))</f>
        <v/>
      </c>
      <c r="AG65" s="247" t="str">
        <f>IF(AG64="","",VLOOKUP(AG64,'シフト記号表（勤務時間帯）'!$C$6:$K$35,9,0))</f>
        <v/>
      </c>
      <c r="AH65" s="251" t="str">
        <f>IF(AH64="","",VLOOKUP(AH64,'シフト記号表（勤務時間帯）'!$C$6:$K$35,9,0))</f>
        <v/>
      </c>
      <c r="AI65" s="251" t="str">
        <f>IF(AI64="","",VLOOKUP(AI64,'シフト記号表（勤務時間帯）'!$C$6:$K$35,9,0))</f>
        <v/>
      </c>
      <c r="AJ65" s="251" t="str">
        <f>IF(AJ64="","",VLOOKUP(AJ64,'シフト記号表（勤務時間帯）'!$C$6:$K$35,9,0))</f>
        <v/>
      </c>
      <c r="AK65" s="251" t="str">
        <f>IF(AK64="","",VLOOKUP(AK64,'シフト記号表（勤務時間帯）'!$C$6:$K$35,9,0))</f>
        <v/>
      </c>
      <c r="AL65" s="251" t="str">
        <f>IF(AL64="","",VLOOKUP(AL64,'シフト記号表（勤務時間帯）'!$C$6:$K$35,9,0))</f>
        <v/>
      </c>
      <c r="AM65" s="256" t="str">
        <f>IF(AM64="","",VLOOKUP(AM64,'シフト記号表（勤務時間帯）'!$C$6:$K$35,9,0))</f>
        <v/>
      </c>
      <c r="AN65" s="247" t="str">
        <f>IF(AN64="","",VLOOKUP(AN64,'シフト記号表（勤務時間帯）'!$C$6:$K$35,9,0))</f>
        <v/>
      </c>
      <c r="AO65" s="251" t="str">
        <f>IF(AO64="","",VLOOKUP(AO64,'シフト記号表（勤務時間帯）'!$C$6:$K$35,9,0))</f>
        <v/>
      </c>
      <c r="AP65" s="251" t="str">
        <f>IF(AP64="","",VLOOKUP(AP64,'シフト記号表（勤務時間帯）'!$C$6:$K$35,9,0))</f>
        <v/>
      </c>
      <c r="AQ65" s="251" t="str">
        <f>IF(AQ64="","",VLOOKUP(AQ64,'シフト記号表（勤務時間帯）'!$C$6:$K$35,9,0))</f>
        <v/>
      </c>
      <c r="AR65" s="251" t="str">
        <f>IF(AR64="","",VLOOKUP(AR64,'シフト記号表（勤務時間帯）'!$C$6:$K$35,9,0))</f>
        <v/>
      </c>
      <c r="AS65" s="251" t="str">
        <f>IF(AS64="","",VLOOKUP(AS64,'シフト記号表（勤務時間帯）'!$C$6:$K$35,9,0))</f>
        <v/>
      </c>
      <c r="AT65" s="256" t="str">
        <f>IF(AT64="","",VLOOKUP(AT64,'シフト記号表（勤務時間帯）'!$C$6:$K$35,9,0))</f>
        <v/>
      </c>
      <c r="AU65" s="247" t="str">
        <f>IF(AU64="","",VLOOKUP(AU64,'シフト記号表（勤務時間帯）'!$C$6:$K$35,9,0))</f>
        <v/>
      </c>
      <c r="AV65" s="251" t="str">
        <f>IF(AV64="","",VLOOKUP(AV64,'シフト記号表（勤務時間帯）'!$C$6:$K$35,9,0))</f>
        <v/>
      </c>
      <c r="AW65" s="251" t="str">
        <f>IF(AW64="","",VLOOKUP(AW64,'シフト記号表（勤務時間帯）'!$C$6:$K$35,9,0))</f>
        <v/>
      </c>
      <c r="AX65" s="276">
        <f>IF($BB$3="４週",SUM(S65:AT65),IF($BB$3="暦月",SUM(S65:AW65),""))</f>
        <v>0</v>
      </c>
      <c r="AY65" s="276"/>
      <c r="AZ65" s="285">
        <f>IF($BB$3="４週",AX65/4,IF($BB$3="暦月",'認知症対応型通所（100名）'!AX65/('認知症対応型通所（100名）'!$BB$8/7),""))</f>
        <v>0</v>
      </c>
      <c r="BA65" s="285"/>
      <c r="BB65" s="174"/>
      <c r="BC65" s="174"/>
      <c r="BD65" s="174"/>
      <c r="BE65" s="174"/>
      <c r="BF65" s="174"/>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row>
    <row r="66" spans="1:1024" ht="20.25" customHeight="1">
      <c r="A66" s="5"/>
      <c r="B66" s="209"/>
      <c r="C66" s="219"/>
      <c r="D66" s="219"/>
      <c r="E66" s="219"/>
      <c r="F66" s="303">
        <f>C64</f>
        <v>0</v>
      </c>
      <c r="G66" s="50"/>
      <c r="H66" s="50"/>
      <c r="I66" s="50"/>
      <c r="J66" s="50"/>
      <c r="K66" s="50"/>
      <c r="L66" s="67"/>
      <c r="M66" s="67"/>
      <c r="N66" s="67"/>
      <c r="O66" s="67"/>
      <c r="P66" s="240" t="s">
        <v>44</v>
      </c>
      <c r="Q66" s="240"/>
      <c r="R66" s="240"/>
      <c r="S66" s="248" t="str">
        <f>IF(S64="","",VLOOKUP(S64,'シフト記号表（勤務時間帯）'!$C$6:$U$35,19,0))</f>
        <v/>
      </c>
      <c r="T66" s="252" t="str">
        <f>IF(T64="","",VLOOKUP(T64,'シフト記号表（勤務時間帯）'!$C$6:$U$35,19,0))</f>
        <v/>
      </c>
      <c r="U66" s="252" t="str">
        <f>IF(U64="","",VLOOKUP(U64,'シフト記号表（勤務時間帯）'!$C$6:$U$35,19,0))</f>
        <v/>
      </c>
      <c r="V66" s="252" t="str">
        <f>IF(V64="","",VLOOKUP(V64,'シフト記号表（勤務時間帯）'!$C$6:$U$35,19,0))</f>
        <v/>
      </c>
      <c r="W66" s="252" t="str">
        <f>IF(W64="","",VLOOKUP(W64,'シフト記号表（勤務時間帯）'!$C$6:$U$35,19,0))</f>
        <v/>
      </c>
      <c r="X66" s="252" t="str">
        <f>IF(X64="","",VLOOKUP(X64,'シフト記号表（勤務時間帯）'!$C$6:$U$35,19,0))</f>
        <v/>
      </c>
      <c r="Y66" s="257" t="str">
        <f>IF(Y64="","",VLOOKUP(Y64,'シフト記号表（勤務時間帯）'!$C$6:$U$35,19,0))</f>
        <v/>
      </c>
      <c r="Z66" s="248" t="str">
        <f>IF(Z64="","",VLOOKUP(Z64,'シフト記号表（勤務時間帯）'!$C$6:$U$35,19,0))</f>
        <v/>
      </c>
      <c r="AA66" s="252" t="str">
        <f>IF(AA64="","",VLOOKUP(AA64,'シフト記号表（勤務時間帯）'!$C$6:$U$35,19,0))</f>
        <v/>
      </c>
      <c r="AB66" s="252" t="str">
        <f>IF(AB64="","",VLOOKUP(AB64,'シフト記号表（勤務時間帯）'!$C$6:$U$35,19,0))</f>
        <v/>
      </c>
      <c r="AC66" s="252" t="str">
        <f>IF(AC64="","",VLOOKUP(AC64,'シフト記号表（勤務時間帯）'!$C$6:$U$35,19,0))</f>
        <v/>
      </c>
      <c r="AD66" s="252" t="str">
        <f>IF(AD64="","",VLOOKUP(AD64,'シフト記号表（勤務時間帯）'!$C$6:$U$35,19,0))</f>
        <v/>
      </c>
      <c r="AE66" s="252" t="str">
        <f>IF(AE64="","",VLOOKUP(AE64,'シフト記号表（勤務時間帯）'!$C$6:$U$35,19,0))</f>
        <v/>
      </c>
      <c r="AF66" s="257" t="str">
        <f>IF(AF64="","",VLOOKUP(AF64,'シフト記号表（勤務時間帯）'!$C$6:$U$35,19,0))</f>
        <v/>
      </c>
      <c r="AG66" s="248" t="str">
        <f>IF(AG64="","",VLOOKUP(AG64,'シフト記号表（勤務時間帯）'!$C$6:$U$35,19,0))</f>
        <v/>
      </c>
      <c r="AH66" s="252" t="str">
        <f>IF(AH64="","",VLOOKUP(AH64,'シフト記号表（勤務時間帯）'!$C$6:$U$35,19,0))</f>
        <v/>
      </c>
      <c r="AI66" s="252" t="str">
        <f>IF(AI64="","",VLOOKUP(AI64,'シフト記号表（勤務時間帯）'!$C$6:$U$35,19,0))</f>
        <v/>
      </c>
      <c r="AJ66" s="252" t="str">
        <f>IF(AJ64="","",VLOOKUP(AJ64,'シフト記号表（勤務時間帯）'!$C$6:$U$35,19,0))</f>
        <v/>
      </c>
      <c r="AK66" s="252" t="str">
        <f>IF(AK64="","",VLOOKUP(AK64,'シフト記号表（勤務時間帯）'!$C$6:$U$35,19,0))</f>
        <v/>
      </c>
      <c r="AL66" s="252" t="str">
        <f>IF(AL64="","",VLOOKUP(AL64,'シフト記号表（勤務時間帯）'!$C$6:$U$35,19,0))</f>
        <v/>
      </c>
      <c r="AM66" s="257" t="str">
        <f>IF(AM64="","",VLOOKUP(AM64,'シフト記号表（勤務時間帯）'!$C$6:$U$35,19,0))</f>
        <v/>
      </c>
      <c r="AN66" s="248" t="str">
        <f>IF(AN64="","",VLOOKUP(AN64,'シフト記号表（勤務時間帯）'!$C$6:$U$35,19,0))</f>
        <v/>
      </c>
      <c r="AO66" s="252" t="str">
        <f>IF(AO64="","",VLOOKUP(AO64,'シフト記号表（勤務時間帯）'!$C$6:$U$35,19,0))</f>
        <v/>
      </c>
      <c r="AP66" s="252" t="str">
        <f>IF(AP64="","",VLOOKUP(AP64,'シフト記号表（勤務時間帯）'!$C$6:$U$35,19,0))</f>
        <v/>
      </c>
      <c r="AQ66" s="252" t="str">
        <f>IF(AQ64="","",VLOOKUP(AQ64,'シフト記号表（勤務時間帯）'!$C$6:$U$35,19,0))</f>
        <v/>
      </c>
      <c r="AR66" s="252" t="str">
        <f>IF(AR64="","",VLOOKUP(AR64,'シフト記号表（勤務時間帯）'!$C$6:$U$35,19,0))</f>
        <v/>
      </c>
      <c r="AS66" s="252" t="str">
        <f>IF(AS64="","",VLOOKUP(AS64,'シフト記号表（勤務時間帯）'!$C$6:$U$35,19,0))</f>
        <v/>
      </c>
      <c r="AT66" s="257" t="str">
        <f>IF(AT64="","",VLOOKUP(AT64,'シフト記号表（勤務時間帯）'!$C$6:$U$35,19,0))</f>
        <v/>
      </c>
      <c r="AU66" s="248" t="str">
        <f>IF(AU64="","",VLOOKUP(AU64,'シフト記号表（勤務時間帯）'!$C$6:$U$35,19,0))</f>
        <v/>
      </c>
      <c r="AV66" s="252" t="str">
        <f>IF(AV64="","",VLOOKUP(AV64,'シフト記号表（勤務時間帯）'!$C$6:$U$35,19,0))</f>
        <v/>
      </c>
      <c r="AW66" s="252" t="str">
        <f>IF(AW64="","",VLOOKUP(AW64,'シフト記号表（勤務時間帯）'!$C$6:$U$35,19,0))</f>
        <v/>
      </c>
      <c r="AX66" s="277">
        <f>IF($BB$3="４週",SUM(S66:AT66),IF($BB$3="暦月",SUM(S66:AW66),""))</f>
        <v>0</v>
      </c>
      <c r="AY66" s="277"/>
      <c r="AZ66" s="286">
        <f>IF($BB$3="４週",AX66/4,IF($BB$3="暦月",'認知症対応型通所（100名）'!AX66/('認知症対応型通所（100名）'!$BB$8/7),""))</f>
        <v>0</v>
      </c>
      <c r="BA66" s="286"/>
      <c r="BB66" s="174"/>
      <c r="BC66" s="174"/>
      <c r="BD66" s="174"/>
      <c r="BE66" s="174"/>
      <c r="BF66" s="174"/>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row>
    <row r="67" spans="1:1024" ht="20.25" customHeight="1">
      <c r="A67" s="5"/>
      <c r="B67" s="209">
        <f>B64+1</f>
        <v>16</v>
      </c>
      <c r="C67" s="219"/>
      <c r="D67" s="219"/>
      <c r="E67" s="219"/>
      <c r="F67" s="41"/>
      <c r="G67" s="50"/>
      <c r="H67" s="50"/>
      <c r="I67" s="50"/>
      <c r="J67" s="50"/>
      <c r="K67" s="50"/>
      <c r="L67" s="67"/>
      <c r="M67" s="67"/>
      <c r="N67" s="67"/>
      <c r="O67" s="67"/>
      <c r="P67" s="241" t="s">
        <v>49</v>
      </c>
      <c r="Q67" s="241"/>
      <c r="R67" s="241"/>
      <c r="S67" s="307"/>
      <c r="T67" s="309"/>
      <c r="U67" s="309"/>
      <c r="V67" s="309"/>
      <c r="W67" s="309"/>
      <c r="X67" s="309"/>
      <c r="Y67" s="310"/>
      <c r="Z67" s="307"/>
      <c r="AA67" s="309"/>
      <c r="AB67" s="309"/>
      <c r="AC67" s="309"/>
      <c r="AD67" s="309"/>
      <c r="AE67" s="309"/>
      <c r="AF67" s="310"/>
      <c r="AG67" s="307"/>
      <c r="AH67" s="309"/>
      <c r="AI67" s="309"/>
      <c r="AJ67" s="309"/>
      <c r="AK67" s="309"/>
      <c r="AL67" s="309"/>
      <c r="AM67" s="310"/>
      <c r="AN67" s="307"/>
      <c r="AO67" s="309"/>
      <c r="AP67" s="309"/>
      <c r="AQ67" s="309"/>
      <c r="AR67" s="309"/>
      <c r="AS67" s="309"/>
      <c r="AT67" s="310"/>
      <c r="AU67" s="307"/>
      <c r="AV67" s="309"/>
      <c r="AW67" s="309"/>
      <c r="AX67" s="312"/>
      <c r="AY67" s="312"/>
      <c r="AZ67" s="316"/>
      <c r="BA67" s="316"/>
      <c r="BB67" s="174"/>
      <c r="BC67" s="174"/>
      <c r="BD67" s="174"/>
      <c r="BE67" s="174"/>
      <c r="BF67" s="174"/>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row>
    <row r="68" spans="1:1024" ht="20.25" customHeight="1">
      <c r="A68" s="5"/>
      <c r="B68" s="209"/>
      <c r="C68" s="219"/>
      <c r="D68" s="219"/>
      <c r="E68" s="219"/>
      <c r="F68" s="39"/>
      <c r="G68" s="50"/>
      <c r="H68" s="50"/>
      <c r="I68" s="50"/>
      <c r="J68" s="50"/>
      <c r="K68" s="50"/>
      <c r="L68" s="67"/>
      <c r="M68" s="67"/>
      <c r="N68" s="67"/>
      <c r="O68" s="67"/>
      <c r="P68" s="239" t="s">
        <v>40</v>
      </c>
      <c r="Q68" s="239"/>
      <c r="R68" s="239"/>
      <c r="S68" s="247" t="str">
        <f>IF(S67="","",VLOOKUP(S67,'シフト記号表（勤務時間帯）'!$C$6:$K$35,9,0))</f>
        <v/>
      </c>
      <c r="T68" s="251" t="str">
        <f>IF(T67="","",VLOOKUP(T67,'シフト記号表（勤務時間帯）'!$C$6:$K$35,9,0))</f>
        <v/>
      </c>
      <c r="U68" s="251" t="str">
        <f>IF(U67="","",VLOOKUP(U67,'シフト記号表（勤務時間帯）'!$C$6:$K$35,9,0))</f>
        <v/>
      </c>
      <c r="V68" s="251" t="str">
        <f>IF(V67="","",VLOOKUP(V67,'シフト記号表（勤務時間帯）'!$C$6:$K$35,9,0))</f>
        <v/>
      </c>
      <c r="W68" s="251" t="str">
        <f>IF(W67="","",VLOOKUP(W67,'シフト記号表（勤務時間帯）'!$C$6:$K$35,9,0))</f>
        <v/>
      </c>
      <c r="X68" s="251" t="str">
        <f>IF(X67="","",VLOOKUP(X67,'シフト記号表（勤務時間帯）'!$C$6:$K$35,9,0))</f>
        <v/>
      </c>
      <c r="Y68" s="256" t="str">
        <f>IF(Y67="","",VLOOKUP(Y67,'シフト記号表（勤務時間帯）'!$C$6:$K$35,9,0))</f>
        <v/>
      </c>
      <c r="Z68" s="247" t="str">
        <f>IF(Z67="","",VLOOKUP(Z67,'シフト記号表（勤務時間帯）'!$C$6:$K$35,9,0))</f>
        <v/>
      </c>
      <c r="AA68" s="251" t="str">
        <f>IF(AA67="","",VLOOKUP(AA67,'シフト記号表（勤務時間帯）'!$C$6:$K$35,9,0))</f>
        <v/>
      </c>
      <c r="AB68" s="251" t="str">
        <f>IF(AB67="","",VLOOKUP(AB67,'シフト記号表（勤務時間帯）'!$C$6:$K$35,9,0))</f>
        <v/>
      </c>
      <c r="AC68" s="251" t="str">
        <f>IF(AC67="","",VLOOKUP(AC67,'シフト記号表（勤務時間帯）'!$C$6:$K$35,9,0))</f>
        <v/>
      </c>
      <c r="AD68" s="251" t="str">
        <f>IF(AD67="","",VLOOKUP(AD67,'シフト記号表（勤務時間帯）'!$C$6:$K$35,9,0))</f>
        <v/>
      </c>
      <c r="AE68" s="251" t="str">
        <f>IF(AE67="","",VLOOKUP(AE67,'シフト記号表（勤務時間帯）'!$C$6:$K$35,9,0))</f>
        <v/>
      </c>
      <c r="AF68" s="256" t="str">
        <f>IF(AF67="","",VLOOKUP(AF67,'シフト記号表（勤務時間帯）'!$C$6:$K$35,9,0))</f>
        <v/>
      </c>
      <c r="AG68" s="247" t="str">
        <f>IF(AG67="","",VLOOKUP(AG67,'シフト記号表（勤務時間帯）'!$C$6:$K$35,9,0))</f>
        <v/>
      </c>
      <c r="AH68" s="251" t="str">
        <f>IF(AH67="","",VLOOKUP(AH67,'シフト記号表（勤務時間帯）'!$C$6:$K$35,9,0))</f>
        <v/>
      </c>
      <c r="AI68" s="251" t="str">
        <f>IF(AI67="","",VLOOKUP(AI67,'シフト記号表（勤務時間帯）'!$C$6:$K$35,9,0))</f>
        <v/>
      </c>
      <c r="AJ68" s="251" t="str">
        <f>IF(AJ67="","",VLOOKUP(AJ67,'シフト記号表（勤務時間帯）'!$C$6:$K$35,9,0))</f>
        <v/>
      </c>
      <c r="AK68" s="251" t="str">
        <f>IF(AK67="","",VLOOKUP(AK67,'シフト記号表（勤務時間帯）'!$C$6:$K$35,9,0))</f>
        <v/>
      </c>
      <c r="AL68" s="251" t="str">
        <f>IF(AL67="","",VLOOKUP(AL67,'シフト記号表（勤務時間帯）'!$C$6:$K$35,9,0))</f>
        <v/>
      </c>
      <c r="AM68" s="256" t="str">
        <f>IF(AM67="","",VLOOKUP(AM67,'シフト記号表（勤務時間帯）'!$C$6:$K$35,9,0))</f>
        <v/>
      </c>
      <c r="AN68" s="247" t="str">
        <f>IF(AN67="","",VLOOKUP(AN67,'シフト記号表（勤務時間帯）'!$C$6:$K$35,9,0))</f>
        <v/>
      </c>
      <c r="AO68" s="251" t="str">
        <f>IF(AO67="","",VLOOKUP(AO67,'シフト記号表（勤務時間帯）'!$C$6:$K$35,9,0))</f>
        <v/>
      </c>
      <c r="AP68" s="251" t="str">
        <f>IF(AP67="","",VLOOKUP(AP67,'シフト記号表（勤務時間帯）'!$C$6:$K$35,9,0))</f>
        <v/>
      </c>
      <c r="AQ68" s="251" t="str">
        <f>IF(AQ67="","",VLOOKUP(AQ67,'シフト記号表（勤務時間帯）'!$C$6:$K$35,9,0))</f>
        <v/>
      </c>
      <c r="AR68" s="251" t="str">
        <f>IF(AR67="","",VLOOKUP(AR67,'シフト記号表（勤務時間帯）'!$C$6:$K$35,9,0))</f>
        <v/>
      </c>
      <c r="AS68" s="251" t="str">
        <f>IF(AS67="","",VLOOKUP(AS67,'シフト記号表（勤務時間帯）'!$C$6:$K$35,9,0))</f>
        <v/>
      </c>
      <c r="AT68" s="256" t="str">
        <f>IF(AT67="","",VLOOKUP(AT67,'シフト記号表（勤務時間帯）'!$C$6:$K$35,9,0))</f>
        <v/>
      </c>
      <c r="AU68" s="247" t="str">
        <f>IF(AU67="","",VLOOKUP(AU67,'シフト記号表（勤務時間帯）'!$C$6:$K$35,9,0))</f>
        <v/>
      </c>
      <c r="AV68" s="251" t="str">
        <f>IF(AV67="","",VLOOKUP(AV67,'シフト記号表（勤務時間帯）'!$C$6:$K$35,9,0))</f>
        <v/>
      </c>
      <c r="AW68" s="251" t="str">
        <f>IF(AW67="","",VLOOKUP(AW67,'シフト記号表（勤務時間帯）'!$C$6:$K$35,9,0))</f>
        <v/>
      </c>
      <c r="AX68" s="276">
        <f>IF($BB$3="４週",SUM(S68:AT68),IF($BB$3="暦月",SUM(S68:AW68),""))</f>
        <v>0</v>
      </c>
      <c r="AY68" s="276"/>
      <c r="AZ68" s="285">
        <f>IF($BB$3="４週",AX68/4,IF($BB$3="暦月",'認知症対応型通所（100名）'!AX68/('認知症対応型通所（100名）'!$BB$8/7),""))</f>
        <v>0</v>
      </c>
      <c r="BA68" s="285"/>
      <c r="BB68" s="174"/>
      <c r="BC68" s="174"/>
      <c r="BD68" s="174"/>
      <c r="BE68" s="174"/>
      <c r="BF68" s="174"/>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row>
    <row r="69" spans="1:1024" ht="20.25" customHeight="1">
      <c r="A69" s="5"/>
      <c r="B69" s="209"/>
      <c r="C69" s="219"/>
      <c r="D69" s="219"/>
      <c r="E69" s="219"/>
      <c r="F69" s="303">
        <f>C67</f>
        <v>0</v>
      </c>
      <c r="G69" s="50"/>
      <c r="H69" s="50"/>
      <c r="I69" s="50"/>
      <c r="J69" s="50"/>
      <c r="K69" s="50"/>
      <c r="L69" s="67"/>
      <c r="M69" s="67"/>
      <c r="N69" s="67"/>
      <c r="O69" s="67"/>
      <c r="P69" s="240" t="s">
        <v>44</v>
      </c>
      <c r="Q69" s="240"/>
      <c r="R69" s="240"/>
      <c r="S69" s="248" t="str">
        <f>IF(S67="","",VLOOKUP(S67,'シフト記号表（勤務時間帯）'!$C$6:$U$35,19,0))</f>
        <v/>
      </c>
      <c r="T69" s="252" t="str">
        <f>IF(T67="","",VLOOKUP(T67,'シフト記号表（勤務時間帯）'!$C$6:$U$35,19,0))</f>
        <v/>
      </c>
      <c r="U69" s="252" t="str">
        <f>IF(U67="","",VLOOKUP(U67,'シフト記号表（勤務時間帯）'!$C$6:$U$35,19,0))</f>
        <v/>
      </c>
      <c r="V69" s="252" t="str">
        <f>IF(V67="","",VLOOKUP(V67,'シフト記号表（勤務時間帯）'!$C$6:$U$35,19,0))</f>
        <v/>
      </c>
      <c r="W69" s="252" t="str">
        <f>IF(W67="","",VLOOKUP(W67,'シフト記号表（勤務時間帯）'!$C$6:$U$35,19,0))</f>
        <v/>
      </c>
      <c r="X69" s="252" t="str">
        <f>IF(X67="","",VLOOKUP(X67,'シフト記号表（勤務時間帯）'!$C$6:$U$35,19,0))</f>
        <v/>
      </c>
      <c r="Y69" s="257" t="str">
        <f>IF(Y67="","",VLOOKUP(Y67,'シフト記号表（勤務時間帯）'!$C$6:$U$35,19,0))</f>
        <v/>
      </c>
      <c r="Z69" s="248" t="str">
        <f>IF(Z67="","",VLOOKUP(Z67,'シフト記号表（勤務時間帯）'!$C$6:$U$35,19,0))</f>
        <v/>
      </c>
      <c r="AA69" s="252" t="str">
        <f>IF(AA67="","",VLOOKUP(AA67,'シフト記号表（勤務時間帯）'!$C$6:$U$35,19,0))</f>
        <v/>
      </c>
      <c r="AB69" s="252" t="str">
        <f>IF(AB67="","",VLOOKUP(AB67,'シフト記号表（勤務時間帯）'!$C$6:$U$35,19,0))</f>
        <v/>
      </c>
      <c r="AC69" s="252" t="str">
        <f>IF(AC67="","",VLOOKUP(AC67,'シフト記号表（勤務時間帯）'!$C$6:$U$35,19,0))</f>
        <v/>
      </c>
      <c r="AD69" s="252" t="str">
        <f>IF(AD67="","",VLOOKUP(AD67,'シフト記号表（勤務時間帯）'!$C$6:$U$35,19,0))</f>
        <v/>
      </c>
      <c r="AE69" s="252" t="str">
        <f>IF(AE67="","",VLOOKUP(AE67,'シフト記号表（勤務時間帯）'!$C$6:$U$35,19,0))</f>
        <v/>
      </c>
      <c r="AF69" s="257" t="str">
        <f>IF(AF67="","",VLOOKUP(AF67,'シフト記号表（勤務時間帯）'!$C$6:$U$35,19,0))</f>
        <v/>
      </c>
      <c r="AG69" s="248" t="str">
        <f>IF(AG67="","",VLOOKUP(AG67,'シフト記号表（勤務時間帯）'!$C$6:$U$35,19,0))</f>
        <v/>
      </c>
      <c r="AH69" s="252" t="str">
        <f>IF(AH67="","",VLOOKUP(AH67,'シフト記号表（勤務時間帯）'!$C$6:$U$35,19,0))</f>
        <v/>
      </c>
      <c r="AI69" s="252" t="str">
        <f>IF(AI67="","",VLOOKUP(AI67,'シフト記号表（勤務時間帯）'!$C$6:$U$35,19,0))</f>
        <v/>
      </c>
      <c r="AJ69" s="252" t="str">
        <f>IF(AJ67="","",VLOOKUP(AJ67,'シフト記号表（勤務時間帯）'!$C$6:$U$35,19,0))</f>
        <v/>
      </c>
      <c r="AK69" s="252" t="str">
        <f>IF(AK67="","",VLOOKUP(AK67,'シフト記号表（勤務時間帯）'!$C$6:$U$35,19,0))</f>
        <v/>
      </c>
      <c r="AL69" s="252" t="str">
        <f>IF(AL67="","",VLOOKUP(AL67,'シフト記号表（勤務時間帯）'!$C$6:$U$35,19,0))</f>
        <v/>
      </c>
      <c r="AM69" s="257" t="str">
        <f>IF(AM67="","",VLOOKUP(AM67,'シフト記号表（勤務時間帯）'!$C$6:$U$35,19,0))</f>
        <v/>
      </c>
      <c r="AN69" s="248" t="str">
        <f>IF(AN67="","",VLOOKUP(AN67,'シフト記号表（勤務時間帯）'!$C$6:$U$35,19,0))</f>
        <v/>
      </c>
      <c r="AO69" s="252" t="str">
        <f>IF(AO67="","",VLOOKUP(AO67,'シフト記号表（勤務時間帯）'!$C$6:$U$35,19,0))</f>
        <v/>
      </c>
      <c r="AP69" s="252" t="str">
        <f>IF(AP67="","",VLOOKUP(AP67,'シフト記号表（勤務時間帯）'!$C$6:$U$35,19,0))</f>
        <v/>
      </c>
      <c r="AQ69" s="252" t="str">
        <f>IF(AQ67="","",VLOOKUP(AQ67,'シフト記号表（勤務時間帯）'!$C$6:$U$35,19,0))</f>
        <v/>
      </c>
      <c r="AR69" s="252" t="str">
        <f>IF(AR67="","",VLOOKUP(AR67,'シフト記号表（勤務時間帯）'!$C$6:$U$35,19,0))</f>
        <v/>
      </c>
      <c r="AS69" s="252" t="str">
        <f>IF(AS67="","",VLOOKUP(AS67,'シフト記号表（勤務時間帯）'!$C$6:$U$35,19,0))</f>
        <v/>
      </c>
      <c r="AT69" s="257" t="str">
        <f>IF(AT67="","",VLOOKUP(AT67,'シフト記号表（勤務時間帯）'!$C$6:$U$35,19,0))</f>
        <v/>
      </c>
      <c r="AU69" s="248" t="str">
        <f>IF(AU67="","",VLOOKUP(AU67,'シフト記号表（勤務時間帯）'!$C$6:$U$35,19,0))</f>
        <v/>
      </c>
      <c r="AV69" s="252" t="str">
        <f>IF(AV67="","",VLOOKUP(AV67,'シフト記号表（勤務時間帯）'!$C$6:$U$35,19,0))</f>
        <v/>
      </c>
      <c r="AW69" s="252" t="str">
        <f>IF(AW67="","",VLOOKUP(AW67,'シフト記号表（勤務時間帯）'!$C$6:$U$35,19,0))</f>
        <v/>
      </c>
      <c r="AX69" s="277">
        <f>IF($BB$3="４週",SUM(S69:AT69),IF($BB$3="暦月",SUM(S69:AW69),""))</f>
        <v>0</v>
      </c>
      <c r="AY69" s="277"/>
      <c r="AZ69" s="286">
        <f>IF($BB$3="４週",AX69/4,IF($BB$3="暦月",'認知症対応型通所（100名）'!AX69/('認知症対応型通所（100名）'!$BB$8/7),""))</f>
        <v>0</v>
      </c>
      <c r="BA69" s="286"/>
      <c r="BB69" s="174"/>
      <c r="BC69" s="174"/>
      <c r="BD69" s="174"/>
      <c r="BE69" s="174"/>
      <c r="BF69" s="174"/>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row>
    <row r="70" spans="1:1024" ht="20.25" customHeight="1">
      <c r="A70" s="5"/>
      <c r="B70" s="209">
        <f>B67+1</f>
        <v>17</v>
      </c>
      <c r="C70" s="219"/>
      <c r="D70" s="219"/>
      <c r="E70" s="219"/>
      <c r="F70" s="41"/>
      <c r="G70" s="50"/>
      <c r="H70" s="50"/>
      <c r="I70" s="50"/>
      <c r="J70" s="50"/>
      <c r="K70" s="50"/>
      <c r="L70" s="67"/>
      <c r="M70" s="67"/>
      <c r="N70" s="67"/>
      <c r="O70" s="67"/>
      <c r="P70" s="241" t="s">
        <v>49</v>
      </c>
      <c r="Q70" s="241"/>
      <c r="R70" s="241"/>
      <c r="S70" s="307"/>
      <c r="T70" s="309"/>
      <c r="U70" s="309"/>
      <c r="V70" s="309"/>
      <c r="W70" s="309"/>
      <c r="X70" s="309"/>
      <c r="Y70" s="310"/>
      <c r="Z70" s="307"/>
      <c r="AA70" s="309"/>
      <c r="AB70" s="309"/>
      <c r="AC70" s="309"/>
      <c r="AD70" s="309"/>
      <c r="AE70" s="309"/>
      <c r="AF70" s="310"/>
      <c r="AG70" s="307"/>
      <c r="AH70" s="309"/>
      <c r="AI70" s="309"/>
      <c r="AJ70" s="309"/>
      <c r="AK70" s="309"/>
      <c r="AL70" s="309"/>
      <c r="AM70" s="310"/>
      <c r="AN70" s="307"/>
      <c r="AO70" s="309"/>
      <c r="AP70" s="309"/>
      <c r="AQ70" s="309"/>
      <c r="AR70" s="309"/>
      <c r="AS70" s="309"/>
      <c r="AT70" s="310"/>
      <c r="AU70" s="307"/>
      <c r="AV70" s="309"/>
      <c r="AW70" s="309"/>
      <c r="AX70" s="312"/>
      <c r="AY70" s="312"/>
      <c r="AZ70" s="316"/>
      <c r="BA70" s="316"/>
      <c r="BB70" s="174"/>
      <c r="BC70" s="174"/>
      <c r="BD70" s="174"/>
      <c r="BE70" s="174"/>
      <c r="BF70" s="174"/>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row>
    <row r="71" spans="1:1024" ht="20.25" customHeight="1">
      <c r="A71" s="5"/>
      <c r="B71" s="209"/>
      <c r="C71" s="219"/>
      <c r="D71" s="219"/>
      <c r="E71" s="219"/>
      <c r="F71" s="39"/>
      <c r="G71" s="50"/>
      <c r="H71" s="50"/>
      <c r="I71" s="50"/>
      <c r="J71" s="50"/>
      <c r="K71" s="50"/>
      <c r="L71" s="67"/>
      <c r="M71" s="67"/>
      <c r="N71" s="67"/>
      <c r="O71" s="67"/>
      <c r="P71" s="239" t="s">
        <v>40</v>
      </c>
      <c r="Q71" s="239"/>
      <c r="R71" s="239"/>
      <c r="S71" s="247" t="str">
        <f>IF(S70="","",VLOOKUP(S70,'シフト記号表（勤務時間帯）'!$C$6:$K$35,9,0))</f>
        <v/>
      </c>
      <c r="T71" s="251" t="str">
        <f>IF(T70="","",VLOOKUP(T70,'シフト記号表（勤務時間帯）'!$C$6:$K$35,9,0))</f>
        <v/>
      </c>
      <c r="U71" s="251" t="str">
        <f>IF(U70="","",VLOOKUP(U70,'シフト記号表（勤務時間帯）'!$C$6:$K$35,9,0))</f>
        <v/>
      </c>
      <c r="V71" s="251" t="str">
        <f>IF(V70="","",VLOOKUP(V70,'シフト記号表（勤務時間帯）'!$C$6:$K$35,9,0))</f>
        <v/>
      </c>
      <c r="W71" s="251" t="str">
        <f>IF(W70="","",VLOOKUP(W70,'シフト記号表（勤務時間帯）'!$C$6:$K$35,9,0))</f>
        <v/>
      </c>
      <c r="X71" s="251" t="str">
        <f>IF(X70="","",VLOOKUP(X70,'シフト記号表（勤務時間帯）'!$C$6:$K$35,9,0))</f>
        <v/>
      </c>
      <c r="Y71" s="256" t="str">
        <f>IF(Y70="","",VLOOKUP(Y70,'シフト記号表（勤務時間帯）'!$C$6:$K$35,9,0))</f>
        <v/>
      </c>
      <c r="Z71" s="247" t="str">
        <f>IF(Z70="","",VLOOKUP(Z70,'シフト記号表（勤務時間帯）'!$C$6:$K$35,9,0))</f>
        <v/>
      </c>
      <c r="AA71" s="251" t="str">
        <f>IF(AA70="","",VLOOKUP(AA70,'シフト記号表（勤務時間帯）'!$C$6:$K$35,9,0))</f>
        <v/>
      </c>
      <c r="AB71" s="251" t="str">
        <f>IF(AB70="","",VLOOKUP(AB70,'シフト記号表（勤務時間帯）'!$C$6:$K$35,9,0))</f>
        <v/>
      </c>
      <c r="AC71" s="251" t="str">
        <f>IF(AC70="","",VLOOKUP(AC70,'シフト記号表（勤務時間帯）'!$C$6:$K$35,9,0))</f>
        <v/>
      </c>
      <c r="AD71" s="251" t="str">
        <f>IF(AD70="","",VLOOKUP(AD70,'シフト記号表（勤務時間帯）'!$C$6:$K$35,9,0))</f>
        <v/>
      </c>
      <c r="AE71" s="251" t="str">
        <f>IF(AE70="","",VLOOKUP(AE70,'シフト記号表（勤務時間帯）'!$C$6:$K$35,9,0))</f>
        <v/>
      </c>
      <c r="AF71" s="256" t="str">
        <f>IF(AF70="","",VLOOKUP(AF70,'シフト記号表（勤務時間帯）'!$C$6:$K$35,9,0))</f>
        <v/>
      </c>
      <c r="AG71" s="247" t="str">
        <f>IF(AG70="","",VLOOKUP(AG70,'シフト記号表（勤務時間帯）'!$C$6:$K$35,9,0))</f>
        <v/>
      </c>
      <c r="AH71" s="251" t="str">
        <f>IF(AH70="","",VLOOKUP(AH70,'シフト記号表（勤務時間帯）'!$C$6:$K$35,9,0))</f>
        <v/>
      </c>
      <c r="AI71" s="251" t="str">
        <f>IF(AI70="","",VLOOKUP(AI70,'シフト記号表（勤務時間帯）'!$C$6:$K$35,9,0))</f>
        <v/>
      </c>
      <c r="AJ71" s="251" t="str">
        <f>IF(AJ70="","",VLOOKUP(AJ70,'シフト記号表（勤務時間帯）'!$C$6:$K$35,9,0))</f>
        <v/>
      </c>
      <c r="AK71" s="251" t="str">
        <f>IF(AK70="","",VLOOKUP(AK70,'シフト記号表（勤務時間帯）'!$C$6:$K$35,9,0))</f>
        <v/>
      </c>
      <c r="AL71" s="251" t="str">
        <f>IF(AL70="","",VLOOKUP(AL70,'シフト記号表（勤務時間帯）'!$C$6:$K$35,9,0))</f>
        <v/>
      </c>
      <c r="AM71" s="256" t="str">
        <f>IF(AM70="","",VLOOKUP(AM70,'シフト記号表（勤務時間帯）'!$C$6:$K$35,9,0))</f>
        <v/>
      </c>
      <c r="AN71" s="247" t="str">
        <f>IF(AN70="","",VLOOKUP(AN70,'シフト記号表（勤務時間帯）'!$C$6:$K$35,9,0))</f>
        <v/>
      </c>
      <c r="AO71" s="251" t="str">
        <f>IF(AO70="","",VLOOKUP(AO70,'シフト記号表（勤務時間帯）'!$C$6:$K$35,9,0))</f>
        <v/>
      </c>
      <c r="AP71" s="251" t="str">
        <f>IF(AP70="","",VLOOKUP(AP70,'シフト記号表（勤務時間帯）'!$C$6:$K$35,9,0))</f>
        <v/>
      </c>
      <c r="AQ71" s="251" t="str">
        <f>IF(AQ70="","",VLOOKUP(AQ70,'シフト記号表（勤務時間帯）'!$C$6:$K$35,9,0))</f>
        <v/>
      </c>
      <c r="AR71" s="251" t="str">
        <f>IF(AR70="","",VLOOKUP(AR70,'シフト記号表（勤務時間帯）'!$C$6:$K$35,9,0))</f>
        <v/>
      </c>
      <c r="AS71" s="251" t="str">
        <f>IF(AS70="","",VLOOKUP(AS70,'シフト記号表（勤務時間帯）'!$C$6:$K$35,9,0))</f>
        <v/>
      </c>
      <c r="AT71" s="256" t="str">
        <f>IF(AT70="","",VLOOKUP(AT70,'シフト記号表（勤務時間帯）'!$C$6:$K$35,9,0))</f>
        <v/>
      </c>
      <c r="AU71" s="247" t="str">
        <f>IF(AU70="","",VLOOKUP(AU70,'シフト記号表（勤務時間帯）'!$C$6:$K$35,9,0))</f>
        <v/>
      </c>
      <c r="AV71" s="251" t="str">
        <f>IF(AV70="","",VLOOKUP(AV70,'シフト記号表（勤務時間帯）'!$C$6:$K$35,9,0))</f>
        <v/>
      </c>
      <c r="AW71" s="251" t="str">
        <f>IF(AW70="","",VLOOKUP(AW70,'シフト記号表（勤務時間帯）'!$C$6:$K$35,9,0))</f>
        <v/>
      </c>
      <c r="AX71" s="276">
        <f>IF($BB$3="４週",SUM(S71:AT71),IF($BB$3="暦月",SUM(S71:AW71),""))</f>
        <v>0</v>
      </c>
      <c r="AY71" s="276"/>
      <c r="AZ71" s="285">
        <f>IF($BB$3="４週",AX71/4,IF($BB$3="暦月",'認知症対応型通所（100名）'!AX71/('認知症対応型通所（100名）'!$BB$8/7),""))</f>
        <v>0</v>
      </c>
      <c r="BA71" s="285"/>
      <c r="BB71" s="174"/>
      <c r="BC71" s="174"/>
      <c r="BD71" s="174"/>
      <c r="BE71" s="174"/>
      <c r="BF71" s="174"/>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row>
    <row r="72" spans="1:1024" ht="20.25" customHeight="1">
      <c r="A72" s="5"/>
      <c r="B72" s="209"/>
      <c r="C72" s="219"/>
      <c r="D72" s="219"/>
      <c r="E72" s="219"/>
      <c r="F72" s="303">
        <f>C70</f>
        <v>0</v>
      </c>
      <c r="G72" s="50"/>
      <c r="H72" s="50"/>
      <c r="I72" s="50"/>
      <c r="J72" s="50"/>
      <c r="K72" s="50"/>
      <c r="L72" s="67"/>
      <c r="M72" s="67"/>
      <c r="N72" s="67"/>
      <c r="O72" s="67"/>
      <c r="P72" s="240" t="s">
        <v>44</v>
      </c>
      <c r="Q72" s="240"/>
      <c r="R72" s="240"/>
      <c r="S72" s="248" t="str">
        <f>IF(S70="","",VLOOKUP(S70,'シフト記号表（勤務時間帯）'!$C$6:$U$35,19,0))</f>
        <v/>
      </c>
      <c r="T72" s="252" t="str">
        <f>IF(T70="","",VLOOKUP(T70,'シフト記号表（勤務時間帯）'!$C$6:$U$35,19,0))</f>
        <v/>
      </c>
      <c r="U72" s="252" t="str">
        <f>IF(U70="","",VLOOKUP(U70,'シフト記号表（勤務時間帯）'!$C$6:$U$35,19,0))</f>
        <v/>
      </c>
      <c r="V72" s="252" t="str">
        <f>IF(V70="","",VLOOKUP(V70,'シフト記号表（勤務時間帯）'!$C$6:$U$35,19,0))</f>
        <v/>
      </c>
      <c r="W72" s="252" t="str">
        <f>IF(W70="","",VLOOKUP(W70,'シフト記号表（勤務時間帯）'!$C$6:$U$35,19,0))</f>
        <v/>
      </c>
      <c r="X72" s="252" t="str">
        <f>IF(X70="","",VLOOKUP(X70,'シフト記号表（勤務時間帯）'!$C$6:$U$35,19,0))</f>
        <v/>
      </c>
      <c r="Y72" s="257" t="str">
        <f>IF(Y70="","",VLOOKUP(Y70,'シフト記号表（勤務時間帯）'!$C$6:$U$35,19,0))</f>
        <v/>
      </c>
      <c r="Z72" s="248" t="str">
        <f>IF(Z70="","",VLOOKUP(Z70,'シフト記号表（勤務時間帯）'!$C$6:$U$35,19,0))</f>
        <v/>
      </c>
      <c r="AA72" s="252" t="str">
        <f>IF(AA70="","",VLOOKUP(AA70,'シフト記号表（勤務時間帯）'!$C$6:$U$35,19,0))</f>
        <v/>
      </c>
      <c r="AB72" s="252" t="str">
        <f>IF(AB70="","",VLOOKUP(AB70,'シフト記号表（勤務時間帯）'!$C$6:$U$35,19,0))</f>
        <v/>
      </c>
      <c r="AC72" s="252" t="str">
        <f>IF(AC70="","",VLOOKUP(AC70,'シフト記号表（勤務時間帯）'!$C$6:$U$35,19,0))</f>
        <v/>
      </c>
      <c r="AD72" s="252" t="str">
        <f>IF(AD70="","",VLOOKUP(AD70,'シフト記号表（勤務時間帯）'!$C$6:$U$35,19,0))</f>
        <v/>
      </c>
      <c r="AE72" s="252" t="str">
        <f>IF(AE70="","",VLOOKUP(AE70,'シフト記号表（勤務時間帯）'!$C$6:$U$35,19,0))</f>
        <v/>
      </c>
      <c r="AF72" s="257" t="str">
        <f>IF(AF70="","",VLOOKUP(AF70,'シフト記号表（勤務時間帯）'!$C$6:$U$35,19,0))</f>
        <v/>
      </c>
      <c r="AG72" s="248" t="str">
        <f>IF(AG70="","",VLOOKUP(AG70,'シフト記号表（勤務時間帯）'!$C$6:$U$35,19,0))</f>
        <v/>
      </c>
      <c r="AH72" s="252" t="str">
        <f>IF(AH70="","",VLOOKUP(AH70,'シフト記号表（勤務時間帯）'!$C$6:$U$35,19,0))</f>
        <v/>
      </c>
      <c r="AI72" s="252" t="str">
        <f>IF(AI70="","",VLOOKUP(AI70,'シフト記号表（勤務時間帯）'!$C$6:$U$35,19,0))</f>
        <v/>
      </c>
      <c r="AJ72" s="252" t="str">
        <f>IF(AJ70="","",VLOOKUP(AJ70,'シフト記号表（勤務時間帯）'!$C$6:$U$35,19,0))</f>
        <v/>
      </c>
      <c r="AK72" s="252" t="str">
        <f>IF(AK70="","",VLOOKUP(AK70,'シフト記号表（勤務時間帯）'!$C$6:$U$35,19,0))</f>
        <v/>
      </c>
      <c r="AL72" s="252" t="str">
        <f>IF(AL70="","",VLOOKUP(AL70,'シフト記号表（勤務時間帯）'!$C$6:$U$35,19,0))</f>
        <v/>
      </c>
      <c r="AM72" s="257" t="str">
        <f>IF(AM70="","",VLOOKUP(AM70,'シフト記号表（勤務時間帯）'!$C$6:$U$35,19,0))</f>
        <v/>
      </c>
      <c r="AN72" s="248" t="str">
        <f>IF(AN70="","",VLOOKUP(AN70,'シフト記号表（勤務時間帯）'!$C$6:$U$35,19,0))</f>
        <v/>
      </c>
      <c r="AO72" s="252" t="str">
        <f>IF(AO70="","",VLOOKUP(AO70,'シフト記号表（勤務時間帯）'!$C$6:$U$35,19,0))</f>
        <v/>
      </c>
      <c r="AP72" s="252" t="str">
        <f>IF(AP70="","",VLOOKUP(AP70,'シフト記号表（勤務時間帯）'!$C$6:$U$35,19,0))</f>
        <v/>
      </c>
      <c r="AQ72" s="252" t="str">
        <f>IF(AQ70="","",VLOOKUP(AQ70,'シフト記号表（勤務時間帯）'!$C$6:$U$35,19,0))</f>
        <v/>
      </c>
      <c r="AR72" s="252" t="str">
        <f>IF(AR70="","",VLOOKUP(AR70,'シフト記号表（勤務時間帯）'!$C$6:$U$35,19,0))</f>
        <v/>
      </c>
      <c r="AS72" s="252" t="str">
        <f>IF(AS70="","",VLOOKUP(AS70,'シフト記号表（勤務時間帯）'!$C$6:$U$35,19,0))</f>
        <v/>
      </c>
      <c r="AT72" s="257" t="str">
        <f>IF(AT70="","",VLOOKUP(AT70,'シフト記号表（勤務時間帯）'!$C$6:$U$35,19,0))</f>
        <v/>
      </c>
      <c r="AU72" s="248" t="str">
        <f>IF(AU70="","",VLOOKUP(AU70,'シフト記号表（勤務時間帯）'!$C$6:$U$35,19,0))</f>
        <v/>
      </c>
      <c r="AV72" s="252" t="str">
        <f>IF(AV70="","",VLOOKUP(AV70,'シフト記号表（勤務時間帯）'!$C$6:$U$35,19,0))</f>
        <v/>
      </c>
      <c r="AW72" s="252" t="str">
        <f>IF(AW70="","",VLOOKUP(AW70,'シフト記号表（勤務時間帯）'!$C$6:$U$35,19,0))</f>
        <v/>
      </c>
      <c r="AX72" s="277">
        <f>IF($BB$3="４週",SUM(S72:AT72),IF($BB$3="暦月",SUM(S72:AW72),""))</f>
        <v>0</v>
      </c>
      <c r="AY72" s="277"/>
      <c r="AZ72" s="286">
        <f>IF($BB$3="４週",AX72/4,IF($BB$3="暦月",'認知症対応型通所（100名）'!AX72/('認知症対応型通所（100名）'!$BB$8/7),""))</f>
        <v>0</v>
      </c>
      <c r="BA72" s="286"/>
      <c r="BB72" s="174"/>
      <c r="BC72" s="174"/>
      <c r="BD72" s="174"/>
      <c r="BE72" s="174"/>
      <c r="BF72" s="174"/>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row>
    <row r="73" spans="1:1024" ht="20.25" customHeight="1">
      <c r="A73" s="5"/>
      <c r="B73" s="209">
        <f>B70+1</f>
        <v>18</v>
      </c>
      <c r="C73" s="219"/>
      <c r="D73" s="219"/>
      <c r="E73" s="219"/>
      <c r="F73" s="41"/>
      <c r="G73" s="50"/>
      <c r="H73" s="50"/>
      <c r="I73" s="50"/>
      <c r="J73" s="50"/>
      <c r="K73" s="50"/>
      <c r="L73" s="67"/>
      <c r="M73" s="67"/>
      <c r="N73" s="67"/>
      <c r="O73" s="67"/>
      <c r="P73" s="241" t="s">
        <v>49</v>
      </c>
      <c r="Q73" s="241"/>
      <c r="R73" s="241"/>
      <c r="S73" s="307"/>
      <c r="T73" s="309"/>
      <c r="U73" s="309"/>
      <c r="V73" s="309"/>
      <c r="W73" s="309"/>
      <c r="X73" s="309"/>
      <c r="Y73" s="310"/>
      <c r="Z73" s="307"/>
      <c r="AA73" s="309"/>
      <c r="AB73" s="309"/>
      <c r="AC73" s="309"/>
      <c r="AD73" s="309"/>
      <c r="AE73" s="309"/>
      <c r="AF73" s="310"/>
      <c r="AG73" s="307"/>
      <c r="AH73" s="309"/>
      <c r="AI73" s="309"/>
      <c r="AJ73" s="309"/>
      <c r="AK73" s="309"/>
      <c r="AL73" s="309"/>
      <c r="AM73" s="310"/>
      <c r="AN73" s="307"/>
      <c r="AO73" s="309"/>
      <c r="AP73" s="309"/>
      <c r="AQ73" s="309"/>
      <c r="AR73" s="309"/>
      <c r="AS73" s="309"/>
      <c r="AT73" s="310"/>
      <c r="AU73" s="307"/>
      <c r="AV73" s="309"/>
      <c r="AW73" s="309"/>
      <c r="AX73" s="312"/>
      <c r="AY73" s="312"/>
      <c r="AZ73" s="316"/>
      <c r="BA73" s="316"/>
      <c r="BB73" s="174"/>
      <c r="BC73" s="174"/>
      <c r="BD73" s="174"/>
      <c r="BE73" s="174"/>
      <c r="BF73" s="174"/>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row>
    <row r="74" spans="1:1024" ht="20.25" customHeight="1">
      <c r="A74" s="5"/>
      <c r="B74" s="209"/>
      <c r="C74" s="219"/>
      <c r="D74" s="219"/>
      <c r="E74" s="219"/>
      <c r="F74" s="39"/>
      <c r="G74" s="50"/>
      <c r="H74" s="50"/>
      <c r="I74" s="50"/>
      <c r="J74" s="50"/>
      <c r="K74" s="50"/>
      <c r="L74" s="67"/>
      <c r="M74" s="67"/>
      <c r="N74" s="67"/>
      <c r="O74" s="67"/>
      <c r="P74" s="239" t="s">
        <v>40</v>
      </c>
      <c r="Q74" s="239"/>
      <c r="R74" s="239"/>
      <c r="S74" s="247" t="str">
        <f>IF(S73="","",VLOOKUP(S73,'シフト記号表（勤務時間帯）'!$C$6:$K$35,9,0))</f>
        <v/>
      </c>
      <c r="T74" s="251" t="str">
        <f>IF(T73="","",VLOOKUP(T73,'シフト記号表（勤務時間帯）'!$C$6:$K$35,9,0))</f>
        <v/>
      </c>
      <c r="U74" s="251" t="str">
        <f>IF(U73="","",VLOOKUP(U73,'シフト記号表（勤務時間帯）'!$C$6:$K$35,9,0))</f>
        <v/>
      </c>
      <c r="V74" s="251" t="str">
        <f>IF(V73="","",VLOOKUP(V73,'シフト記号表（勤務時間帯）'!$C$6:$K$35,9,0))</f>
        <v/>
      </c>
      <c r="W74" s="251" t="str">
        <f>IF(W73="","",VLOOKUP(W73,'シフト記号表（勤務時間帯）'!$C$6:$K$35,9,0))</f>
        <v/>
      </c>
      <c r="X74" s="251" t="str">
        <f>IF(X73="","",VLOOKUP(X73,'シフト記号表（勤務時間帯）'!$C$6:$K$35,9,0))</f>
        <v/>
      </c>
      <c r="Y74" s="256" t="str">
        <f>IF(Y73="","",VLOOKUP(Y73,'シフト記号表（勤務時間帯）'!$C$6:$K$35,9,0))</f>
        <v/>
      </c>
      <c r="Z74" s="247" t="str">
        <f>IF(Z73="","",VLOOKUP(Z73,'シフト記号表（勤務時間帯）'!$C$6:$K$35,9,0))</f>
        <v/>
      </c>
      <c r="AA74" s="251" t="str">
        <f>IF(AA73="","",VLOOKUP(AA73,'シフト記号表（勤務時間帯）'!$C$6:$K$35,9,0))</f>
        <v/>
      </c>
      <c r="AB74" s="251" t="str">
        <f>IF(AB73="","",VLOOKUP(AB73,'シフト記号表（勤務時間帯）'!$C$6:$K$35,9,0))</f>
        <v/>
      </c>
      <c r="AC74" s="251" t="str">
        <f>IF(AC73="","",VLOOKUP(AC73,'シフト記号表（勤務時間帯）'!$C$6:$K$35,9,0))</f>
        <v/>
      </c>
      <c r="AD74" s="251" t="str">
        <f>IF(AD73="","",VLOOKUP(AD73,'シフト記号表（勤務時間帯）'!$C$6:$K$35,9,0))</f>
        <v/>
      </c>
      <c r="AE74" s="251" t="str">
        <f>IF(AE73="","",VLOOKUP(AE73,'シフト記号表（勤務時間帯）'!$C$6:$K$35,9,0))</f>
        <v/>
      </c>
      <c r="AF74" s="256" t="str">
        <f>IF(AF73="","",VLOOKUP(AF73,'シフト記号表（勤務時間帯）'!$C$6:$K$35,9,0))</f>
        <v/>
      </c>
      <c r="AG74" s="247" t="str">
        <f>IF(AG73="","",VLOOKUP(AG73,'シフト記号表（勤務時間帯）'!$C$6:$K$35,9,0))</f>
        <v/>
      </c>
      <c r="AH74" s="251" t="str">
        <f>IF(AH73="","",VLOOKUP(AH73,'シフト記号表（勤務時間帯）'!$C$6:$K$35,9,0))</f>
        <v/>
      </c>
      <c r="AI74" s="251" t="str">
        <f>IF(AI73="","",VLOOKUP(AI73,'シフト記号表（勤務時間帯）'!$C$6:$K$35,9,0))</f>
        <v/>
      </c>
      <c r="AJ74" s="251" t="str">
        <f>IF(AJ73="","",VLOOKUP(AJ73,'シフト記号表（勤務時間帯）'!$C$6:$K$35,9,0))</f>
        <v/>
      </c>
      <c r="AK74" s="251" t="str">
        <f>IF(AK73="","",VLOOKUP(AK73,'シフト記号表（勤務時間帯）'!$C$6:$K$35,9,0))</f>
        <v/>
      </c>
      <c r="AL74" s="251" t="str">
        <f>IF(AL73="","",VLOOKUP(AL73,'シフト記号表（勤務時間帯）'!$C$6:$K$35,9,0))</f>
        <v/>
      </c>
      <c r="AM74" s="256" t="str">
        <f>IF(AM73="","",VLOOKUP(AM73,'シフト記号表（勤務時間帯）'!$C$6:$K$35,9,0))</f>
        <v/>
      </c>
      <c r="AN74" s="247" t="str">
        <f>IF(AN73="","",VLOOKUP(AN73,'シフト記号表（勤務時間帯）'!$C$6:$K$35,9,0))</f>
        <v/>
      </c>
      <c r="AO74" s="251" t="str">
        <f>IF(AO73="","",VLOOKUP(AO73,'シフト記号表（勤務時間帯）'!$C$6:$K$35,9,0))</f>
        <v/>
      </c>
      <c r="AP74" s="251" t="str">
        <f>IF(AP73="","",VLOOKUP(AP73,'シフト記号表（勤務時間帯）'!$C$6:$K$35,9,0))</f>
        <v/>
      </c>
      <c r="AQ74" s="251" t="str">
        <f>IF(AQ73="","",VLOOKUP(AQ73,'シフト記号表（勤務時間帯）'!$C$6:$K$35,9,0))</f>
        <v/>
      </c>
      <c r="AR74" s="251" t="str">
        <f>IF(AR73="","",VLOOKUP(AR73,'シフト記号表（勤務時間帯）'!$C$6:$K$35,9,0))</f>
        <v/>
      </c>
      <c r="AS74" s="251" t="str">
        <f>IF(AS73="","",VLOOKUP(AS73,'シフト記号表（勤務時間帯）'!$C$6:$K$35,9,0))</f>
        <v/>
      </c>
      <c r="AT74" s="256" t="str">
        <f>IF(AT73="","",VLOOKUP(AT73,'シフト記号表（勤務時間帯）'!$C$6:$K$35,9,0))</f>
        <v/>
      </c>
      <c r="AU74" s="247" t="str">
        <f>IF(AU73="","",VLOOKUP(AU73,'シフト記号表（勤務時間帯）'!$C$6:$K$35,9,0))</f>
        <v/>
      </c>
      <c r="AV74" s="251" t="str">
        <f>IF(AV73="","",VLOOKUP(AV73,'シフト記号表（勤務時間帯）'!$C$6:$K$35,9,0))</f>
        <v/>
      </c>
      <c r="AW74" s="251" t="str">
        <f>IF(AW73="","",VLOOKUP(AW73,'シフト記号表（勤務時間帯）'!$C$6:$K$35,9,0))</f>
        <v/>
      </c>
      <c r="AX74" s="276">
        <f>IF($BB$3="４週",SUM(S74:AT74),IF($BB$3="暦月",SUM(S74:AW74),""))</f>
        <v>0</v>
      </c>
      <c r="AY74" s="276"/>
      <c r="AZ74" s="285">
        <f>IF($BB$3="４週",AX74/4,IF($BB$3="暦月",'認知症対応型通所（100名）'!AX74/('認知症対応型通所（100名）'!$BB$8/7),""))</f>
        <v>0</v>
      </c>
      <c r="BA74" s="285"/>
      <c r="BB74" s="174"/>
      <c r="BC74" s="174"/>
      <c r="BD74" s="174"/>
      <c r="BE74" s="174"/>
      <c r="BF74" s="174"/>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row>
    <row r="75" spans="1:1024" ht="20.25" customHeight="1">
      <c r="A75" s="5"/>
      <c r="B75" s="209"/>
      <c r="C75" s="219"/>
      <c r="D75" s="219"/>
      <c r="E75" s="219"/>
      <c r="F75" s="303">
        <f>C73</f>
        <v>0</v>
      </c>
      <c r="G75" s="50"/>
      <c r="H75" s="50"/>
      <c r="I75" s="50"/>
      <c r="J75" s="50"/>
      <c r="K75" s="50"/>
      <c r="L75" s="67"/>
      <c r="M75" s="67"/>
      <c r="N75" s="67"/>
      <c r="O75" s="67"/>
      <c r="P75" s="240" t="s">
        <v>44</v>
      </c>
      <c r="Q75" s="240"/>
      <c r="R75" s="240"/>
      <c r="S75" s="248" t="str">
        <f>IF(S73="","",VLOOKUP(S73,'シフト記号表（勤務時間帯）'!$C$6:$U$35,19,0))</f>
        <v/>
      </c>
      <c r="T75" s="252" t="str">
        <f>IF(T73="","",VLOOKUP(T73,'シフト記号表（勤務時間帯）'!$C$6:$U$35,19,0))</f>
        <v/>
      </c>
      <c r="U75" s="252" t="str">
        <f>IF(U73="","",VLOOKUP(U73,'シフト記号表（勤務時間帯）'!$C$6:$U$35,19,0))</f>
        <v/>
      </c>
      <c r="V75" s="252" t="str">
        <f>IF(V73="","",VLOOKUP(V73,'シフト記号表（勤務時間帯）'!$C$6:$U$35,19,0))</f>
        <v/>
      </c>
      <c r="W75" s="252" t="str">
        <f>IF(W73="","",VLOOKUP(W73,'シフト記号表（勤務時間帯）'!$C$6:$U$35,19,0))</f>
        <v/>
      </c>
      <c r="X75" s="252" t="str">
        <f>IF(X73="","",VLOOKUP(X73,'シフト記号表（勤務時間帯）'!$C$6:$U$35,19,0))</f>
        <v/>
      </c>
      <c r="Y75" s="257" t="str">
        <f>IF(Y73="","",VLOOKUP(Y73,'シフト記号表（勤務時間帯）'!$C$6:$U$35,19,0))</f>
        <v/>
      </c>
      <c r="Z75" s="248" t="str">
        <f>IF(Z73="","",VLOOKUP(Z73,'シフト記号表（勤務時間帯）'!$C$6:$U$35,19,0))</f>
        <v/>
      </c>
      <c r="AA75" s="252" t="str">
        <f>IF(AA73="","",VLOOKUP(AA73,'シフト記号表（勤務時間帯）'!$C$6:$U$35,19,0))</f>
        <v/>
      </c>
      <c r="AB75" s="252" t="str">
        <f>IF(AB73="","",VLOOKUP(AB73,'シフト記号表（勤務時間帯）'!$C$6:$U$35,19,0))</f>
        <v/>
      </c>
      <c r="AC75" s="252" t="str">
        <f>IF(AC73="","",VLOOKUP(AC73,'シフト記号表（勤務時間帯）'!$C$6:$U$35,19,0))</f>
        <v/>
      </c>
      <c r="AD75" s="252" t="str">
        <f>IF(AD73="","",VLOOKUP(AD73,'シフト記号表（勤務時間帯）'!$C$6:$U$35,19,0))</f>
        <v/>
      </c>
      <c r="AE75" s="252" t="str">
        <f>IF(AE73="","",VLOOKUP(AE73,'シフト記号表（勤務時間帯）'!$C$6:$U$35,19,0))</f>
        <v/>
      </c>
      <c r="AF75" s="257" t="str">
        <f>IF(AF73="","",VLOOKUP(AF73,'シフト記号表（勤務時間帯）'!$C$6:$U$35,19,0))</f>
        <v/>
      </c>
      <c r="AG75" s="248" t="str">
        <f>IF(AG73="","",VLOOKUP(AG73,'シフト記号表（勤務時間帯）'!$C$6:$U$35,19,0))</f>
        <v/>
      </c>
      <c r="AH75" s="252" t="str">
        <f>IF(AH73="","",VLOOKUP(AH73,'シフト記号表（勤務時間帯）'!$C$6:$U$35,19,0))</f>
        <v/>
      </c>
      <c r="AI75" s="252" t="str">
        <f>IF(AI73="","",VLOOKUP(AI73,'シフト記号表（勤務時間帯）'!$C$6:$U$35,19,0))</f>
        <v/>
      </c>
      <c r="AJ75" s="252" t="str">
        <f>IF(AJ73="","",VLOOKUP(AJ73,'シフト記号表（勤務時間帯）'!$C$6:$U$35,19,0))</f>
        <v/>
      </c>
      <c r="AK75" s="252" t="str">
        <f>IF(AK73="","",VLOOKUP(AK73,'シフト記号表（勤務時間帯）'!$C$6:$U$35,19,0))</f>
        <v/>
      </c>
      <c r="AL75" s="252" t="str">
        <f>IF(AL73="","",VLOOKUP(AL73,'シフト記号表（勤務時間帯）'!$C$6:$U$35,19,0))</f>
        <v/>
      </c>
      <c r="AM75" s="257" t="str">
        <f>IF(AM73="","",VLOOKUP(AM73,'シフト記号表（勤務時間帯）'!$C$6:$U$35,19,0))</f>
        <v/>
      </c>
      <c r="AN75" s="248" t="str">
        <f>IF(AN73="","",VLOOKUP(AN73,'シフト記号表（勤務時間帯）'!$C$6:$U$35,19,0))</f>
        <v/>
      </c>
      <c r="AO75" s="252" t="str">
        <f>IF(AO73="","",VLOOKUP(AO73,'シフト記号表（勤務時間帯）'!$C$6:$U$35,19,0))</f>
        <v/>
      </c>
      <c r="AP75" s="252" t="str">
        <f>IF(AP73="","",VLOOKUP(AP73,'シフト記号表（勤務時間帯）'!$C$6:$U$35,19,0))</f>
        <v/>
      </c>
      <c r="AQ75" s="252" t="str">
        <f>IF(AQ73="","",VLOOKUP(AQ73,'シフト記号表（勤務時間帯）'!$C$6:$U$35,19,0))</f>
        <v/>
      </c>
      <c r="AR75" s="252" t="str">
        <f>IF(AR73="","",VLOOKUP(AR73,'シフト記号表（勤務時間帯）'!$C$6:$U$35,19,0))</f>
        <v/>
      </c>
      <c r="AS75" s="252" t="str">
        <f>IF(AS73="","",VLOOKUP(AS73,'シフト記号表（勤務時間帯）'!$C$6:$U$35,19,0))</f>
        <v/>
      </c>
      <c r="AT75" s="257" t="str">
        <f>IF(AT73="","",VLOOKUP(AT73,'シフト記号表（勤務時間帯）'!$C$6:$U$35,19,0))</f>
        <v/>
      </c>
      <c r="AU75" s="248" t="str">
        <f>IF(AU73="","",VLOOKUP(AU73,'シフト記号表（勤務時間帯）'!$C$6:$U$35,19,0))</f>
        <v/>
      </c>
      <c r="AV75" s="252" t="str">
        <f>IF(AV73="","",VLOOKUP(AV73,'シフト記号表（勤務時間帯）'!$C$6:$U$35,19,0))</f>
        <v/>
      </c>
      <c r="AW75" s="252" t="str">
        <f>IF(AW73="","",VLOOKUP(AW73,'シフト記号表（勤務時間帯）'!$C$6:$U$35,19,0))</f>
        <v/>
      </c>
      <c r="AX75" s="277">
        <f>IF($BB$3="４週",SUM(S75:AT75),IF($BB$3="暦月",SUM(S75:AW75),""))</f>
        <v>0</v>
      </c>
      <c r="AY75" s="277"/>
      <c r="AZ75" s="286">
        <f>IF($BB$3="４週",AX75/4,IF($BB$3="暦月",'認知症対応型通所（100名）'!AX75/('認知症対応型通所（100名）'!$BB$8/7),""))</f>
        <v>0</v>
      </c>
      <c r="BA75" s="286"/>
      <c r="BB75" s="174"/>
      <c r="BC75" s="174"/>
      <c r="BD75" s="174"/>
      <c r="BE75" s="174"/>
      <c r="BF75" s="174"/>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row>
    <row r="76" spans="1:1024" ht="20.25" customHeight="1">
      <c r="A76" s="5"/>
      <c r="B76" s="209">
        <f>B73+1</f>
        <v>19</v>
      </c>
      <c r="C76" s="219"/>
      <c r="D76" s="219"/>
      <c r="E76" s="219"/>
      <c r="F76" s="41"/>
      <c r="G76" s="50"/>
      <c r="H76" s="50"/>
      <c r="I76" s="50"/>
      <c r="J76" s="50"/>
      <c r="K76" s="50"/>
      <c r="L76" s="67"/>
      <c r="M76" s="67"/>
      <c r="N76" s="67"/>
      <c r="O76" s="67"/>
      <c r="P76" s="241" t="s">
        <v>49</v>
      </c>
      <c r="Q76" s="241"/>
      <c r="R76" s="241"/>
      <c r="S76" s="307"/>
      <c r="T76" s="309"/>
      <c r="U76" s="309"/>
      <c r="V76" s="309"/>
      <c r="W76" s="309"/>
      <c r="X76" s="309"/>
      <c r="Y76" s="310"/>
      <c r="Z76" s="307"/>
      <c r="AA76" s="309"/>
      <c r="AB76" s="309"/>
      <c r="AC76" s="309"/>
      <c r="AD76" s="309"/>
      <c r="AE76" s="309"/>
      <c r="AF76" s="310"/>
      <c r="AG76" s="307"/>
      <c r="AH76" s="309"/>
      <c r="AI76" s="309"/>
      <c r="AJ76" s="309"/>
      <c r="AK76" s="309"/>
      <c r="AL76" s="309"/>
      <c r="AM76" s="310"/>
      <c r="AN76" s="307"/>
      <c r="AO76" s="309"/>
      <c r="AP76" s="309"/>
      <c r="AQ76" s="309"/>
      <c r="AR76" s="309"/>
      <c r="AS76" s="309"/>
      <c r="AT76" s="310"/>
      <c r="AU76" s="307"/>
      <c r="AV76" s="309"/>
      <c r="AW76" s="309"/>
      <c r="AX76" s="312"/>
      <c r="AY76" s="312"/>
      <c r="AZ76" s="316"/>
      <c r="BA76" s="316"/>
      <c r="BB76" s="174"/>
      <c r="BC76" s="174"/>
      <c r="BD76" s="174"/>
      <c r="BE76" s="174"/>
      <c r="BF76" s="174"/>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row>
    <row r="77" spans="1:1024" ht="20.25" customHeight="1">
      <c r="A77" s="5"/>
      <c r="B77" s="209"/>
      <c r="C77" s="219"/>
      <c r="D77" s="219"/>
      <c r="E77" s="219"/>
      <c r="F77" s="39"/>
      <c r="G77" s="50"/>
      <c r="H77" s="50"/>
      <c r="I77" s="50"/>
      <c r="J77" s="50"/>
      <c r="K77" s="50"/>
      <c r="L77" s="67"/>
      <c r="M77" s="67"/>
      <c r="N77" s="67"/>
      <c r="O77" s="67"/>
      <c r="P77" s="239" t="s">
        <v>40</v>
      </c>
      <c r="Q77" s="239"/>
      <c r="R77" s="239"/>
      <c r="S77" s="247" t="str">
        <f>IF(S76="","",VLOOKUP(S76,'シフト記号表（勤務時間帯）'!$C$6:$K$35,9,0))</f>
        <v/>
      </c>
      <c r="T77" s="251" t="str">
        <f>IF(T76="","",VLOOKUP(T76,'シフト記号表（勤務時間帯）'!$C$6:$K$35,9,0))</f>
        <v/>
      </c>
      <c r="U77" s="251" t="str">
        <f>IF(U76="","",VLOOKUP(U76,'シフト記号表（勤務時間帯）'!$C$6:$K$35,9,0))</f>
        <v/>
      </c>
      <c r="V77" s="251" t="str">
        <f>IF(V76="","",VLOOKUP(V76,'シフト記号表（勤務時間帯）'!$C$6:$K$35,9,0))</f>
        <v/>
      </c>
      <c r="W77" s="251" t="str">
        <f>IF(W76="","",VLOOKUP(W76,'シフト記号表（勤務時間帯）'!$C$6:$K$35,9,0))</f>
        <v/>
      </c>
      <c r="X77" s="251" t="str">
        <f>IF(X76="","",VLOOKUP(X76,'シフト記号表（勤務時間帯）'!$C$6:$K$35,9,0))</f>
        <v/>
      </c>
      <c r="Y77" s="256" t="str">
        <f>IF(Y76="","",VLOOKUP(Y76,'シフト記号表（勤務時間帯）'!$C$6:$K$35,9,0))</f>
        <v/>
      </c>
      <c r="Z77" s="247" t="str">
        <f>IF(Z76="","",VLOOKUP(Z76,'シフト記号表（勤務時間帯）'!$C$6:$K$35,9,0))</f>
        <v/>
      </c>
      <c r="AA77" s="251" t="str">
        <f>IF(AA76="","",VLOOKUP(AA76,'シフト記号表（勤務時間帯）'!$C$6:$K$35,9,0))</f>
        <v/>
      </c>
      <c r="AB77" s="251" t="str">
        <f>IF(AB76="","",VLOOKUP(AB76,'シフト記号表（勤務時間帯）'!$C$6:$K$35,9,0))</f>
        <v/>
      </c>
      <c r="AC77" s="251" t="str">
        <f>IF(AC76="","",VLOOKUP(AC76,'シフト記号表（勤務時間帯）'!$C$6:$K$35,9,0))</f>
        <v/>
      </c>
      <c r="AD77" s="251" t="str">
        <f>IF(AD76="","",VLOOKUP(AD76,'シフト記号表（勤務時間帯）'!$C$6:$K$35,9,0))</f>
        <v/>
      </c>
      <c r="AE77" s="251" t="str">
        <f>IF(AE76="","",VLOOKUP(AE76,'シフト記号表（勤務時間帯）'!$C$6:$K$35,9,0))</f>
        <v/>
      </c>
      <c r="AF77" s="256" t="str">
        <f>IF(AF76="","",VLOOKUP(AF76,'シフト記号表（勤務時間帯）'!$C$6:$K$35,9,0))</f>
        <v/>
      </c>
      <c r="AG77" s="247" t="str">
        <f>IF(AG76="","",VLOOKUP(AG76,'シフト記号表（勤務時間帯）'!$C$6:$K$35,9,0))</f>
        <v/>
      </c>
      <c r="AH77" s="251" t="str">
        <f>IF(AH76="","",VLOOKUP(AH76,'シフト記号表（勤務時間帯）'!$C$6:$K$35,9,0))</f>
        <v/>
      </c>
      <c r="AI77" s="251" t="str">
        <f>IF(AI76="","",VLOOKUP(AI76,'シフト記号表（勤務時間帯）'!$C$6:$K$35,9,0))</f>
        <v/>
      </c>
      <c r="AJ77" s="251" t="str">
        <f>IF(AJ76="","",VLOOKUP(AJ76,'シフト記号表（勤務時間帯）'!$C$6:$K$35,9,0))</f>
        <v/>
      </c>
      <c r="AK77" s="251" t="str">
        <f>IF(AK76="","",VLOOKUP(AK76,'シフト記号表（勤務時間帯）'!$C$6:$K$35,9,0))</f>
        <v/>
      </c>
      <c r="AL77" s="251" t="str">
        <f>IF(AL76="","",VLOOKUP(AL76,'シフト記号表（勤務時間帯）'!$C$6:$K$35,9,0))</f>
        <v/>
      </c>
      <c r="AM77" s="256" t="str">
        <f>IF(AM76="","",VLOOKUP(AM76,'シフト記号表（勤務時間帯）'!$C$6:$K$35,9,0))</f>
        <v/>
      </c>
      <c r="AN77" s="247" t="str">
        <f>IF(AN76="","",VLOOKUP(AN76,'シフト記号表（勤務時間帯）'!$C$6:$K$35,9,0))</f>
        <v/>
      </c>
      <c r="AO77" s="251" t="str">
        <f>IF(AO76="","",VLOOKUP(AO76,'シフト記号表（勤務時間帯）'!$C$6:$K$35,9,0))</f>
        <v/>
      </c>
      <c r="AP77" s="251" t="str">
        <f>IF(AP76="","",VLOOKUP(AP76,'シフト記号表（勤務時間帯）'!$C$6:$K$35,9,0))</f>
        <v/>
      </c>
      <c r="AQ77" s="251" t="str">
        <f>IF(AQ76="","",VLOOKUP(AQ76,'シフト記号表（勤務時間帯）'!$C$6:$K$35,9,0))</f>
        <v/>
      </c>
      <c r="AR77" s="251" t="str">
        <f>IF(AR76="","",VLOOKUP(AR76,'シフト記号表（勤務時間帯）'!$C$6:$K$35,9,0))</f>
        <v/>
      </c>
      <c r="AS77" s="251" t="str">
        <f>IF(AS76="","",VLOOKUP(AS76,'シフト記号表（勤務時間帯）'!$C$6:$K$35,9,0))</f>
        <v/>
      </c>
      <c r="AT77" s="256" t="str">
        <f>IF(AT76="","",VLOOKUP(AT76,'シフト記号表（勤務時間帯）'!$C$6:$K$35,9,0))</f>
        <v/>
      </c>
      <c r="AU77" s="247" t="str">
        <f>IF(AU76="","",VLOOKUP(AU76,'シフト記号表（勤務時間帯）'!$C$6:$K$35,9,0))</f>
        <v/>
      </c>
      <c r="AV77" s="251" t="str">
        <f>IF(AV76="","",VLOOKUP(AV76,'シフト記号表（勤務時間帯）'!$C$6:$K$35,9,0))</f>
        <v/>
      </c>
      <c r="AW77" s="251" t="str">
        <f>IF(AW76="","",VLOOKUP(AW76,'シフト記号表（勤務時間帯）'!$C$6:$K$35,9,0))</f>
        <v/>
      </c>
      <c r="AX77" s="276">
        <f>IF($BB$3="４週",SUM(S77:AT77),IF($BB$3="暦月",SUM(S77:AW77),""))</f>
        <v>0</v>
      </c>
      <c r="AY77" s="276"/>
      <c r="AZ77" s="285">
        <f>IF($BB$3="４週",AX77/4,IF($BB$3="暦月",'認知症対応型通所（100名）'!AX77/('認知症対応型通所（100名）'!$BB$8/7),""))</f>
        <v>0</v>
      </c>
      <c r="BA77" s="285"/>
      <c r="BB77" s="174"/>
      <c r="BC77" s="174"/>
      <c r="BD77" s="174"/>
      <c r="BE77" s="174"/>
      <c r="BF77" s="174"/>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row>
    <row r="78" spans="1:1024" ht="20.25" customHeight="1">
      <c r="A78" s="5"/>
      <c r="B78" s="209"/>
      <c r="C78" s="219"/>
      <c r="D78" s="219"/>
      <c r="E78" s="219"/>
      <c r="F78" s="303">
        <f>C76</f>
        <v>0</v>
      </c>
      <c r="G78" s="50"/>
      <c r="H78" s="50"/>
      <c r="I78" s="50"/>
      <c r="J78" s="50"/>
      <c r="K78" s="50"/>
      <c r="L78" s="67"/>
      <c r="M78" s="67"/>
      <c r="N78" s="67"/>
      <c r="O78" s="67"/>
      <c r="P78" s="240" t="s">
        <v>44</v>
      </c>
      <c r="Q78" s="240"/>
      <c r="R78" s="240"/>
      <c r="S78" s="248" t="str">
        <f>IF(S76="","",VLOOKUP(S76,'シフト記号表（勤務時間帯）'!$C$6:$U$35,19,0))</f>
        <v/>
      </c>
      <c r="T78" s="252" t="str">
        <f>IF(T76="","",VLOOKUP(T76,'シフト記号表（勤務時間帯）'!$C$6:$U$35,19,0))</f>
        <v/>
      </c>
      <c r="U78" s="252" t="str">
        <f>IF(U76="","",VLOOKUP(U76,'シフト記号表（勤務時間帯）'!$C$6:$U$35,19,0))</f>
        <v/>
      </c>
      <c r="V78" s="252" t="str">
        <f>IF(V76="","",VLOOKUP(V76,'シフト記号表（勤務時間帯）'!$C$6:$U$35,19,0))</f>
        <v/>
      </c>
      <c r="W78" s="252" t="str">
        <f>IF(W76="","",VLOOKUP(W76,'シフト記号表（勤務時間帯）'!$C$6:$U$35,19,0))</f>
        <v/>
      </c>
      <c r="X78" s="252" t="str">
        <f>IF(X76="","",VLOOKUP(X76,'シフト記号表（勤務時間帯）'!$C$6:$U$35,19,0))</f>
        <v/>
      </c>
      <c r="Y78" s="257" t="str">
        <f>IF(Y76="","",VLOOKUP(Y76,'シフト記号表（勤務時間帯）'!$C$6:$U$35,19,0))</f>
        <v/>
      </c>
      <c r="Z78" s="248" t="str">
        <f>IF(Z76="","",VLOOKUP(Z76,'シフト記号表（勤務時間帯）'!$C$6:$U$35,19,0))</f>
        <v/>
      </c>
      <c r="AA78" s="252" t="str">
        <f>IF(AA76="","",VLOOKUP(AA76,'シフト記号表（勤務時間帯）'!$C$6:$U$35,19,0))</f>
        <v/>
      </c>
      <c r="AB78" s="252" t="str">
        <f>IF(AB76="","",VLOOKUP(AB76,'シフト記号表（勤務時間帯）'!$C$6:$U$35,19,0))</f>
        <v/>
      </c>
      <c r="AC78" s="252" t="str">
        <f>IF(AC76="","",VLOOKUP(AC76,'シフト記号表（勤務時間帯）'!$C$6:$U$35,19,0))</f>
        <v/>
      </c>
      <c r="AD78" s="252" t="str">
        <f>IF(AD76="","",VLOOKUP(AD76,'シフト記号表（勤務時間帯）'!$C$6:$U$35,19,0))</f>
        <v/>
      </c>
      <c r="AE78" s="252" t="str">
        <f>IF(AE76="","",VLOOKUP(AE76,'シフト記号表（勤務時間帯）'!$C$6:$U$35,19,0))</f>
        <v/>
      </c>
      <c r="AF78" s="257" t="str">
        <f>IF(AF76="","",VLOOKUP(AF76,'シフト記号表（勤務時間帯）'!$C$6:$U$35,19,0))</f>
        <v/>
      </c>
      <c r="AG78" s="248" t="str">
        <f>IF(AG76="","",VLOOKUP(AG76,'シフト記号表（勤務時間帯）'!$C$6:$U$35,19,0))</f>
        <v/>
      </c>
      <c r="AH78" s="252" t="str">
        <f>IF(AH76="","",VLOOKUP(AH76,'シフト記号表（勤務時間帯）'!$C$6:$U$35,19,0))</f>
        <v/>
      </c>
      <c r="AI78" s="252" t="str">
        <f>IF(AI76="","",VLOOKUP(AI76,'シフト記号表（勤務時間帯）'!$C$6:$U$35,19,0))</f>
        <v/>
      </c>
      <c r="AJ78" s="252" t="str">
        <f>IF(AJ76="","",VLOOKUP(AJ76,'シフト記号表（勤務時間帯）'!$C$6:$U$35,19,0))</f>
        <v/>
      </c>
      <c r="AK78" s="252" t="str">
        <f>IF(AK76="","",VLOOKUP(AK76,'シフト記号表（勤務時間帯）'!$C$6:$U$35,19,0))</f>
        <v/>
      </c>
      <c r="AL78" s="252" t="str">
        <f>IF(AL76="","",VLOOKUP(AL76,'シフト記号表（勤務時間帯）'!$C$6:$U$35,19,0))</f>
        <v/>
      </c>
      <c r="AM78" s="257" t="str">
        <f>IF(AM76="","",VLOOKUP(AM76,'シフト記号表（勤務時間帯）'!$C$6:$U$35,19,0))</f>
        <v/>
      </c>
      <c r="AN78" s="248" t="str">
        <f>IF(AN76="","",VLOOKUP(AN76,'シフト記号表（勤務時間帯）'!$C$6:$U$35,19,0))</f>
        <v/>
      </c>
      <c r="AO78" s="252" t="str">
        <f>IF(AO76="","",VLOOKUP(AO76,'シフト記号表（勤務時間帯）'!$C$6:$U$35,19,0))</f>
        <v/>
      </c>
      <c r="AP78" s="252" t="str">
        <f>IF(AP76="","",VLOOKUP(AP76,'シフト記号表（勤務時間帯）'!$C$6:$U$35,19,0))</f>
        <v/>
      </c>
      <c r="AQ78" s="252" t="str">
        <f>IF(AQ76="","",VLOOKUP(AQ76,'シフト記号表（勤務時間帯）'!$C$6:$U$35,19,0))</f>
        <v/>
      </c>
      <c r="AR78" s="252" t="str">
        <f>IF(AR76="","",VLOOKUP(AR76,'シフト記号表（勤務時間帯）'!$C$6:$U$35,19,0))</f>
        <v/>
      </c>
      <c r="AS78" s="252" t="str">
        <f>IF(AS76="","",VLOOKUP(AS76,'シフト記号表（勤務時間帯）'!$C$6:$U$35,19,0))</f>
        <v/>
      </c>
      <c r="AT78" s="257" t="str">
        <f>IF(AT76="","",VLOOKUP(AT76,'シフト記号表（勤務時間帯）'!$C$6:$U$35,19,0))</f>
        <v/>
      </c>
      <c r="AU78" s="248" t="str">
        <f>IF(AU76="","",VLOOKUP(AU76,'シフト記号表（勤務時間帯）'!$C$6:$U$35,19,0))</f>
        <v/>
      </c>
      <c r="AV78" s="252" t="str">
        <f>IF(AV76="","",VLOOKUP(AV76,'シフト記号表（勤務時間帯）'!$C$6:$U$35,19,0))</f>
        <v/>
      </c>
      <c r="AW78" s="252" t="str">
        <f>IF(AW76="","",VLOOKUP(AW76,'シフト記号表（勤務時間帯）'!$C$6:$U$35,19,0))</f>
        <v/>
      </c>
      <c r="AX78" s="277">
        <f>IF($BB$3="４週",SUM(S78:AT78),IF($BB$3="暦月",SUM(S78:AW78),""))</f>
        <v>0</v>
      </c>
      <c r="AY78" s="277"/>
      <c r="AZ78" s="286">
        <f>IF($BB$3="４週",AX78/4,IF($BB$3="暦月",'認知症対応型通所（100名）'!AX78/('認知症対応型通所（100名）'!$BB$8/7),""))</f>
        <v>0</v>
      </c>
      <c r="BA78" s="286"/>
      <c r="BB78" s="174"/>
      <c r="BC78" s="174"/>
      <c r="BD78" s="174"/>
      <c r="BE78" s="174"/>
      <c r="BF78" s="174"/>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row>
    <row r="79" spans="1:1024" ht="20.25" customHeight="1">
      <c r="A79" s="5"/>
      <c r="B79" s="209">
        <f>B76+1</f>
        <v>20</v>
      </c>
      <c r="C79" s="219"/>
      <c r="D79" s="219"/>
      <c r="E79" s="219"/>
      <c r="F79" s="41"/>
      <c r="G79" s="50"/>
      <c r="H79" s="50"/>
      <c r="I79" s="50"/>
      <c r="J79" s="50"/>
      <c r="K79" s="50"/>
      <c r="L79" s="67"/>
      <c r="M79" s="67"/>
      <c r="N79" s="67"/>
      <c r="O79" s="67"/>
      <c r="P79" s="241" t="s">
        <v>49</v>
      </c>
      <c r="Q79" s="241"/>
      <c r="R79" s="241"/>
      <c r="S79" s="307"/>
      <c r="T79" s="309"/>
      <c r="U79" s="309"/>
      <c r="V79" s="309"/>
      <c r="W79" s="309"/>
      <c r="X79" s="309"/>
      <c r="Y79" s="310"/>
      <c r="Z79" s="307"/>
      <c r="AA79" s="309"/>
      <c r="AB79" s="309"/>
      <c r="AC79" s="309"/>
      <c r="AD79" s="309"/>
      <c r="AE79" s="309"/>
      <c r="AF79" s="310"/>
      <c r="AG79" s="307"/>
      <c r="AH79" s="309"/>
      <c r="AI79" s="309"/>
      <c r="AJ79" s="309"/>
      <c r="AK79" s="309"/>
      <c r="AL79" s="309"/>
      <c r="AM79" s="310"/>
      <c r="AN79" s="307"/>
      <c r="AO79" s="309"/>
      <c r="AP79" s="309"/>
      <c r="AQ79" s="309"/>
      <c r="AR79" s="309"/>
      <c r="AS79" s="309"/>
      <c r="AT79" s="310"/>
      <c r="AU79" s="307"/>
      <c r="AV79" s="309"/>
      <c r="AW79" s="309"/>
      <c r="AX79" s="312"/>
      <c r="AY79" s="312"/>
      <c r="AZ79" s="316"/>
      <c r="BA79" s="316"/>
      <c r="BB79" s="174"/>
      <c r="BC79" s="174"/>
      <c r="BD79" s="174"/>
      <c r="BE79" s="174"/>
      <c r="BF79" s="174"/>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row>
    <row r="80" spans="1:1024" ht="20.25" customHeight="1">
      <c r="A80" s="5"/>
      <c r="B80" s="209"/>
      <c r="C80" s="219"/>
      <c r="D80" s="219"/>
      <c r="E80" s="219"/>
      <c r="F80" s="39"/>
      <c r="G80" s="50"/>
      <c r="H80" s="50"/>
      <c r="I80" s="50"/>
      <c r="J80" s="50"/>
      <c r="K80" s="50"/>
      <c r="L80" s="67"/>
      <c r="M80" s="67"/>
      <c r="N80" s="67"/>
      <c r="O80" s="67"/>
      <c r="P80" s="239" t="s">
        <v>40</v>
      </c>
      <c r="Q80" s="239"/>
      <c r="R80" s="239"/>
      <c r="S80" s="247" t="str">
        <f>IF(S79="","",VLOOKUP(S79,'シフト記号表（勤務時間帯）'!$C$6:$K$35,9,0))</f>
        <v/>
      </c>
      <c r="T80" s="251" t="str">
        <f>IF(T79="","",VLOOKUP(T79,'シフト記号表（勤務時間帯）'!$C$6:$K$35,9,0))</f>
        <v/>
      </c>
      <c r="U80" s="251" t="str">
        <f>IF(U79="","",VLOOKUP(U79,'シフト記号表（勤務時間帯）'!$C$6:$K$35,9,0))</f>
        <v/>
      </c>
      <c r="V80" s="251" t="str">
        <f>IF(V79="","",VLOOKUP(V79,'シフト記号表（勤務時間帯）'!$C$6:$K$35,9,0))</f>
        <v/>
      </c>
      <c r="W80" s="251" t="str">
        <f>IF(W79="","",VLOOKUP(W79,'シフト記号表（勤務時間帯）'!$C$6:$K$35,9,0))</f>
        <v/>
      </c>
      <c r="X80" s="251" t="str">
        <f>IF(X79="","",VLOOKUP(X79,'シフト記号表（勤務時間帯）'!$C$6:$K$35,9,0))</f>
        <v/>
      </c>
      <c r="Y80" s="256" t="str">
        <f>IF(Y79="","",VLOOKUP(Y79,'シフト記号表（勤務時間帯）'!$C$6:$K$35,9,0))</f>
        <v/>
      </c>
      <c r="Z80" s="247" t="str">
        <f>IF(Z79="","",VLOOKUP(Z79,'シフト記号表（勤務時間帯）'!$C$6:$K$35,9,0))</f>
        <v/>
      </c>
      <c r="AA80" s="251" t="str">
        <f>IF(AA79="","",VLOOKUP(AA79,'シフト記号表（勤務時間帯）'!$C$6:$K$35,9,0))</f>
        <v/>
      </c>
      <c r="AB80" s="251" t="str">
        <f>IF(AB79="","",VLOOKUP(AB79,'シフト記号表（勤務時間帯）'!$C$6:$K$35,9,0))</f>
        <v/>
      </c>
      <c r="AC80" s="251" t="str">
        <f>IF(AC79="","",VLOOKUP(AC79,'シフト記号表（勤務時間帯）'!$C$6:$K$35,9,0))</f>
        <v/>
      </c>
      <c r="AD80" s="251" t="str">
        <f>IF(AD79="","",VLOOKUP(AD79,'シフト記号表（勤務時間帯）'!$C$6:$K$35,9,0))</f>
        <v/>
      </c>
      <c r="AE80" s="251" t="str">
        <f>IF(AE79="","",VLOOKUP(AE79,'シフト記号表（勤務時間帯）'!$C$6:$K$35,9,0))</f>
        <v/>
      </c>
      <c r="AF80" s="256" t="str">
        <f>IF(AF79="","",VLOOKUP(AF79,'シフト記号表（勤務時間帯）'!$C$6:$K$35,9,0))</f>
        <v/>
      </c>
      <c r="AG80" s="247" t="str">
        <f>IF(AG79="","",VLOOKUP(AG79,'シフト記号表（勤務時間帯）'!$C$6:$K$35,9,0))</f>
        <v/>
      </c>
      <c r="AH80" s="251" t="str">
        <f>IF(AH79="","",VLOOKUP(AH79,'シフト記号表（勤務時間帯）'!$C$6:$K$35,9,0))</f>
        <v/>
      </c>
      <c r="AI80" s="251" t="str">
        <f>IF(AI79="","",VLOOKUP(AI79,'シフト記号表（勤務時間帯）'!$C$6:$K$35,9,0))</f>
        <v/>
      </c>
      <c r="AJ80" s="251" t="str">
        <f>IF(AJ79="","",VLOOKUP(AJ79,'シフト記号表（勤務時間帯）'!$C$6:$K$35,9,0))</f>
        <v/>
      </c>
      <c r="AK80" s="251" t="str">
        <f>IF(AK79="","",VLOOKUP(AK79,'シフト記号表（勤務時間帯）'!$C$6:$K$35,9,0))</f>
        <v/>
      </c>
      <c r="AL80" s="251" t="str">
        <f>IF(AL79="","",VLOOKUP(AL79,'シフト記号表（勤務時間帯）'!$C$6:$K$35,9,0))</f>
        <v/>
      </c>
      <c r="AM80" s="256" t="str">
        <f>IF(AM79="","",VLOOKUP(AM79,'シフト記号表（勤務時間帯）'!$C$6:$K$35,9,0))</f>
        <v/>
      </c>
      <c r="AN80" s="247" t="str">
        <f>IF(AN79="","",VLOOKUP(AN79,'シフト記号表（勤務時間帯）'!$C$6:$K$35,9,0))</f>
        <v/>
      </c>
      <c r="AO80" s="251" t="str">
        <f>IF(AO79="","",VLOOKUP(AO79,'シフト記号表（勤務時間帯）'!$C$6:$K$35,9,0))</f>
        <v/>
      </c>
      <c r="AP80" s="251" t="str">
        <f>IF(AP79="","",VLOOKUP(AP79,'シフト記号表（勤務時間帯）'!$C$6:$K$35,9,0))</f>
        <v/>
      </c>
      <c r="AQ80" s="251" t="str">
        <f>IF(AQ79="","",VLOOKUP(AQ79,'シフト記号表（勤務時間帯）'!$C$6:$K$35,9,0))</f>
        <v/>
      </c>
      <c r="AR80" s="251" t="str">
        <f>IF(AR79="","",VLOOKUP(AR79,'シフト記号表（勤務時間帯）'!$C$6:$K$35,9,0))</f>
        <v/>
      </c>
      <c r="AS80" s="251" t="str">
        <f>IF(AS79="","",VLOOKUP(AS79,'シフト記号表（勤務時間帯）'!$C$6:$K$35,9,0))</f>
        <v/>
      </c>
      <c r="AT80" s="256" t="str">
        <f>IF(AT79="","",VLOOKUP(AT79,'シフト記号表（勤務時間帯）'!$C$6:$K$35,9,0))</f>
        <v/>
      </c>
      <c r="AU80" s="247" t="str">
        <f>IF(AU79="","",VLOOKUP(AU79,'シフト記号表（勤務時間帯）'!$C$6:$K$35,9,0))</f>
        <v/>
      </c>
      <c r="AV80" s="251" t="str">
        <f>IF(AV79="","",VLOOKUP(AV79,'シフト記号表（勤務時間帯）'!$C$6:$K$35,9,0))</f>
        <v/>
      </c>
      <c r="AW80" s="251" t="str">
        <f>IF(AW79="","",VLOOKUP(AW79,'シフト記号表（勤務時間帯）'!$C$6:$K$35,9,0))</f>
        <v/>
      </c>
      <c r="AX80" s="276">
        <f>IF($BB$3="４週",SUM(S80:AT80),IF($BB$3="暦月",SUM(S80:AW80),""))</f>
        <v>0</v>
      </c>
      <c r="AY80" s="276"/>
      <c r="AZ80" s="285">
        <f>IF($BB$3="４週",AX80/4,IF($BB$3="暦月",'認知症対応型通所（100名）'!AX80/('認知症対応型通所（100名）'!$BB$8/7),""))</f>
        <v>0</v>
      </c>
      <c r="BA80" s="285"/>
      <c r="BB80" s="174"/>
      <c r="BC80" s="174"/>
      <c r="BD80" s="174"/>
      <c r="BE80" s="174"/>
      <c r="BF80" s="174"/>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row>
    <row r="81" spans="1:1024" ht="20.25" customHeight="1">
      <c r="A81" s="5"/>
      <c r="B81" s="209"/>
      <c r="C81" s="219"/>
      <c r="D81" s="219"/>
      <c r="E81" s="219"/>
      <c r="F81" s="303">
        <f>C79</f>
        <v>0</v>
      </c>
      <c r="G81" s="50"/>
      <c r="H81" s="50"/>
      <c r="I81" s="50"/>
      <c r="J81" s="50"/>
      <c r="K81" s="50"/>
      <c r="L81" s="67"/>
      <c r="M81" s="67"/>
      <c r="N81" s="67"/>
      <c r="O81" s="67"/>
      <c r="P81" s="240" t="s">
        <v>44</v>
      </c>
      <c r="Q81" s="240"/>
      <c r="R81" s="240"/>
      <c r="S81" s="248" t="str">
        <f>IF(S79="","",VLOOKUP(S79,'シフト記号表（勤務時間帯）'!$C$6:$U$35,19,0))</f>
        <v/>
      </c>
      <c r="T81" s="252" t="str">
        <f>IF(T79="","",VLOOKUP(T79,'シフト記号表（勤務時間帯）'!$C$6:$U$35,19,0))</f>
        <v/>
      </c>
      <c r="U81" s="252" t="str">
        <f>IF(U79="","",VLOOKUP(U79,'シフト記号表（勤務時間帯）'!$C$6:$U$35,19,0))</f>
        <v/>
      </c>
      <c r="V81" s="252" t="str">
        <f>IF(V79="","",VLOOKUP(V79,'シフト記号表（勤務時間帯）'!$C$6:$U$35,19,0))</f>
        <v/>
      </c>
      <c r="W81" s="252" t="str">
        <f>IF(W79="","",VLOOKUP(W79,'シフト記号表（勤務時間帯）'!$C$6:$U$35,19,0))</f>
        <v/>
      </c>
      <c r="X81" s="252" t="str">
        <f>IF(X79="","",VLOOKUP(X79,'シフト記号表（勤務時間帯）'!$C$6:$U$35,19,0))</f>
        <v/>
      </c>
      <c r="Y81" s="257" t="str">
        <f>IF(Y79="","",VLOOKUP(Y79,'シフト記号表（勤務時間帯）'!$C$6:$U$35,19,0))</f>
        <v/>
      </c>
      <c r="Z81" s="248" t="str">
        <f>IF(Z79="","",VLOOKUP(Z79,'シフト記号表（勤務時間帯）'!$C$6:$U$35,19,0))</f>
        <v/>
      </c>
      <c r="AA81" s="252" t="str">
        <f>IF(AA79="","",VLOOKUP(AA79,'シフト記号表（勤務時間帯）'!$C$6:$U$35,19,0))</f>
        <v/>
      </c>
      <c r="AB81" s="252" t="str">
        <f>IF(AB79="","",VLOOKUP(AB79,'シフト記号表（勤務時間帯）'!$C$6:$U$35,19,0))</f>
        <v/>
      </c>
      <c r="AC81" s="252" t="str">
        <f>IF(AC79="","",VLOOKUP(AC79,'シフト記号表（勤務時間帯）'!$C$6:$U$35,19,0))</f>
        <v/>
      </c>
      <c r="AD81" s="252" t="str">
        <f>IF(AD79="","",VLOOKUP(AD79,'シフト記号表（勤務時間帯）'!$C$6:$U$35,19,0))</f>
        <v/>
      </c>
      <c r="AE81" s="252" t="str">
        <f>IF(AE79="","",VLOOKUP(AE79,'シフト記号表（勤務時間帯）'!$C$6:$U$35,19,0))</f>
        <v/>
      </c>
      <c r="AF81" s="257" t="str">
        <f>IF(AF79="","",VLOOKUP(AF79,'シフト記号表（勤務時間帯）'!$C$6:$U$35,19,0))</f>
        <v/>
      </c>
      <c r="AG81" s="248" t="str">
        <f>IF(AG79="","",VLOOKUP(AG79,'シフト記号表（勤務時間帯）'!$C$6:$U$35,19,0))</f>
        <v/>
      </c>
      <c r="AH81" s="252" t="str">
        <f>IF(AH79="","",VLOOKUP(AH79,'シフト記号表（勤務時間帯）'!$C$6:$U$35,19,0))</f>
        <v/>
      </c>
      <c r="AI81" s="252" t="str">
        <f>IF(AI79="","",VLOOKUP(AI79,'シフト記号表（勤務時間帯）'!$C$6:$U$35,19,0))</f>
        <v/>
      </c>
      <c r="AJ81" s="252" t="str">
        <f>IF(AJ79="","",VLOOKUP(AJ79,'シフト記号表（勤務時間帯）'!$C$6:$U$35,19,0))</f>
        <v/>
      </c>
      <c r="AK81" s="252" t="str">
        <f>IF(AK79="","",VLOOKUP(AK79,'シフト記号表（勤務時間帯）'!$C$6:$U$35,19,0))</f>
        <v/>
      </c>
      <c r="AL81" s="252" t="str">
        <f>IF(AL79="","",VLOOKUP(AL79,'シフト記号表（勤務時間帯）'!$C$6:$U$35,19,0))</f>
        <v/>
      </c>
      <c r="AM81" s="257" t="str">
        <f>IF(AM79="","",VLOOKUP(AM79,'シフト記号表（勤務時間帯）'!$C$6:$U$35,19,0))</f>
        <v/>
      </c>
      <c r="AN81" s="248" t="str">
        <f>IF(AN79="","",VLOOKUP(AN79,'シフト記号表（勤務時間帯）'!$C$6:$U$35,19,0))</f>
        <v/>
      </c>
      <c r="AO81" s="252" t="str">
        <f>IF(AO79="","",VLOOKUP(AO79,'シフト記号表（勤務時間帯）'!$C$6:$U$35,19,0))</f>
        <v/>
      </c>
      <c r="AP81" s="252" t="str">
        <f>IF(AP79="","",VLOOKUP(AP79,'シフト記号表（勤務時間帯）'!$C$6:$U$35,19,0))</f>
        <v/>
      </c>
      <c r="AQ81" s="252" t="str">
        <f>IF(AQ79="","",VLOOKUP(AQ79,'シフト記号表（勤務時間帯）'!$C$6:$U$35,19,0))</f>
        <v/>
      </c>
      <c r="AR81" s="252" t="str">
        <f>IF(AR79="","",VLOOKUP(AR79,'シフト記号表（勤務時間帯）'!$C$6:$U$35,19,0))</f>
        <v/>
      </c>
      <c r="AS81" s="252" t="str">
        <f>IF(AS79="","",VLOOKUP(AS79,'シフト記号表（勤務時間帯）'!$C$6:$U$35,19,0))</f>
        <v/>
      </c>
      <c r="AT81" s="257" t="str">
        <f>IF(AT79="","",VLOOKUP(AT79,'シフト記号表（勤務時間帯）'!$C$6:$U$35,19,0))</f>
        <v/>
      </c>
      <c r="AU81" s="248" t="str">
        <f>IF(AU79="","",VLOOKUP(AU79,'シフト記号表（勤務時間帯）'!$C$6:$U$35,19,0))</f>
        <v/>
      </c>
      <c r="AV81" s="252" t="str">
        <f>IF(AV79="","",VLOOKUP(AV79,'シフト記号表（勤務時間帯）'!$C$6:$U$35,19,0))</f>
        <v/>
      </c>
      <c r="AW81" s="252" t="str">
        <f>IF(AW79="","",VLOOKUP(AW79,'シフト記号表（勤務時間帯）'!$C$6:$U$35,19,0))</f>
        <v/>
      </c>
      <c r="AX81" s="277">
        <f>IF($BB$3="４週",SUM(S81:AT81),IF($BB$3="暦月",SUM(S81:AW81),""))</f>
        <v>0</v>
      </c>
      <c r="AY81" s="277"/>
      <c r="AZ81" s="286">
        <f>IF($BB$3="４週",AX81/4,IF($BB$3="暦月",'認知症対応型通所（100名）'!AX81/('認知症対応型通所（100名）'!$BB$8/7),""))</f>
        <v>0</v>
      </c>
      <c r="BA81" s="286"/>
      <c r="BB81" s="174"/>
      <c r="BC81" s="174"/>
      <c r="BD81" s="174"/>
      <c r="BE81" s="174"/>
      <c r="BF81" s="174"/>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row>
    <row r="82" spans="1:1024" ht="20.25" customHeight="1">
      <c r="A82" s="5"/>
      <c r="B82" s="209">
        <f>B79+1</f>
        <v>21</v>
      </c>
      <c r="C82" s="219"/>
      <c r="D82" s="219"/>
      <c r="E82" s="219"/>
      <c r="F82" s="41"/>
      <c r="G82" s="50"/>
      <c r="H82" s="50"/>
      <c r="I82" s="50"/>
      <c r="J82" s="50"/>
      <c r="K82" s="50"/>
      <c r="L82" s="67"/>
      <c r="M82" s="67"/>
      <c r="N82" s="67"/>
      <c r="O82" s="67"/>
      <c r="P82" s="241" t="s">
        <v>49</v>
      </c>
      <c r="Q82" s="241"/>
      <c r="R82" s="241"/>
      <c r="S82" s="307"/>
      <c r="T82" s="309"/>
      <c r="U82" s="309"/>
      <c r="V82" s="309"/>
      <c r="W82" s="309"/>
      <c r="X82" s="309"/>
      <c r="Y82" s="310"/>
      <c r="Z82" s="307"/>
      <c r="AA82" s="309"/>
      <c r="AB82" s="309"/>
      <c r="AC82" s="309"/>
      <c r="AD82" s="309"/>
      <c r="AE82" s="309"/>
      <c r="AF82" s="310"/>
      <c r="AG82" s="307"/>
      <c r="AH82" s="309"/>
      <c r="AI82" s="309"/>
      <c r="AJ82" s="309"/>
      <c r="AK82" s="309"/>
      <c r="AL82" s="309"/>
      <c r="AM82" s="310"/>
      <c r="AN82" s="307"/>
      <c r="AO82" s="309"/>
      <c r="AP82" s="309"/>
      <c r="AQ82" s="309"/>
      <c r="AR82" s="309"/>
      <c r="AS82" s="309"/>
      <c r="AT82" s="310"/>
      <c r="AU82" s="307"/>
      <c r="AV82" s="309"/>
      <c r="AW82" s="309"/>
      <c r="AX82" s="312"/>
      <c r="AY82" s="312"/>
      <c r="AZ82" s="316"/>
      <c r="BA82" s="316"/>
      <c r="BB82" s="174"/>
      <c r="BC82" s="174"/>
      <c r="BD82" s="174"/>
      <c r="BE82" s="174"/>
      <c r="BF82" s="174"/>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row>
    <row r="83" spans="1:1024" ht="20.25" customHeight="1">
      <c r="A83" s="5"/>
      <c r="B83" s="209"/>
      <c r="C83" s="219"/>
      <c r="D83" s="219"/>
      <c r="E83" s="219"/>
      <c r="F83" s="39"/>
      <c r="G83" s="50"/>
      <c r="H83" s="50"/>
      <c r="I83" s="50"/>
      <c r="J83" s="50"/>
      <c r="K83" s="50"/>
      <c r="L83" s="67"/>
      <c r="M83" s="67"/>
      <c r="N83" s="67"/>
      <c r="O83" s="67"/>
      <c r="P83" s="239" t="s">
        <v>40</v>
      </c>
      <c r="Q83" s="239"/>
      <c r="R83" s="239"/>
      <c r="S83" s="247" t="str">
        <f>IF(S82="","",VLOOKUP(S82,'シフト記号表（勤務時間帯）'!$C$6:$K$35,9,0))</f>
        <v/>
      </c>
      <c r="T83" s="251" t="str">
        <f>IF(T82="","",VLOOKUP(T82,'シフト記号表（勤務時間帯）'!$C$6:$K$35,9,0))</f>
        <v/>
      </c>
      <c r="U83" s="251" t="str">
        <f>IF(U82="","",VLOOKUP(U82,'シフト記号表（勤務時間帯）'!$C$6:$K$35,9,0))</f>
        <v/>
      </c>
      <c r="V83" s="251" t="str">
        <f>IF(V82="","",VLOOKUP(V82,'シフト記号表（勤務時間帯）'!$C$6:$K$35,9,0))</f>
        <v/>
      </c>
      <c r="W83" s="251" t="str">
        <f>IF(W82="","",VLOOKUP(W82,'シフト記号表（勤務時間帯）'!$C$6:$K$35,9,0))</f>
        <v/>
      </c>
      <c r="X83" s="251" t="str">
        <f>IF(X82="","",VLOOKUP(X82,'シフト記号表（勤務時間帯）'!$C$6:$K$35,9,0))</f>
        <v/>
      </c>
      <c r="Y83" s="256" t="str">
        <f>IF(Y82="","",VLOOKUP(Y82,'シフト記号表（勤務時間帯）'!$C$6:$K$35,9,0))</f>
        <v/>
      </c>
      <c r="Z83" s="247" t="str">
        <f>IF(Z82="","",VLOOKUP(Z82,'シフト記号表（勤務時間帯）'!$C$6:$K$35,9,0))</f>
        <v/>
      </c>
      <c r="AA83" s="251" t="str">
        <f>IF(AA82="","",VLOOKUP(AA82,'シフト記号表（勤務時間帯）'!$C$6:$K$35,9,0))</f>
        <v/>
      </c>
      <c r="AB83" s="251" t="str">
        <f>IF(AB82="","",VLOOKUP(AB82,'シフト記号表（勤務時間帯）'!$C$6:$K$35,9,0))</f>
        <v/>
      </c>
      <c r="AC83" s="251" t="str">
        <f>IF(AC82="","",VLOOKUP(AC82,'シフト記号表（勤務時間帯）'!$C$6:$K$35,9,0))</f>
        <v/>
      </c>
      <c r="AD83" s="251" t="str">
        <f>IF(AD82="","",VLOOKUP(AD82,'シフト記号表（勤務時間帯）'!$C$6:$K$35,9,0))</f>
        <v/>
      </c>
      <c r="AE83" s="251" t="str">
        <f>IF(AE82="","",VLOOKUP(AE82,'シフト記号表（勤務時間帯）'!$C$6:$K$35,9,0))</f>
        <v/>
      </c>
      <c r="AF83" s="256" t="str">
        <f>IF(AF82="","",VLOOKUP(AF82,'シフト記号表（勤務時間帯）'!$C$6:$K$35,9,0))</f>
        <v/>
      </c>
      <c r="AG83" s="247" t="str">
        <f>IF(AG82="","",VLOOKUP(AG82,'シフト記号表（勤務時間帯）'!$C$6:$K$35,9,0))</f>
        <v/>
      </c>
      <c r="AH83" s="251" t="str">
        <f>IF(AH82="","",VLOOKUP(AH82,'シフト記号表（勤務時間帯）'!$C$6:$K$35,9,0))</f>
        <v/>
      </c>
      <c r="AI83" s="251" t="str">
        <f>IF(AI82="","",VLOOKUP(AI82,'シフト記号表（勤務時間帯）'!$C$6:$K$35,9,0))</f>
        <v/>
      </c>
      <c r="AJ83" s="251" t="str">
        <f>IF(AJ82="","",VLOOKUP(AJ82,'シフト記号表（勤務時間帯）'!$C$6:$K$35,9,0))</f>
        <v/>
      </c>
      <c r="AK83" s="251" t="str">
        <f>IF(AK82="","",VLOOKUP(AK82,'シフト記号表（勤務時間帯）'!$C$6:$K$35,9,0))</f>
        <v/>
      </c>
      <c r="AL83" s="251" t="str">
        <f>IF(AL82="","",VLOOKUP(AL82,'シフト記号表（勤務時間帯）'!$C$6:$K$35,9,0))</f>
        <v/>
      </c>
      <c r="AM83" s="256" t="str">
        <f>IF(AM82="","",VLOOKUP(AM82,'シフト記号表（勤務時間帯）'!$C$6:$K$35,9,0))</f>
        <v/>
      </c>
      <c r="AN83" s="247" t="str">
        <f>IF(AN82="","",VLOOKUP(AN82,'シフト記号表（勤務時間帯）'!$C$6:$K$35,9,0))</f>
        <v/>
      </c>
      <c r="AO83" s="251" t="str">
        <f>IF(AO82="","",VLOOKUP(AO82,'シフト記号表（勤務時間帯）'!$C$6:$K$35,9,0))</f>
        <v/>
      </c>
      <c r="AP83" s="251" t="str">
        <f>IF(AP82="","",VLOOKUP(AP82,'シフト記号表（勤務時間帯）'!$C$6:$K$35,9,0))</f>
        <v/>
      </c>
      <c r="AQ83" s="251" t="str">
        <f>IF(AQ82="","",VLOOKUP(AQ82,'シフト記号表（勤務時間帯）'!$C$6:$K$35,9,0))</f>
        <v/>
      </c>
      <c r="AR83" s="251" t="str">
        <f>IF(AR82="","",VLOOKUP(AR82,'シフト記号表（勤務時間帯）'!$C$6:$K$35,9,0))</f>
        <v/>
      </c>
      <c r="AS83" s="251" t="str">
        <f>IF(AS82="","",VLOOKUP(AS82,'シフト記号表（勤務時間帯）'!$C$6:$K$35,9,0))</f>
        <v/>
      </c>
      <c r="AT83" s="256" t="str">
        <f>IF(AT82="","",VLOOKUP(AT82,'シフト記号表（勤務時間帯）'!$C$6:$K$35,9,0))</f>
        <v/>
      </c>
      <c r="AU83" s="247" t="str">
        <f>IF(AU82="","",VLOOKUP(AU82,'シフト記号表（勤務時間帯）'!$C$6:$K$35,9,0))</f>
        <v/>
      </c>
      <c r="AV83" s="251" t="str">
        <f>IF(AV82="","",VLOOKUP(AV82,'シフト記号表（勤務時間帯）'!$C$6:$K$35,9,0))</f>
        <v/>
      </c>
      <c r="AW83" s="251" t="str">
        <f>IF(AW82="","",VLOOKUP(AW82,'シフト記号表（勤務時間帯）'!$C$6:$K$35,9,0))</f>
        <v/>
      </c>
      <c r="AX83" s="276">
        <f>IF($BB$3="４週",SUM(S83:AT83),IF($BB$3="暦月",SUM(S83:AW83),""))</f>
        <v>0</v>
      </c>
      <c r="AY83" s="276"/>
      <c r="AZ83" s="285">
        <f>IF($BB$3="４週",AX83/4,IF($BB$3="暦月",'認知症対応型通所（100名）'!AX83/('認知症対応型通所（100名）'!$BB$8/7),""))</f>
        <v>0</v>
      </c>
      <c r="BA83" s="285"/>
      <c r="BB83" s="174"/>
      <c r="BC83" s="174"/>
      <c r="BD83" s="174"/>
      <c r="BE83" s="174"/>
      <c r="BF83" s="174"/>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row>
    <row r="84" spans="1:1024" ht="20.25" customHeight="1">
      <c r="A84" s="5"/>
      <c r="B84" s="209"/>
      <c r="C84" s="219"/>
      <c r="D84" s="219"/>
      <c r="E84" s="219"/>
      <c r="F84" s="303">
        <f>C82</f>
        <v>0</v>
      </c>
      <c r="G84" s="50"/>
      <c r="H84" s="50"/>
      <c r="I84" s="50"/>
      <c r="J84" s="50"/>
      <c r="K84" s="50"/>
      <c r="L84" s="67"/>
      <c r="M84" s="67"/>
      <c r="N84" s="67"/>
      <c r="O84" s="67"/>
      <c r="P84" s="240" t="s">
        <v>44</v>
      </c>
      <c r="Q84" s="240"/>
      <c r="R84" s="240"/>
      <c r="S84" s="248" t="str">
        <f>IF(S82="","",VLOOKUP(S82,'シフト記号表（勤務時間帯）'!$C$6:$U$35,19,0))</f>
        <v/>
      </c>
      <c r="T84" s="252" t="str">
        <f>IF(T82="","",VLOOKUP(T82,'シフト記号表（勤務時間帯）'!$C$6:$U$35,19,0))</f>
        <v/>
      </c>
      <c r="U84" s="252" t="str">
        <f>IF(U82="","",VLOOKUP(U82,'シフト記号表（勤務時間帯）'!$C$6:$U$35,19,0))</f>
        <v/>
      </c>
      <c r="V84" s="252" t="str">
        <f>IF(V82="","",VLOOKUP(V82,'シフト記号表（勤務時間帯）'!$C$6:$U$35,19,0))</f>
        <v/>
      </c>
      <c r="W84" s="252" t="str">
        <f>IF(W82="","",VLOOKUP(W82,'シフト記号表（勤務時間帯）'!$C$6:$U$35,19,0))</f>
        <v/>
      </c>
      <c r="X84" s="252" t="str">
        <f>IF(X82="","",VLOOKUP(X82,'シフト記号表（勤務時間帯）'!$C$6:$U$35,19,0))</f>
        <v/>
      </c>
      <c r="Y84" s="257" t="str">
        <f>IF(Y82="","",VLOOKUP(Y82,'シフト記号表（勤務時間帯）'!$C$6:$U$35,19,0))</f>
        <v/>
      </c>
      <c r="Z84" s="248" t="str">
        <f>IF(Z82="","",VLOOKUP(Z82,'シフト記号表（勤務時間帯）'!$C$6:$U$35,19,0))</f>
        <v/>
      </c>
      <c r="AA84" s="252" t="str">
        <f>IF(AA82="","",VLOOKUP(AA82,'シフト記号表（勤務時間帯）'!$C$6:$U$35,19,0))</f>
        <v/>
      </c>
      <c r="AB84" s="252" t="str">
        <f>IF(AB82="","",VLOOKUP(AB82,'シフト記号表（勤務時間帯）'!$C$6:$U$35,19,0))</f>
        <v/>
      </c>
      <c r="AC84" s="252" t="str">
        <f>IF(AC82="","",VLOOKUP(AC82,'シフト記号表（勤務時間帯）'!$C$6:$U$35,19,0))</f>
        <v/>
      </c>
      <c r="AD84" s="252" t="str">
        <f>IF(AD82="","",VLOOKUP(AD82,'シフト記号表（勤務時間帯）'!$C$6:$U$35,19,0))</f>
        <v/>
      </c>
      <c r="AE84" s="252" t="str">
        <f>IF(AE82="","",VLOOKUP(AE82,'シフト記号表（勤務時間帯）'!$C$6:$U$35,19,0))</f>
        <v/>
      </c>
      <c r="AF84" s="257" t="str">
        <f>IF(AF82="","",VLOOKUP(AF82,'シフト記号表（勤務時間帯）'!$C$6:$U$35,19,0))</f>
        <v/>
      </c>
      <c r="AG84" s="248" t="str">
        <f>IF(AG82="","",VLOOKUP(AG82,'シフト記号表（勤務時間帯）'!$C$6:$U$35,19,0))</f>
        <v/>
      </c>
      <c r="AH84" s="252" t="str">
        <f>IF(AH82="","",VLOOKUP(AH82,'シフト記号表（勤務時間帯）'!$C$6:$U$35,19,0))</f>
        <v/>
      </c>
      <c r="AI84" s="252" t="str">
        <f>IF(AI82="","",VLOOKUP(AI82,'シフト記号表（勤務時間帯）'!$C$6:$U$35,19,0))</f>
        <v/>
      </c>
      <c r="AJ84" s="252" t="str">
        <f>IF(AJ82="","",VLOOKUP(AJ82,'シフト記号表（勤務時間帯）'!$C$6:$U$35,19,0))</f>
        <v/>
      </c>
      <c r="AK84" s="252" t="str">
        <f>IF(AK82="","",VLOOKUP(AK82,'シフト記号表（勤務時間帯）'!$C$6:$U$35,19,0))</f>
        <v/>
      </c>
      <c r="AL84" s="252" t="str">
        <f>IF(AL82="","",VLOOKUP(AL82,'シフト記号表（勤務時間帯）'!$C$6:$U$35,19,0))</f>
        <v/>
      </c>
      <c r="AM84" s="257" t="str">
        <f>IF(AM82="","",VLOOKUP(AM82,'シフト記号表（勤務時間帯）'!$C$6:$U$35,19,0))</f>
        <v/>
      </c>
      <c r="AN84" s="248" t="str">
        <f>IF(AN82="","",VLOOKUP(AN82,'シフト記号表（勤務時間帯）'!$C$6:$U$35,19,0))</f>
        <v/>
      </c>
      <c r="AO84" s="252" t="str">
        <f>IF(AO82="","",VLOOKUP(AO82,'シフト記号表（勤務時間帯）'!$C$6:$U$35,19,0))</f>
        <v/>
      </c>
      <c r="AP84" s="252" t="str">
        <f>IF(AP82="","",VLOOKUP(AP82,'シフト記号表（勤務時間帯）'!$C$6:$U$35,19,0))</f>
        <v/>
      </c>
      <c r="AQ84" s="252" t="str">
        <f>IF(AQ82="","",VLOOKUP(AQ82,'シフト記号表（勤務時間帯）'!$C$6:$U$35,19,0))</f>
        <v/>
      </c>
      <c r="AR84" s="252" t="str">
        <f>IF(AR82="","",VLOOKUP(AR82,'シフト記号表（勤務時間帯）'!$C$6:$U$35,19,0))</f>
        <v/>
      </c>
      <c r="AS84" s="252" t="str">
        <f>IF(AS82="","",VLOOKUP(AS82,'シフト記号表（勤務時間帯）'!$C$6:$U$35,19,0))</f>
        <v/>
      </c>
      <c r="AT84" s="257" t="str">
        <f>IF(AT82="","",VLOOKUP(AT82,'シフト記号表（勤務時間帯）'!$C$6:$U$35,19,0))</f>
        <v/>
      </c>
      <c r="AU84" s="248" t="str">
        <f>IF(AU82="","",VLOOKUP(AU82,'シフト記号表（勤務時間帯）'!$C$6:$U$35,19,0))</f>
        <v/>
      </c>
      <c r="AV84" s="252" t="str">
        <f>IF(AV82="","",VLOOKUP(AV82,'シフト記号表（勤務時間帯）'!$C$6:$U$35,19,0))</f>
        <v/>
      </c>
      <c r="AW84" s="252" t="str">
        <f>IF(AW82="","",VLOOKUP(AW82,'シフト記号表（勤務時間帯）'!$C$6:$U$35,19,0))</f>
        <v/>
      </c>
      <c r="AX84" s="277">
        <f>IF($BB$3="４週",SUM(S84:AT84),IF($BB$3="暦月",SUM(S84:AW84),""))</f>
        <v>0</v>
      </c>
      <c r="AY84" s="277"/>
      <c r="AZ84" s="286">
        <f>IF($BB$3="４週",AX84/4,IF($BB$3="暦月",'認知症対応型通所（100名）'!AX84/('認知症対応型通所（100名）'!$BB$8/7),""))</f>
        <v>0</v>
      </c>
      <c r="BA84" s="286"/>
      <c r="BB84" s="174"/>
      <c r="BC84" s="174"/>
      <c r="BD84" s="174"/>
      <c r="BE84" s="174"/>
      <c r="BF84" s="174"/>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row>
    <row r="85" spans="1:1024" ht="20.25" customHeight="1">
      <c r="A85" s="5"/>
      <c r="B85" s="209">
        <f>B82+1</f>
        <v>22</v>
      </c>
      <c r="C85" s="219"/>
      <c r="D85" s="219"/>
      <c r="E85" s="219"/>
      <c r="F85" s="41"/>
      <c r="G85" s="50"/>
      <c r="H85" s="50"/>
      <c r="I85" s="50"/>
      <c r="J85" s="50"/>
      <c r="K85" s="50"/>
      <c r="L85" s="67"/>
      <c r="M85" s="67"/>
      <c r="N85" s="67"/>
      <c r="O85" s="67"/>
      <c r="P85" s="241" t="s">
        <v>49</v>
      </c>
      <c r="Q85" s="241"/>
      <c r="R85" s="241"/>
      <c r="S85" s="307"/>
      <c r="T85" s="309"/>
      <c r="U85" s="309"/>
      <c r="V85" s="309"/>
      <c r="W85" s="309"/>
      <c r="X85" s="309"/>
      <c r="Y85" s="310"/>
      <c r="Z85" s="307"/>
      <c r="AA85" s="309"/>
      <c r="AB85" s="309"/>
      <c r="AC85" s="309"/>
      <c r="AD85" s="309"/>
      <c r="AE85" s="309"/>
      <c r="AF85" s="310"/>
      <c r="AG85" s="307"/>
      <c r="AH85" s="309"/>
      <c r="AI85" s="309"/>
      <c r="AJ85" s="309"/>
      <c r="AK85" s="309"/>
      <c r="AL85" s="309"/>
      <c r="AM85" s="310"/>
      <c r="AN85" s="307"/>
      <c r="AO85" s="309"/>
      <c r="AP85" s="309"/>
      <c r="AQ85" s="309"/>
      <c r="AR85" s="309"/>
      <c r="AS85" s="309"/>
      <c r="AT85" s="310"/>
      <c r="AU85" s="307"/>
      <c r="AV85" s="309"/>
      <c r="AW85" s="309"/>
      <c r="AX85" s="312"/>
      <c r="AY85" s="312"/>
      <c r="AZ85" s="316"/>
      <c r="BA85" s="316"/>
      <c r="BB85" s="174"/>
      <c r="BC85" s="174"/>
      <c r="BD85" s="174"/>
      <c r="BE85" s="174"/>
      <c r="BF85" s="174"/>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row>
    <row r="86" spans="1:1024" ht="20.25" customHeight="1">
      <c r="A86" s="5"/>
      <c r="B86" s="209"/>
      <c r="C86" s="219"/>
      <c r="D86" s="219"/>
      <c r="E86" s="219"/>
      <c r="F86" s="39"/>
      <c r="G86" s="50"/>
      <c r="H86" s="50"/>
      <c r="I86" s="50"/>
      <c r="J86" s="50"/>
      <c r="K86" s="50"/>
      <c r="L86" s="67"/>
      <c r="M86" s="67"/>
      <c r="N86" s="67"/>
      <c r="O86" s="67"/>
      <c r="P86" s="239" t="s">
        <v>40</v>
      </c>
      <c r="Q86" s="239"/>
      <c r="R86" s="239"/>
      <c r="S86" s="247" t="str">
        <f>IF(S85="","",VLOOKUP(S85,'シフト記号表（勤務時間帯）'!$C$6:$K$35,9,0))</f>
        <v/>
      </c>
      <c r="T86" s="251" t="str">
        <f>IF(T85="","",VLOOKUP(T85,'シフト記号表（勤務時間帯）'!$C$6:$K$35,9,0))</f>
        <v/>
      </c>
      <c r="U86" s="251" t="str">
        <f>IF(U85="","",VLOOKUP(U85,'シフト記号表（勤務時間帯）'!$C$6:$K$35,9,0))</f>
        <v/>
      </c>
      <c r="V86" s="251" t="str">
        <f>IF(V85="","",VLOOKUP(V85,'シフト記号表（勤務時間帯）'!$C$6:$K$35,9,0))</f>
        <v/>
      </c>
      <c r="W86" s="251" t="str">
        <f>IF(W85="","",VLOOKUP(W85,'シフト記号表（勤務時間帯）'!$C$6:$K$35,9,0))</f>
        <v/>
      </c>
      <c r="X86" s="251" t="str">
        <f>IF(X85="","",VLOOKUP(X85,'シフト記号表（勤務時間帯）'!$C$6:$K$35,9,0))</f>
        <v/>
      </c>
      <c r="Y86" s="256" t="str">
        <f>IF(Y85="","",VLOOKUP(Y85,'シフト記号表（勤務時間帯）'!$C$6:$K$35,9,0))</f>
        <v/>
      </c>
      <c r="Z86" s="247" t="str">
        <f>IF(Z85="","",VLOOKUP(Z85,'シフト記号表（勤務時間帯）'!$C$6:$K$35,9,0))</f>
        <v/>
      </c>
      <c r="AA86" s="251" t="str">
        <f>IF(AA85="","",VLOOKUP(AA85,'シフト記号表（勤務時間帯）'!$C$6:$K$35,9,0))</f>
        <v/>
      </c>
      <c r="AB86" s="251" t="str">
        <f>IF(AB85="","",VLOOKUP(AB85,'シフト記号表（勤務時間帯）'!$C$6:$K$35,9,0))</f>
        <v/>
      </c>
      <c r="AC86" s="251" t="str">
        <f>IF(AC85="","",VLOOKUP(AC85,'シフト記号表（勤務時間帯）'!$C$6:$K$35,9,0))</f>
        <v/>
      </c>
      <c r="AD86" s="251" t="str">
        <f>IF(AD85="","",VLOOKUP(AD85,'シフト記号表（勤務時間帯）'!$C$6:$K$35,9,0))</f>
        <v/>
      </c>
      <c r="AE86" s="251" t="str">
        <f>IF(AE85="","",VLOOKUP(AE85,'シフト記号表（勤務時間帯）'!$C$6:$K$35,9,0))</f>
        <v/>
      </c>
      <c r="AF86" s="256" t="str">
        <f>IF(AF85="","",VLOOKUP(AF85,'シフト記号表（勤務時間帯）'!$C$6:$K$35,9,0))</f>
        <v/>
      </c>
      <c r="AG86" s="247" t="str">
        <f>IF(AG85="","",VLOOKUP(AG85,'シフト記号表（勤務時間帯）'!$C$6:$K$35,9,0))</f>
        <v/>
      </c>
      <c r="AH86" s="251" t="str">
        <f>IF(AH85="","",VLOOKUP(AH85,'シフト記号表（勤務時間帯）'!$C$6:$K$35,9,0))</f>
        <v/>
      </c>
      <c r="AI86" s="251" t="str">
        <f>IF(AI85="","",VLOOKUP(AI85,'シフト記号表（勤務時間帯）'!$C$6:$K$35,9,0))</f>
        <v/>
      </c>
      <c r="AJ86" s="251" t="str">
        <f>IF(AJ85="","",VLOOKUP(AJ85,'シフト記号表（勤務時間帯）'!$C$6:$K$35,9,0))</f>
        <v/>
      </c>
      <c r="AK86" s="251" t="str">
        <f>IF(AK85="","",VLOOKUP(AK85,'シフト記号表（勤務時間帯）'!$C$6:$K$35,9,0))</f>
        <v/>
      </c>
      <c r="AL86" s="251" t="str">
        <f>IF(AL85="","",VLOOKUP(AL85,'シフト記号表（勤務時間帯）'!$C$6:$K$35,9,0))</f>
        <v/>
      </c>
      <c r="AM86" s="256" t="str">
        <f>IF(AM85="","",VLOOKUP(AM85,'シフト記号表（勤務時間帯）'!$C$6:$K$35,9,0))</f>
        <v/>
      </c>
      <c r="AN86" s="247" t="str">
        <f>IF(AN85="","",VLOOKUP(AN85,'シフト記号表（勤務時間帯）'!$C$6:$K$35,9,0))</f>
        <v/>
      </c>
      <c r="AO86" s="251" t="str">
        <f>IF(AO85="","",VLOOKUP(AO85,'シフト記号表（勤務時間帯）'!$C$6:$K$35,9,0))</f>
        <v/>
      </c>
      <c r="AP86" s="251" t="str">
        <f>IF(AP85="","",VLOOKUP(AP85,'シフト記号表（勤務時間帯）'!$C$6:$K$35,9,0))</f>
        <v/>
      </c>
      <c r="AQ86" s="251" t="str">
        <f>IF(AQ85="","",VLOOKUP(AQ85,'シフト記号表（勤務時間帯）'!$C$6:$K$35,9,0))</f>
        <v/>
      </c>
      <c r="AR86" s="251" t="str">
        <f>IF(AR85="","",VLOOKUP(AR85,'シフト記号表（勤務時間帯）'!$C$6:$K$35,9,0))</f>
        <v/>
      </c>
      <c r="AS86" s="251" t="str">
        <f>IF(AS85="","",VLOOKUP(AS85,'シフト記号表（勤務時間帯）'!$C$6:$K$35,9,0))</f>
        <v/>
      </c>
      <c r="AT86" s="256" t="str">
        <f>IF(AT85="","",VLOOKUP(AT85,'シフト記号表（勤務時間帯）'!$C$6:$K$35,9,0))</f>
        <v/>
      </c>
      <c r="AU86" s="247" t="str">
        <f>IF(AU85="","",VLOOKUP(AU85,'シフト記号表（勤務時間帯）'!$C$6:$K$35,9,0))</f>
        <v/>
      </c>
      <c r="AV86" s="251" t="str">
        <f>IF(AV85="","",VLOOKUP(AV85,'シフト記号表（勤務時間帯）'!$C$6:$K$35,9,0))</f>
        <v/>
      </c>
      <c r="AW86" s="251" t="str">
        <f>IF(AW85="","",VLOOKUP(AW85,'シフト記号表（勤務時間帯）'!$C$6:$K$35,9,0))</f>
        <v/>
      </c>
      <c r="AX86" s="276">
        <f>IF($BB$3="４週",SUM(S86:AT86),IF($BB$3="暦月",SUM(S86:AW86),""))</f>
        <v>0</v>
      </c>
      <c r="AY86" s="276"/>
      <c r="AZ86" s="285">
        <f>IF($BB$3="４週",AX86/4,IF($BB$3="暦月",'認知症対応型通所（100名）'!AX86/('認知症対応型通所（100名）'!$BB$8/7),""))</f>
        <v>0</v>
      </c>
      <c r="BA86" s="285"/>
      <c r="BB86" s="174"/>
      <c r="BC86" s="174"/>
      <c r="BD86" s="174"/>
      <c r="BE86" s="174"/>
      <c r="BF86" s="174"/>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row>
    <row r="87" spans="1:1024" ht="20.25" customHeight="1">
      <c r="A87" s="5"/>
      <c r="B87" s="209"/>
      <c r="C87" s="219"/>
      <c r="D87" s="219"/>
      <c r="E87" s="219"/>
      <c r="F87" s="303">
        <f>C85</f>
        <v>0</v>
      </c>
      <c r="G87" s="50"/>
      <c r="H87" s="50"/>
      <c r="I87" s="50"/>
      <c r="J87" s="50"/>
      <c r="K87" s="50"/>
      <c r="L87" s="67"/>
      <c r="M87" s="67"/>
      <c r="N87" s="67"/>
      <c r="O87" s="67"/>
      <c r="P87" s="240" t="s">
        <v>44</v>
      </c>
      <c r="Q87" s="240"/>
      <c r="R87" s="240"/>
      <c r="S87" s="248" t="str">
        <f>IF(S85="","",VLOOKUP(S85,'シフト記号表（勤務時間帯）'!$C$6:$U$35,19,0))</f>
        <v/>
      </c>
      <c r="T87" s="252" t="str">
        <f>IF(T85="","",VLOOKUP(T85,'シフト記号表（勤務時間帯）'!$C$6:$U$35,19,0))</f>
        <v/>
      </c>
      <c r="U87" s="252" t="str">
        <f>IF(U85="","",VLOOKUP(U85,'シフト記号表（勤務時間帯）'!$C$6:$U$35,19,0))</f>
        <v/>
      </c>
      <c r="V87" s="252" t="str">
        <f>IF(V85="","",VLOOKUP(V85,'シフト記号表（勤務時間帯）'!$C$6:$U$35,19,0))</f>
        <v/>
      </c>
      <c r="W87" s="252" t="str">
        <f>IF(W85="","",VLOOKUP(W85,'シフト記号表（勤務時間帯）'!$C$6:$U$35,19,0))</f>
        <v/>
      </c>
      <c r="X87" s="252" t="str">
        <f>IF(X85="","",VLOOKUP(X85,'シフト記号表（勤務時間帯）'!$C$6:$U$35,19,0))</f>
        <v/>
      </c>
      <c r="Y87" s="257" t="str">
        <f>IF(Y85="","",VLOOKUP(Y85,'シフト記号表（勤務時間帯）'!$C$6:$U$35,19,0))</f>
        <v/>
      </c>
      <c r="Z87" s="248" t="str">
        <f>IF(Z85="","",VLOOKUP(Z85,'シフト記号表（勤務時間帯）'!$C$6:$U$35,19,0))</f>
        <v/>
      </c>
      <c r="AA87" s="252" t="str">
        <f>IF(AA85="","",VLOOKUP(AA85,'シフト記号表（勤務時間帯）'!$C$6:$U$35,19,0))</f>
        <v/>
      </c>
      <c r="AB87" s="252" t="str">
        <f>IF(AB85="","",VLOOKUP(AB85,'シフト記号表（勤務時間帯）'!$C$6:$U$35,19,0))</f>
        <v/>
      </c>
      <c r="AC87" s="252" t="str">
        <f>IF(AC85="","",VLOOKUP(AC85,'シフト記号表（勤務時間帯）'!$C$6:$U$35,19,0))</f>
        <v/>
      </c>
      <c r="AD87" s="252" t="str">
        <f>IF(AD85="","",VLOOKUP(AD85,'シフト記号表（勤務時間帯）'!$C$6:$U$35,19,0))</f>
        <v/>
      </c>
      <c r="AE87" s="252" t="str">
        <f>IF(AE85="","",VLOOKUP(AE85,'シフト記号表（勤務時間帯）'!$C$6:$U$35,19,0))</f>
        <v/>
      </c>
      <c r="AF87" s="257" t="str">
        <f>IF(AF85="","",VLOOKUP(AF85,'シフト記号表（勤務時間帯）'!$C$6:$U$35,19,0))</f>
        <v/>
      </c>
      <c r="AG87" s="248" t="str">
        <f>IF(AG85="","",VLOOKUP(AG85,'シフト記号表（勤務時間帯）'!$C$6:$U$35,19,0))</f>
        <v/>
      </c>
      <c r="AH87" s="252" t="str">
        <f>IF(AH85="","",VLOOKUP(AH85,'シフト記号表（勤務時間帯）'!$C$6:$U$35,19,0))</f>
        <v/>
      </c>
      <c r="AI87" s="252" t="str">
        <f>IF(AI85="","",VLOOKUP(AI85,'シフト記号表（勤務時間帯）'!$C$6:$U$35,19,0))</f>
        <v/>
      </c>
      <c r="AJ87" s="252" t="str">
        <f>IF(AJ85="","",VLOOKUP(AJ85,'シフト記号表（勤務時間帯）'!$C$6:$U$35,19,0))</f>
        <v/>
      </c>
      <c r="AK87" s="252" t="str">
        <f>IF(AK85="","",VLOOKUP(AK85,'シフト記号表（勤務時間帯）'!$C$6:$U$35,19,0))</f>
        <v/>
      </c>
      <c r="AL87" s="252" t="str">
        <f>IF(AL85="","",VLOOKUP(AL85,'シフト記号表（勤務時間帯）'!$C$6:$U$35,19,0))</f>
        <v/>
      </c>
      <c r="AM87" s="257" t="str">
        <f>IF(AM85="","",VLOOKUP(AM85,'シフト記号表（勤務時間帯）'!$C$6:$U$35,19,0))</f>
        <v/>
      </c>
      <c r="AN87" s="248" t="str">
        <f>IF(AN85="","",VLOOKUP(AN85,'シフト記号表（勤務時間帯）'!$C$6:$U$35,19,0))</f>
        <v/>
      </c>
      <c r="AO87" s="252" t="str">
        <f>IF(AO85="","",VLOOKUP(AO85,'シフト記号表（勤務時間帯）'!$C$6:$U$35,19,0))</f>
        <v/>
      </c>
      <c r="AP87" s="252" t="str">
        <f>IF(AP85="","",VLOOKUP(AP85,'シフト記号表（勤務時間帯）'!$C$6:$U$35,19,0))</f>
        <v/>
      </c>
      <c r="AQ87" s="252" t="str">
        <f>IF(AQ85="","",VLOOKUP(AQ85,'シフト記号表（勤務時間帯）'!$C$6:$U$35,19,0))</f>
        <v/>
      </c>
      <c r="AR87" s="252" t="str">
        <f>IF(AR85="","",VLOOKUP(AR85,'シフト記号表（勤務時間帯）'!$C$6:$U$35,19,0))</f>
        <v/>
      </c>
      <c r="AS87" s="252" t="str">
        <f>IF(AS85="","",VLOOKUP(AS85,'シフト記号表（勤務時間帯）'!$C$6:$U$35,19,0))</f>
        <v/>
      </c>
      <c r="AT87" s="257" t="str">
        <f>IF(AT85="","",VLOOKUP(AT85,'シフト記号表（勤務時間帯）'!$C$6:$U$35,19,0))</f>
        <v/>
      </c>
      <c r="AU87" s="248" t="str">
        <f>IF(AU85="","",VLOOKUP(AU85,'シフト記号表（勤務時間帯）'!$C$6:$U$35,19,0))</f>
        <v/>
      </c>
      <c r="AV87" s="252" t="str">
        <f>IF(AV85="","",VLOOKUP(AV85,'シフト記号表（勤務時間帯）'!$C$6:$U$35,19,0))</f>
        <v/>
      </c>
      <c r="AW87" s="252" t="str">
        <f>IF(AW85="","",VLOOKUP(AW85,'シフト記号表（勤務時間帯）'!$C$6:$U$35,19,0))</f>
        <v/>
      </c>
      <c r="AX87" s="277">
        <f>IF($BB$3="４週",SUM(S87:AT87),IF($BB$3="暦月",SUM(S87:AW87),""))</f>
        <v>0</v>
      </c>
      <c r="AY87" s="277"/>
      <c r="AZ87" s="286">
        <f>IF($BB$3="４週",AX87/4,IF($BB$3="暦月",'認知症対応型通所（100名）'!AX87/('認知症対応型通所（100名）'!$BB$8/7),""))</f>
        <v>0</v>
      </c>
      <c r="BA87" s="286"/>
      <c r="BB87" s="174"/>
      <c r="BC87" s="174"/>
      <c r="BD87" s="174"/>
      <c r="BE87" s="174"/>
      <c r="BF87" s="174"/>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row>
    <row r="88" spans="1:1024" ht="20.25" customHeight="1">
      <c r="A88" s="5"/>
      <c r="B88" s="209">
        <f>B85+1</f>
        <v>23</v>
      </c>
      <c r="C88" s="219"/>
      <c r="D88" s="219"/>
      <c r="E88" s="219"/>
      <c r="F88" s="41"/>
      <c r="G88" s="50"/>
      <c r="H88" s="50"/>
      <c r="I88" s="50"/>
      <c r="J88" s="50"/>
      <c r="K88" s="50"/>
      <c r="L88" s="67"/>
      <c r="M88" s="67"/>
      <c r="N88" s="67"/>
      <c r="O88" s="67"/>
      <c r="P88" s="241" t="s">
        <v>49</v>
      </c>
      <c r="Q88" s="241"/>
      <c r="R88" s="241"/>
      <c r="S88" s="307"/>
      <c r="T88" s="309"/>
      <c r="U88" s="309"/>
      <c r="V88" s="309"/>
      <c r="W88" s="309"/>
      <c r="X88" s="309"/>
      <c r="Y88" s="310"/>
      <c r="Z88" s="307"/>
      <c r="AA88" s="309"/>
      <c r="AB88" s="309"/>
      <c r="AC88" s="309"/>
      <c r="AD88" s="309"/>
      <c r="AE88" s="309"/>
      <c r="AF88" s="310"/>
      <c r="AG88" s="307"/>
      <c r="AH88" s="309"/>
      <c r="AI88" s="309"/>
      <c r="AJ88" s="309"/>
      <c r="AK88" s="309"/>
      <c r="AL88" s="309"/>
      <c r="AM88" s="310"/>
      <c r="AN88" s="307"/>
      <c r="AO88" s="309"/>
      <c r="AP88" s="309"/>
      <c r="AQ88" s="309"/>
      <c r="AR88" s="309"/>
      <c r="AS88" s="309"/>
      <c r="AT88" s="310"/>
      <c r="AU88" s="307"/>
      <c r="AV88" s="309"/>
      <c r="AW88" s="309"/>
      <c r="AX88" s="312"/>
      <c r="AY88" s="312"/>
      <c r="AZ88" s="316"/>
      <c r="BA88" s="316"/>
      <c r="BB88" s="174"/>
      <c r="BC88" s="174"/>
      <c r="BD88" s="174"/>
      <c r="BE88" s="174"/>
      <c r="BF88" s="174"/>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row>
    <row r="89" spans="1:1024" ht="20.25" customHeight="1">
      <c r="A89" s="5"/>
      <c r="B89" s="209"/>
      <c r="C89" s="219"/>
      <c r="D89" s="219"/>
      <c r="E89" s="219"/>
      <c r="F89" s="39"/>
      <c r="G89" s="50"/>
      <c r="H89" s="50"/>
      <c r="I89" s="50"/>
      <c r="J89" s="50"/>
      <c r="K89" s="50"/>
      <c r="L89" s="67"/>
      <c r="M89" s="67"/>
      <c r="N89" s="67"/>
      <c r="O89" s="67"/>
      <c r="P89" s="239" t="s">
        <v>40</v>
      </c>
      <c r="Q89" s="239"/>
      <c r="R89" s="239"/>
      <c r="S89" s="247" t="str">
        <f>IF(S88="","",VLOOKUP(S88,'シフト記号表（勤務時間帯）'!$C$6:$K$35,9,0))</f>
        <v/>
      </c>
      <c r="T89" s="251" t="str">
        <f>IF(T88="","",VLOOKUP(T88,'シフト記号表（勤務時間帯）'!$C$6:$K$35,9,0))</f>
        <v/>
      </c>
      <c r="U89" s="251" t="str">
        <f>IF(U88="","",VLOOKUP(U88,'シフト記号表（勤務時間帯）'!$C$6:$K$35,9,0))</f>
        <v/>
      </c>
      <c r="V89" s="251" t="str">
        <f>IF(V88="","",VLOOKUP(V88,'シフト記号表（勤務時間帯）'!$C$6:$K$35,9,0))</f>
        <v/>
      </c>
      <c r="W89" s="251" t="str">
        <f>IF(W88="","",VLOOKUP(W88,'シフト記号表（勤務時間帯）'!$C$6:$K$35,9,0))</f>
        <v/>
      </c>
      <c r="X89" s="251" t="str">
        <f>IF(X88="","",VLOOKUP(X88,'シフト記号表（勤務時間帯）'!$C$6:$K$35,9,0))</f>
        <v/>
      </c>
      <c r="Y89" s="256" t="str">
        <f>IF(Y88="","",VLOOKUP(Y88,'シフト記号表（勤務時間帯）'!$C$6:$K$35,9,0))</f>
        <v/>
      </c>
      <c r="Z89" s="247" t="str">
        <f>IF(Z88="","",VLOOKUP(Z88,'シフト記号表（勤務時間帯）'!$C$6:$K$35,9,0))</f>
        <v/>
      </c>
      <c r="AA89" s="251" t="str">
        <f>IF(AA88="","",VLOOKUP(AA88,'シフト記号表（勤務時間帯）'!$C$6:$K$35,9,0))</f>
        <v/>
      </c>
      <c r="AB89" s="251" t="str">
        <f>IF(AB88="","",VLOOKUP(AB88,'シフト記号表（勤務時間帯）'!$C$6:$K$35,9,0))</f>
        <v/>
      </c>
      <c r="AC89" s="251" t="str">
        <f>IF(AC88="","",VLOOKUP(AC88,'シフト記号表（勤務時間帯）'!$C$6:$K$35,9,0))</f>
        <v/>
      </c>
      <c r="AD89" s="251" t="str">
        <f>IF(AD88="","",VLOOKUP(AD88,'シフト記号表（勤務時間帯）'!$C$6:$K$35,9,0))</f>
        <v/>
      </c>
      <c r="AE89" s="251" t="str">
        <f>IF(AE88="","",VLOOKUP(AE88,'シフト記号表（勤務時間帯）'!$C$6:$K$35,9,0))</f>
        <v/>
      </c>
      <c r="AF89" s="256" t="str">
        <f>IF(AF88="","",VLOOKUP(AF88,'シフト記号表（勤務時間帯）'!$C$6:$K$35,9,0))</f>
        <v/>
      </c>
      <c r="AG89" s="247" t="str">
        <f>IF(AG88="","",VLOOKUP(AG88,'シフト記号表（勤務時間帯）'!$C$6:$K$35,9,0))</f>
        <v/>
      </c>
      <c r="AH89" s="251" t="str">
        <f>IF(AH88="","",VLOOKUP(AH88,'シフト記号表（勤務時間帯）'!$C$6:$K$35,9,0))</f>
        <v/>
      </c>
      <c r="AI89" s="251" t="str">
        <f>IF(AI88="","",VLOOKUP(AI88,'シフト記号表（勤務時間帯）'!$C$6:$K$35,9,0))</f>
        <v/>
      </c>
      <c r="AJ89" s="251" t="str">
        <f>IF(AJ88="","",VLOOKUP(AJ88,'シフト記号表（勤務時間帯）'!$C$6:$K$35,9,0))</f>
        <v/>
      </c>
      <c r="AK89" s="251" t="str">
        <f>IF(AK88="","",VLOOKUP(AK88,'シフト記号表（勤務時間帯）'!$C$6:$K$35,9,0))</f>
        <v/>
      </c>
      <c r="AL89" s="251" t="str">
        <f>IF(AL88="","",VLOOKUP(AL88,'シフト記号表（勤務時間帯）'!$C$6:$K$35,9,0))</f>
        <v/>
      </c>
      <c r="AM89" s="256" t="str">
        <f>IF(AM88="","",VLOOKUP(AM88,'シフト記号表（勤務時間帯）'!$C$6:$K$35,9,0))</f>
        <v/>
      </c>
      <c r="AN89" s="247" t="str">
        <f>IF(AN88="","",VLOOKUP(AN88,'シフト記号表（勤務時間帯）'!$C$6:$K$35,9,0))</f>
        <v/>
      </c>
      <c r="AO89" s="251" t="str">
        <f>IF(AO88="","",VLOOKUP(AO88,'シフト記号表（勤務時間帯）'!$C$6:$K$35,9,0))</f>
        <v/>
      </c>
      <c r="AP89" s="251" t="str">
        <f>IF(AP88="","",VLOOKUP(AP88,'シフト記号表（勤務時間帯）'!$C$6:$K$35,9,0))</f>
        <v/>
      </c>
      <c r="AQ89" s="251" t="str">
        <f>IF(AQ88="","",VLOOKUP(AQ88,'シフト記号表（勤務時間帯）'!$C$6:$K$35,9,0))</f>
        <v/>
      </c>
      <c r="AR89" s="251" t="str">
        <f>IF(AR88="","",VLOOKUP(AR88,'シフト記号表（勤務時間帯）'!$C$6:$K$35,9,0))</f>
        <v/>
      </c>
      <c r="AS89" s="251" t="str">
        <f>IF(AS88="","",VLOOKUP(AS88,'シフト記号表（勤務時間帯）'!$C$6:$K$35,9,0))</f>
        <v/>
      </c>
      <c r="AT89" s="256" t="str">
        <f>IF(AT88="","",VLOOKUP(AT88,'シフト記号表（勤務時間帯）'!$C$6:$K$35,9,0))</f>
        <v/>
      </c>
      <c r="AU89" s="247" t="str">
        <f>IF(AU88="","",VLOOKUP(AU88,'シフト記号表（勤務時間帯）'!$C$6:$K$35,9,0))</f>
        <v/>
      </c>
      <c r="AV89" s="251" t="str">
        <f>IF(AV88="","",VLOOKUP(AV88,'シフト記号表（勤務時間帯）'!$C$6:$K$35,9,0))</f>
        <v/>
      </c>
      <c r="AW89" s="251" t="str">
        <f>IF(AW88="","",VLOOKUP(AW88,'シフト記号表（勤務時間帯）'!$C$6:$K$35,9,0))</f>
        <v/>
      </c>
      <c r="AX89" s="276">
        <f>IF($BB$3="４週",SUM(S89:AT89),IF($BB$3="暦月",SUM(S89:AW89),""))</f>
        <v>0</v>
      </c>
      <c r="AY89" s="276"/>
      <c r="AZ89" s="285">
        <f>IF($BB$3="４週",AX89/4,IF($BB$3="暦月",'認知症対応型通所（100名）'!AX89/('認知症対応型通所（100名）'!$BB$8/7),""))</f>
        <v>0</v>
      </c>
      <c r="BA89" s="285"/>
      <c r="BB89" s="174"/>
      <c r="BC89" s="174"/>
      <c r="BD89" s="174"/>
      <c r="BE89" s="174"/>
      <c r="BF89" s="174"/>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row>
    <row r="90" spans="1:1024" ht="20.25" customHeight="1">
      <c r="A90" s="5"/>
      <c r="B90" s="209"/>
      <c r="C90" s="219"/>
      <c r="D90" s="219"/>
      <c r="E90" s="219"/>
      <c r="F90" s="303">
        <f>C88</f>
        <v>0</v>
      </c>
      <c r="G90" s="50"/>
      <c r="H90" s="50"/>
      <c r="I90" s="50"/>
      <c r="J90" s="50"/>
      <c r="K90" s="50"/>
      <c r="L90" s="67"/>
      <c r="M90" s="67"/>
      <c r="N90" s="67"/>
      <c r="O90" s="67"/>
      <c r="P90" s="240" t="s">
        <v>44</v>
      </c>
      <c r="Q90" s="240"/>
      <c r="R90" s="240"/>
      <c r="S90" s="248" t="str">
        <f>IF(S88="","",VLOOKUP(S88,'シフト記号表（勤務時間帯）'!$C$6:$U$35,19,0))</f>
        <v/>
      </c>
      <c r="T90" s="252" t="str">
        <f>IF(T88="","",VLOOKUP(T88,'シフト記号表（勤務時間帯）'!$C$6:$U$35,19,0))</f>
        <v/>
      </c>
      <c r="U90" s="252" t="str">
        <f>IF(U88="","",VLOOKUP(U88,'シフト記号表（勤務時間帯）'!$C$6:$U$35,19,0))</f>
        <v/>
      </c>
      <c r="V90" s="252" t="str">
        <f>IF(V88="","",VLOOKUP(V88,'シフト記号表（勤務時間帯）'!$C$6:$U$35,19,0))</f>
        <v/>
      </c>
      <c r="W90" s="252" t="str">
        <f>IF(W88="","",VLOOKUP(W88,'シフト記号表（勤務時間帯）'!$C$6:$U$35,19,0))</f>
        <v/>
      </c>
      <c r="X90" s="252" t="str">
        <f>IF(X88="","",VLOOKUP(X88,'シフト記号表（勤務時間帯）'!$C$6:$U$35,19,0))</f>
        <v/>
      </c>
      <c r="Y90" s="257" t="str">
        <f>IF(Y88="","",VLOOKUP(Y88,'シフト記号表（勤務時間帯）'!$C$6:$U$35,19,0))</f>
        <v/>
      </c>
      <c r="Z90" s="248" t="str">
        <f>IF(Z88="","",VLOOKUP(Z88,'シフト記号表（勤務時間帯）'!$C$6:$U$35,19,0))</f>
        <v/>
      </c>
      <c r="AA90" s="252" t="str">
        <f>IF(AA88="","",VLOOKUP(AA88,'シフト記号表（勤務時間帯）'!$C$6:$U$35,19,0))</f>
        <v/>
      </c>
      <c r="AB90" s="252" t="str">
        <f>IF(AB88="","",VLOOKUP(AB88,'シフト記号表（勤務時間帯）'!$C$6:$U$35,19,0))</f>
        <v/>
      </c>
      <c r="AC90" s="252" t="str">
        <f>IF(AC88="","",VLOOKUP(AC88,'シフト記号表（勤務時間帯）'!$C$6:$U$35,19,0))</f>
        <v/>
      </c>
      <c r="AD90" s="252" t="str">
        <f>IF(AD88="","",VLOOKUP(AD88,'シフト記号表（勤務時間帯）'!$C$6:$U$35,19,0))</f>
        <v/>
      </c>
      <c r="AE90" s="252" t="str">
        <f>IF(AE88="","",VLOOKUP(AE88,'シフト記号表（勤務時間帯）'!$C$6:$U$35,19,0))</f>
        <v/>
      </c>
      <c r="AF90" s="257" t="str">
        <f>IF(AF88="","",VLOOKUP(AF88,'シフト記号表（勤務時間帯）'!$C$6:$U$35,19,0))</f>
        <v/>
      </c>
      <c r="AG90" s="248" t="str">
        <f>IF(AG88="","",VLOOKUP(AG88,'シフト記号表（勤務時間帯）'!$C$6:$U$35,19,0))</f>
        <v/>
      </c>
      <c r="AH90" s="252" t="str">
        <f>IF(AH88="","",VLOOKUP(AH88,'シフト記号表（勤務時間帯）'!$C$6:$U$35,19,0))</f>
        <v/>
      </c>
      <c r="AI90" s="252" t="str">
        <f>IF(AI88="","",VLOOKUP(AI88,'シフト記号表（勤務時間帯）'!$C$6:$U$35,19,0))</f>
        <v/>
      </c>
      <c r="AJ90" s="252" t="str">
        <f>IF(AJ88="","",VLOOKUP(AJ88,'シフト記号表（勤務時間帯）'!$C$6:$U$35,19,0))</f>
        <v/>
      </c>
      <c r="AK90" s="252" t="str">
        <f>IF(AK88="","",VLOOKUP(AK88,'シフト記号表（勤務時間帯）'!$C$6:$U$35,19,0))</f>
        <v/>
      </c>
      <c r="AL90" s="252" t="str">
        <f>IF(AL88="","",VLOOKUP(AL88,'シフト記号表（勤務時間帯）'!$C$6:$U$35,19,0))</f>
        <v/>
      </c>
      <c r="AM90" s="257" t="str">
        <f>IF(AM88="","",VLOOKUP(AM88,'シフト記号表（勤務時間帯）'!$C$6:$U$35,19,0))</f>
        <v/>
      </c>
      <c r="AN90" s="248" t="str">
        <f>IF(AN88="","",VLOOKUP(AN88,'シフト記号表（勤務時間帯）'!$C$6:$U$35,19,0))</f>
        <v/>
      </c>
      <c r="AO90" s="252" t="str">
        <f>IF(AO88="","",VLOOKUP(AO88,'シフト記号表（勤務時間帯）'!$C$6:$U$35,19,0))</f>
        <v/>
      </c>
      <c r="AP90" s="252" t="str">
        <f>IF(AP88="","",VLOOKUP(AP88,'シフト記号表（勤務時間帯）'!$C$6:$U$35,19,0))</f>
        <v/>
      </c>
      <c r="AQ90" s="252" t="str">
        <f>IF(AQ88="","",VLOOKUP(AQ88,'シフト記号表（勤務時間帯）'!$C$6:$U$35,19,0))</f>
        <v/>
      </c>
      <c r="AR90" s="252" t="str">
        <f>IF(AR88="","",VLOOKUP(AR88,'シフト記号表（勤務時間帯）'!$C$6:$U$35,19,0))</f>
        <v/>
      </c>
      <c r="AS90" s="252" t="str">
        <f>IF(AS88="","",VLOOKUP(AS88,'シフト記号表（勤務時間帯）'!$C$6:$U$35,19,0))</f>
        <v/>
      </c>
      <c r="AT90" s="257" t="str">
        <f>IF(AT88="","",VLOOKUP(AT88,'シフト記号表（勤務時間帯）'!$C$6:$U$35,19,0))</f>
        <v/>
      </c>
      <c r="AU90" s="248" t="str">
        <f>IF(AU88="","",VLOOKUP(AU88,'シフト記号表（勤務時間帯）'!$C$6:$U$35,19,0))</f>
        <v/>
      </c>
      <c r="AV90" s="252" t="str">
        <f>IF(AV88="","",VLOOKUP(AV88,'シフト記号表（勤務時間帯）'!$C$6:$U$35,19,0))</f>
        <v/>
      </c>
      <c r="AW90" s="252" t="str">
        <f>IF(AW88="","",VLOOKUP(AW88,'シフト記号表（勤務時間帯）'!$C$6:$U$35,19,0))</f>
        <v/>
      </c>
      <c r="AX90" s="277">
        <f>IF($BB$3="４週",SUM(S90:AT90),IF($BB$3="暦月",SUM(S90:AW90),""))</f>
        <v>0</v>
      </c>
      <c r="AY90" s="277"/>
      <c r="AZ90" s="286">
        <f>IF($BB$3="４週",AX90/4,IF($BB$3="暦月",'認知症対応型通所（100名）'!AX90/('認知症対応型通所（100名）'!$BB$8/7),""))</f>
        <v>0</v>
      </c>
      <c r="BA90" s="286"/>
      <c r="BB90" s="174"/>
      <c r="BC90" s="174"/>
      <c r="BD90" s="174"/>
      <c r="BE90" s="174"/>
      <c r="BF90" s="174"/>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row>
    <row r="91" spans="1:1024" ht="20.25" customHeight="1">
      <c r="A91" s="5"/>
      <c r="B91" s="209">
        <f>B88+1</f>
        <v>24</v>
      </c>
      <c r="C91" s="219"/>
      <c r="D91" s="219"/>
      <c r="E91" s="219"/>
      <c r="F91" s="41"/>
      <c r="G91" s="50"/>
      <c r="H91" s="50"/>
      <c r="I91" s="50"/>
      <c r="J91" s="50"/>
      <c r="K91" s="50"/>
      <c r="L91" s="67"/>
      <c r="M91" s="67"/>
      <c r="N91" s="67"/>
      <c r="O91" s="67"/>
      <c r="P91" s="241" t="s">
        <v>49</v>
      </c>
      <c r="Q91" s="241"/>
      <c r="R91" s="241"/>
      <c r="S91" s="307"/>
      <c r="T91" s="309"/>
      <c r="U91" s="309"/>
      <c r="V91" s="309"/>
      <c r="W91" s="309"/>
      <c r="X91" s="309"/>
      <c r="Y91" s="310"/>
      <c r="Z91" s="307"/>
      <c r="AA91" s="309"/>
      <c r="AB91" s="309"/>
      <c r="AC91" s="309"/>
      <c r="AD91" s="309"/>
      <c r="AE91" s="309"/>
      <c r="AF91" s="310"/>
      <c r="AG91" s="307"/>
      <c r="AH91" s="309"/>
      <c r="AI91" s="309"/>
      <c r="AJ91" s="309"/>
      <c r="AK91" s="309"/>
      <c r="AL91" s="309"/>
      <c r="AM91" s="310"/>
      <c r="AN91" s="307"/>
      <c r="AO91" s="309"/>
      <c r="AP91" s="309"/>
      <c r="AQ91" s="309"/>
      <c r="AR91" s="309"/>
      <c r="AS91" s="309"/>
      <c r="AT91" s="310"/>
      <c r="AU91" s="307"/>
      <c r="AV91" s="309"/>
      <c r="AW91" s="309"/>
      <c r="AX91" s="312"/>
      <c r="AY91" s="312"/>
      <c r="AZ91" s="316"/>
      <c r="BA91" s="316"/>
      <c r="BB91" s="174"/>
      <c r="BC91" s="174"/>
      <c r="BD91" s="174"/>
      <c r="BE91" s="174"/>
      <c r="BF91" s="174"/>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row>
    <row r="92" spans="1:1024" ht="20.25" customHeight="1">
      <c r="A92" s="5"/>
      <c r="B92" s="209"/>
      <c r="C92" s="219"/>
      <c r="D92" s="219"/>
      <c r="E92" s="219"/>
      <c r="F92" s="39"/>
      <c r="G92" s="50"/>
      <c r="H92" s="50"/>
      <c r="I92" s="50"/>
      <c r="J92" s="50"/>
      <c r="K92" s="50"/>
      <c r="L92" s="67"/>
      <c r="M92" s="67"/>
      <c r="N92" s="67"/>
      <c r="O92" s="67"/>
      <c r="P92" s="239" t="s">
        <v>40</v>
      </c>
      <c r="Q92" s="239"/>
      <c r="R92" s="239"/>
      <c r="S92" s="247" t="str">
        <f>IF(S91="","",VLOOKUP(S91,'シフト記号表（勤務時間帯）'!$C$6:$K$35,9,0))</f>
        <v/>
      </c>
      <c r="T92" s="251" t="str">
        <f>IF(T91="","",VLOOKUP(T91,'シフト記号表（勤務時間帯）'!$C$6:$K$35,9,0))</f>
        <v/>
      </c>
      <c r="U92" s="251" t="str">
        <f>IF(U91="","",VLOOKUP(U91,'シフト記号表（勤務時間帯）'!$C$6:$K$35,9,0))</f>
        <v/>
      </c>
      <c r="V92" s="251" t="str">
        <f>IF(V91="","",VLOOKUP(V91,'シフト記号表（勤務時間帯）'!$C$6:$K$35,9,0))</f>
        <v/>
      </c>
      <c r="W92" s="251" t="str">
        <f>IF(W91="","",VLOOKUP(W91,'シフト記号表（勤務時間帯）'!$C$6:$K$35,9,0))</f>
        <v/>
      </c>
      <c r="X92" s="251" t="str">
        <f>IF(X91="","",VLOOKUP(X91,'シフト記号表（勤務時間帯）'!$C$6:$K$35,9,0))</f>
        <v/>
      </c>
      <c r="Y92" s="256" t="str">
        <f>IF(Y91="","",VLOOKUP(Y91,'シフト記号表（勤務時間帯）'!$C$6:$K$35,9,0))</f>
        <v/>
      </c>
      <c r="Z92" s="247" t="str">
        <f>IF(Z91="","",VLOOKUP(Z91,'シフト記号表（勤務時間帯）'!$C$6:$K$35,9,0))</f>
        <v/>
      </c>
      <c r="AA92" s="251" t="str">
        <f>IF(AA91="","",VLOOKUP(AA91,'シフト記号表（勤務時間帯）'!$C$6:$K$35,9,0))</f>
        <v/>
      </c>
      <c r="AB92" s="251" t="str">
        <f>IF(AB91="","",VLOOKUP(AB91,'シフト記号表（勤務時間帯）'!$C$6:$K$35,9,0))</f>
        <v/>
      </c>
      <c r="AC92" s="251" t="str">
        <f>IF(AC91="","",VLOOKUP(AC91,'シフト記号表（勤務時間帯）'!$C$6:$K$35,9,0))</f>
        <v/>
      </c>
      <c r="AD92" s="251" t="str">
        <f>IF(AD91="","",VLOOKUP(AD91,'シフト記号表（勤務時間帯）'!$C$6:$K$35,9,0))</f>
        <v/>
      </c>
      <c r="AE92" s="251" t="str">
        <f>IF(AE91="","",VLOOKUP(AE91,'シフト記号表（勤務時間帯）'!$C$6:$K$35,9,0))</f>
        <v/>
      </c>
      <c r="AF92" s="256" t="str">
        <f>IF(AF91="","",VLOOKUP(AF91,'シフト記号表（勤務時間帯）'!$C$6:$K$35,9,0))</f>
        <v/>
      </c>
      <c r="AG92" s="247" t="str">
        <f>IF(AG91="","",VLOOKUP(AG91,'シフト記号表（勤務時間帯）'!$C$6:$K$35,9,0))</f>
        <v/>
      </c>
      <c r="AH92" s="251" t="str">
        <f>IF(AH91="","",VLOOKUP(AH91,'シフト記号表（勤務時間帯）'!$C$6:$K$35,9,0))</f>
        <v/>
      </c>
      <c r="AI92" s="251" t="str">
        <f>IF(AI91="","",VLOOKUP(AI91,'シフト記号表（勤務時間帯）'!$C$6:$K$35,9,0))</f>
        <v/>
      </c>
      <c r="AJ92" s="251" t="str">
        <f>IF(AJ91="","",VLOOKUP(AJ91,'シフト記号表（勤務時間帯）'!$C$6:$K$35,9,0))</f>
        <v/>
      </c>
      <c r="AK92" s="251" t="str">
        <f>IF(AK91="","",VLOOKUP(AK91,'シフト記号表（勤務時間帯）'!$C$6:$K$35,9,0))</f>
        <v/>
      </c>
      <c r="AL92" s="251" t="str">
        <f>IF(AL91="","",VLOOKUP(AL91,'シフト記号表（勤務時間帯）'!$C$6:$K$35,9,0))</f>
        <v/>
      </c>
      <c r="AM92" s="256" t="str">
        <f>IF(AM91="","",VLOOKUP(AM91,'シフト記号表（勤務時間帯）'!$C$6:$K$35,9,0))</f>
        <v/>
      </c>
      <c r="AN92" s="247" t="str">
        <f>IF(AN91="","",VLOOKUP(AN91,'シフト記号表（勤務時間帯）'!$C$6:$K$35,9,0))</f>
        <v/>
      </c>
      <c r="AO92" s="251" t="str">
        <f>IF(AO91="","",VLOOKUP(AO91,'シフト記号表（勤務時間帯）'!$C$6:$K$35,9,0))</f>
        <v/>
      </c>
      <c r="AP92" s="251" t="str">
        <f>IF(AP91="","",VLOOKUP(AP91,'シフト記号表（勤務時間帯）'!$C$6:$K$35,9,0))</f>
        <v/>
      </c>
      <c r="AQ92" s="251" t="str">
        <f>IF(AQ91="","",VLOOKUP(AQ91,'シフト記号表（勤務時間帯）'!$C$6:$K$35,9,0))</f>
        <v/>
      </c>
      <c r="AR92" s="251" t="str">
        <f>IF(AR91="","",VLOOKUP(AR91,'シフト記号表（勤務時間帯）'!$C$6:$K$35,9,0))</f>
        <v/>
      </c>
      <c r="AS92" s="251" t="str">
        <f>IF(AS91="","",VLOOKUP(AS91,'シフト記号表（勤務時間帯）'!$C$6:$K$35,9,0))</f>
        <v/>
      </c>
      <c r="AT92" s="256" t="str">
        <f>IF(AT91="","",VLOOKUP(AT91,'シフト記号表（勤務時間帯）'!$C$6:$K$35,9,0))</f>
        <v/>
      </c>
      <c r="AU92" s="247" t="str">
        <f>IF(AU91="","",VLOOKUP(AU91,'シフト記号表（勤務時間帯）'!$C$6:$K$35,9,0))</f>
        <v/>
      </c>
      <c r="AV92" s="251" t="str">
        <f>IF(AV91="","",VLOOKUP(AV91,'シフト記号表（勤務時間帯）'!$C$6:$K$35,9,0))</f>
        <v/>
      </c>
      <c r="AW92" s="251" t="str">
        <f>IF(AW91="","",VLOOKUP(AW91,'シフト記号表（勤務時間帯）'!$C$6:$K$35,9,0))</f>
        <v/>
      </c>
      <c r="AX92" s="276">
        <f>IF($BB$3="４週",SUM(S92:AT92),IF($BB$3="暦月",SUM(S92:AW92),""))</f>
        <v>0</v>
      </c>
      <c r="AY92" s="276"/>
      <c r="AZ92" s="285">
        <f>IF($BB$3="４週",AX92/4,IF($BB$3="暦月",'認知症対応型通所（100名）'!AX92/('認知症対応型通所（100名）'!$BB$8/7),""))</f>
        <v>0</v>
      </c>
      <c r="BA92" s="285"/>
      <c r="BB92" s="174"/>
      <c r="BC92" s="174"/>
      <c r="BD92" s="174"/>
      <c r="BE92" s="174"/>
      <c r="BF92" s="174"/>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row>
    <row r="93" spans="1:1024" ht="20.25" customHeight="1">
      <c r="A93" s="5"/>
      <c r="B93" s="209"/>
      <c r="C93" s="219"/>
      <c r="D93" s="219"/>
      <c r="E93" s="219"/>
      <c r="F93" s="303">
        <f>C91</f>
        <v>0</v>
      </c>
      <c r="G93" s="50"/>
      <c r="H93" s="50"/>
      <c r="I93" s="50"/>
      <c r="J93" s="50"/>
      <c r="K93" s="50"/>
      <c r="L93" s="67"/>
      <c r="M93" s="67"/>
      <c r="N93" s="67"/>
      <c r="O93" s="67"/>
      <c r="P93" s="240" t="s">
        <v>44</v>
      </c>
      <c r="Q93" s="240"/>
      <c r="R93" s="240"/>
      <c r="S93" s="248" t="str">
        <f>IF(S91="","",VLOOKUP(S91,'シフト記号表（勤務時間帯）'!$C$6:$U$35,19,0))</f>
        <v/>
      </c>
      <c r="T93" s="252" t="str">
        <f>IF(T91="","",VLOOKUP(T91,'シフト記号表（勤務時間帯）'!$C$6:$U$35,19,0))</f>
        <v/>
      </c>
      <c r="U93" s="252" t="str">
        <f>IF(U91="","",VLOOKUP(U91,'シフト記号表（勤務時間帯）'!$C$6:$U$35,19,0))</f>
        <v/>
      </c>
      <c r="V93" s="252" t="str">
        <f>IF(V91="","",VLOOKUP(V91,'シフト記号表（勤務時間帯）'!$C$6:$U$35,19,0))</f>
        <v/>
      </c>
      <c r="W93" s="252" t="str">
        <f>IF(W91="","",VLOOKUP(W91,'シフト記号表（勤務時間帯）'!$C$6:$U$35,19,0))</f>
        <v/>
      </c>
      <c r="X93" s="252" t="str">
        <f>IF(X91="","",VLOOKUP(X91,'シフト記号表（勤務時間帯）'!$C$6:$U$35,19,0))</f>
        <v/>
      </c>
      <c r="Y93" s="257" t="str">
        <f>IF(Y91="","",VLOOKUP(Y91,'シフト記号表（勤務時間帯）'!$C$6:$U$35,19,0))</f>
        <v/>
      </c>
      <c r="Z93" s="248" t="str">
        <f>IF(Z91="","",VLOOKUP(Z91,'シフト記号表（勤務時間帯）'!$C$6:$U$35,19,0))</f>
        <v/>
      </c>
      <c r="AA93" s="252" t="str">
        <f>IF(AA91="","",VLOOKUP(AA91,'シフト記号表（勤務時間帯）'!$C$6:$U$35,19,0))</f>
        <v/>
      </c>
      <c r="AB93" s="252" t="str">
        <f>IF(AB91="","",VLOOKUP(AB91,'シフト記号表（勤務時間帯）'!$C$6:$U$35,19,0))</f>
        <v/>
      </c>
      <c r="AC93" s="252" t="str">
        <f>IF(AC91="","",VLOOKUP(AC91,'シフト記号表（勤務時間帯）'!$C$6:$U$35,19,0))</f>
        <v/>
      </c>
      <c r="AD93" s="252" t="str">
        <f>IF(AD91="","",VLOOKUP(AD91,'シフト記号表（勤務時間帯）'!$C$6:$U$35,19,0))</f>
        <v/>
      </c>
      <c r="AE93" s="252" t="str">
        <f>IF(AE91="","",VLOOKUP(AE91,'シフト記号表（勤務時間帯）'!$C$6:$U$35,19,0))</f>
        <v/>
      </c>
      <c r="AF93" s="257" t="str">
        <f>IF(AF91="","",VLOOKUP(AF91,'シフト記号表（勤務時間帯）'!$C$6:$U$35,19,0))</f>
        <v/>
      </c>
      <c r="AG93" s="248" t="str">
        <f>IF(AG91="","",VLOOKUP(AG91,'シフト記号表（勤務時間帯）'!$C$6:$U$35,19,0))</f>
        <v/>
      </c>
      <c r="AH93" s="252" t="str">
        <f>IF(AH91="","",VLOOKUP(AH91,'シフト記号表（勤務時間帯）'!$C$6:$U$35,19,0))</f>
        <v/>
      </c>
      <c r="AI93" s="252" t="str">
        <f>IF(AI91="","",VLOOKUP(AI91,'シフト記号表（勤務時間帯）'!$C$6:$U$35,19,0))</f>
        <v/>
      </c>
      <c r="AJ93" s="252" t="str">
        <f>IF(AJ91="","",VLOOKUP(AJ91,'シフト記号表（勤務時間帯）'!$C$6:$U$35,19,0))</f>
        <v/>
      </c>
      <c r="AK93" s="252" t="str">
        <f>IF(AK91="","",VLOOKUP(AK91,'シフト記号表（勤務時間帯）'!$C$6:$U$35,19,0))</f>
        <v/>
      </c>
      <c r="AL93" s="252" t="str">
        <f>IF(AL91="","",VLOOKUP(AL91,'シフト記号表（勤務時間帯）'!$C$6:$U$35,19,0))</f>
        <v/>
      </c>
      <c r="AM93" s="257" t="str">
        <f>IF(AM91="","",VLOOKUP(AM91,'シフト記号表（勤務時間帯）'!$C$6:$U$35,19,0))</f>
        <v/>
      </c>
      <c r="AN93" s="248" t="str">
        <f>IF(AN91="","",VLOOKUP(AN91,'シフト記号表（勤務時間帯）'!$C$6:$U$35,19,0))</f>
        <v/>
      </c>
      <c r="AO93" s="252" t="str">
        <f>IF(AO91="","",VLOOKUP(AO91,'シフト記号表（勤務時間帯）'!$C$6:$U$35,19,0))</f>
        <v/>
      </c>
      <c r="AP93" s="252" t="str">
        <f>IF(AP91="","",VLOOKUP(AP91,'シフト記号表（勤務時間帯）'!$C$6:$U$35,19,0))</f>
        <v/>
      </c>
      <c r="AQ93" s="252" t="str">
        <f>IF(AQ91="","",VLOOKUP(AQ91,'シフト記号表（勤務時間帯）'!$C$6:$U$35,19,0))</f>
        <v/>
      </c>
      <c r="AR93" s="252" t="str">
        <f>IF(AR91="","",VLOOKUP(AR91,'シフト記号表（勤務時間帯）'!$C$6:$U$35,19,0))</f>
        <v/>
      </c>
      <c r="AS93" s="252" t="str">
        <f>IF(AS91="","",VLOOKUP(AS91,'シフト記号表（勤務時間帯）'!$C$6:$U$35,19,0))</f>
        <v/>
      </c>
      <c r="AT93" s="257" t="str">
        <f>IF(AT91="","",VLOOKUP(AT91,'シフト記号表（勤務時間帯）'!$C$6:$U$35,19,0))</f>
        <v/>
      </c>
      <c r="AU93" s="248" t="str">
        <f>IF(AU91="","",VLOOKUP(AU91,'シフト記号表（勤務時間帯）'!$C$6:$U$35,19,0))</f>
        <v/>
      </c>
      <c r="AV93" s="252" t="str">
        <f>IF(AV91="","",VLOOKUP(AV91,'シフト記号表（勤務時間帯）'!$C$6:$U$35,19,0))</f>
        <v/>
      </c>
      <c r="AW93" s="252" t="str">
        <f>IF(AW91="","",VLOOKUP(AW91,'シフト記号表（勤務時間帯）'!$C$6:$U$35,19,0))</f>
        <v/>
      </c>
      <c r="AX93" s="277">
        <f>IF($BB$3="４週",SUM(S93:AT93),IF($BB$3="暦月",SUM(S93:AW93),""))</f>
        <v>0</v>
      </c>
      <c r="AY93" s="277"/>
      <c r="AZ93" s="286">
        <f>IF($BB$3="４週",AX93/4,IF($BB$3="暦月",'認知症対応型通所（100名）'!AX93/('認知症対応型通所（100名）'!$BB$8/7),""))</f>
        <v>0</v>
      </c>
      <c r="BA93" s="286"/>
      <c r="BB93" s="174"/>
      <c r="BC93" s="174"/>
      <c r="BD93" s="174"/>
      <c r="BE93" s="174"/>
      <c r="BF93" s="174"/>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row>
    <row r="94" spans="1:1024" ht="20.25" customHeight="1">
      <c r="A94" s="5"/>
      <c r="B94" s="209">
        <f>B91+1</f>
        <v>25</v>
      </c>
      <c r="C94" s="219"/>
      <c r="D94" s="219"/>
      <c r="E94" s="219"/>
      <c r="F94" s="41"/>
      <c r="G94" s="50"/>
      <c r="H94" s="50"/>
      <c r="I94" s="50"/>
      <c r="J94" s="50"/>
      <c r="K94" s="50"/>
      <c r="L94" s="67"/>
      <c r="M94" s="67"/>
      <c r="N94" s="67"/>
      <c r="O94" s="67"/>
      <c r="P94" s="241" t="s">
        <v>49</v>
      </c>
      <c r="Q94" s="241"/>
      <c r="R94" s="241"/>
      <c r="S94" s="307"/>
      <c r="T94" s="309"/>
      <c r="U94" s="309"/>
      <c r="V94" s="309"/>
      <c r="W94" s="309"/>
      <c r="X94" s="309"/>
      <c r="Y94" s="310"/>
      <c r="Z94" s="307"/>
      <c r="AA94" s="309"/>
      <c r="AB94" s="309"/>
      <c r="AC94" s="309"/>
      <c r="AD94" s="309"/>
      <c r="AE94" s="309"/>
      <c r="AF94" s="310"/>
      <c r="AG94" s="307"/>
      <c r="AH94" s="309"/>
      <c r="AI94" s="309"/>
      <c r="AJ94" s="309"/>
      <c r="AK94" s="309"/>
      <c r="AL94" s="309"/>
      <c r="AM94" s="310"/>
      <c r="AN94" s="307"/>
      <c r="AO94" s="309"/>
      <c r="AP94" s="309"/>
      <c r="AQ94" s="309"/>
      <c r="AR94" s="309"/>
      <c r="AS94" s="309"/>
      <c r="AT94" s="310"/>
      <c r="AU94" s="307"/>
      <c r="AV94" s="309"/>
      <c r="AW94" s="309"/>
      <c r="AX94" s="312"/>
      <c r="AY94" s="312"/>
      <c r="AZ94" s="316"/>
      <c r="BA94" s="316"/>
      <c r="BB94" s="174"/>
      <c r="BC94" s="174"/>
      <c r="BD94" s="174"/>
      <c r="BE94" s="174"/>
      <c r="BF94" s="174"/>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row>
    <row r="95" spans="1:1024" ht="20.25" customHeight="1">
      <c r="A95" s="5"/>
      <c r="B95" s="209"/>
      <c r="C95" s="219"/>
      <c r="D95" s="219"/>
      <c r="E95" s="219"/>
      <c r="F95" s="39"/>
      <c r="G95" s="50"/>
      <c r="H95" s="50"/>
      <c r="I95" s="50"/>
      <c r="J95" s="50"/>
      <c r="K95" s="50"/>
      <c r="L95" s="67"/>
      <c r="M95" s="67"/>
      <c r="N95" s="67"/>
      <c r="O95" s="67"/>
      <c r="P95" s="239" t="s">
        <v>40</v>
      </c>
      <c r="Q95" s="239"/>
      <c r="R95" s="239"/>
      <c r="S95" s="247" t="str">
        <f>IF(S94="","",VLOOKUP(S94,'シフト記号表（勤務時間帯）'!$C$6:$K$35,9,0))</f>
        <v/>
      </c>
      <c r="T95" s="251" t="str">
        <f>IF(T94="","",VLOOKUP(T94,'シフト記号表（勤務時間帯）'!$C$6:$K$35,9,0))</f>
        <v/>
      </c>
      <c r="U95" s="251" t="str">
        <f>IF(U94="","",VLOOKUP(U94,'シフト記号表（勤務時間帯）'!$C$6:$K$35,9,0))</f>
        <v/>
      </c>
      <c r="V95" s="251" t="str">
        <f>IF(V94="","",VLOOKUP(V94,'シフト記号表（勤務時間帯）'!$C$6:$K$35,9,0))</f>
        <v/>
      </c>
      <c r="W95" s="251" t="str">
        <f>IF(W94="","",VLOOKUP(W94,'シフト記号表（勤務時間帯）'!$C$6:$K$35,9,0))</f>
        <v/>
      </c>
      <c r="X95" s="251" t="str">
        <f>IF(X94="","",VLOOKUP(X94,'シフト記号表（勤務時間帯）'!$C$6:$K$35,9,0))</f>
        <v/>
      </c>
      <c r="Y95" s="256" t="str">
        <f>IF(Y94="","",VLOOKUP(Y94,'シフト記号表（勤務時間帯）'!$C$6:$K$35,9,0))</f>
        <v/>
      </c>
      <c r="Z95" s="247" t="str">
        <f>IF(Z94="","",VLOOKUP(Z94,'シフト記号表（勤務時間帯）'!$C$6:$K$35,9,0))</f>
        <v/>
      </c>
      <c r="AA95" s="251" t="str">
        <f>IF(AA94="","",VLOOKUP(AA94,'シフト記号表（勤務時間帯）'!$C$6:$K$35,9,0))</f>
        <v/>
      </c>
      <c r="AB95" s="251" t="str">
        <f>IF(AB94="","",VLOOKUP(AB94,'シフト記号表（勤務時間帯）'!$C$6:$K$35,9,0))</f>
        <v/>
      </c>
      <c r="AC95" s="251" t="str">
        <f>IF(AC94="","",VLOOKUP(AC94,'シフト記号表（勤務時間帯）'!$C$6:$K$35,9,0))</f>
        <v/>
      </c>
      <c r="AD95" s="251" t="str">
        <f>IF(AD94="","",VLOOKUP(AD94,'シフト記号表（勤務時間帯）'!$C$6:$K$35,9,0))</f>
        <v/>
      </c>
      <c r="AE95" s="251" t="str">
        <f>IF(AE94="","",VLOOKUP(AE94,'シフト記号表（勤務時間帯）'!$C$6:$K$35,9,0))</f>
        <v/>
      </c>
      <c r="AF95" s="256" t="str">
        <f>IF(AF94="","",VLOOKUP(AF94,'シフト記号表（勤務時間帯）'!$C$6:$K$35,9,0))</f>
        <v/>
      </c>
      <c r="AG95" s="247" t="str">
        <f>IF(AG94="","",VLOOKUP(AG94,'シフト記号表（勤務時間帯）'!$C$6:$K$35,9,0))</f>
        <v/>
      </c>
      <c r="AH95" s="251" t="str">
        <f>IF(AH94="","",VLOOKUP(AH94,'シフト記号表（勤務時間帯）'!$C$6:$K$35,9,0))</f>
        <v/>
      </c>
      <c r="AI95" s="251" t="str">
        <f>IF(AI94="","",VLOOKUP(AI94,'シフト記号表（勤務時間帯）'!$C$6:$K$35,9,0))</f>
        <v/>
      </c>
      <c r="AJ95" s="251" t="str">
        <f>IF(AJ94="","",VLOOKUP(AJ94,'シフト記号表（勤務時間帯）'!$C$6:$K$35,9,0))</f>
        <v/>
      </c>
      <c r="AK95" s="251" t="str">
        <f>IF(AK94="","",VLOOKUP(AK94,'シフト記号表（勤務時間帯）'!$C$6:$K$35,9,0))</f>
        <v/>
      </c>
      <c r="AL95" s="251" t="str">
        <f>IF(AL94="","",VLOOKUP(AL94,'シフト記号表（勤務時間帯）'!$C$6:$K$35,9,0))</f>
        <v/>
      </c>
      <c r="AM95" s="256" t="str">
        <f>IF(AM94="","",VLOOKUP(AM94,'シフト記号表（勤務時間帯）'!$C$6:$K$35,9,0))</f>
        <v/>
      </c>
      <c r="AN95" s="247" t="str">
        <f>IF(AN94="","",VLOOKUP(AN94,'シフト記号表（勤務時間帯）'!$C$6:$K$35,9,0))</f>
        <v/>
      </c>
      <c r="AO95" s="251" t="str">
        <f>IF(AO94="","",VLOOKUP(AO94,'シフト記号表（勤務時間帯）'!$C$6:$K$35,9,0))</f>
        <v/>
      </c>
      <c r="AP95" s="251" t="str">
        <f>IF(AP94="","",VLOOKUP(AP94,'シフト記号表（勤務時間帯）'!$C$6:$K$35,9,0))</f>
        <v/>
      </c>
      <c r="AQ95" s="251" t="str">
        <f>IF(AQ94="","",VLOOKUP(AQ94,'シフト記号表（勤務時間帯）'!$C$6:$K$35,9,0))</f>
        <v/>
      </c>
      <c r="AR95" s="251" t="str">
        <f>IF(AR94="","",VLOOKUP(AR94,'シフト記号表（勤務時間帯）'!$C$6:$K$35,9,0))</f>
        <v/>
      </c>
      <c r="AS95" s="251" t="str">
        <f>IF(AS94="","",VLOOKUP(AS94,'シフト記号表（勤務時間帯）'!$C$6:$K$35,9,0))</f>
        <v/>
      </c>
      <c r="AT95" s="256" t="str">
        <f>IF(AT94="","",VLOOKUP(AT94,'シフト記号表（勤務時間帯）'!$C$6:$K$35,9,0))</f>
        <v/>
      </c>
      <c r="AU95" s="247" t="str">
        <f>IF(AU94="","",VLOOKUP(AU94,'シフト記号表（勤務時間帯）'!$C$6:$K$35,9,0))</f>
        <v/>
      </c>
      <c r="AV95" s="251" t="str">
        <f>IF(AV94="","",VLOOKUP(AV94,'シフト記号表（勤務時間帯）'!$C$6:$K$35,9,0))</f>
        <v/>
      </c>
      <c r="AW95" s="251" t="str">
        <f>IF(AW94="","",VLOOKUP(AW94,'シフト記号表（勤務時間帯）'!$C$6:$K$35,9,0))</f>
        <v/>
      </c>
      <c r="AX95" s="276">
        <f>IF($BB$3="４週",SUM(S95:AT95),IF($BB$3="暦月",SUM(S95:AW95),""))</f>
        <v>0</v>
      </c>
      <c r="AY95" s="276"/>
      <c r="AZ95" s="285">
        <f>IF($BB$3="４週",AX95/4,IF($BB$3="暦月",'認知症対応型通所（100名）'!AX95/('認知症対応型通所（100名）'!$BB$8/7),""))</f>
        <v>0</v>
      </c>
      <c r="BA95" s="285"/>
      <c r="BB95" s="174"/>
      <c r="BC95" s="174"/>
      <c r="BD95" s="174"/>
      <c r="BE95" s="174"/>
      <c r="BF95" s="174"/>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row>
    <row r="96" spans="1:1024" ht="20.25" customHeight="1">
      <c r="A96" s="5"/>
      <c r="B96" s="209"/>
      <c r="C96" s="219"/>
      <c r="D96" s="219"/>
      <c r="E96" s="219"/>
      <c r="F96" s="303">
        <f>C94</f>
        <v>0</v>
      </c>
      <c r="G96" s="50"/>
      <c r="H96" s="50"/>
      <c r="I96" s="50"/>
      <c r="J96" s="50"/>
      <c r="K96" s="50"/>
      <c r="L96" s="67"/>
      <c r="M96" s="67"/>
      <c r="N96" s="67"/>
      <c r="O96" s="67"/>
      <c r="P96" s="240" t="s">
        <v>44</v>
      </c>
      <c r="Q96" s="240"/>
      <c r="R96" s="240"/>
      <c r="S96" s="248" t="str">
        <f>IF(S94="","",VLOOKUP(S94,'シフト記号表（勤務時間帯）'!$C$6:$U$35,19,0))</f>
        <v/>
      </c>
      <c r="T96" s="252" t="str">
        <f>IF(T94="","",VLOOKUP(T94,'シフト記号表（勤務時間帯）'!$C$6:$U$35,19,0))</f>
        <v/>
      </c>
      <c r="U96" s="252" t="str">
        <f>IF(U94="","",VLOOKUP(U94,'シフト記号表（勤務時間帯）'!$C$6:$U$35,19,0))</f>
        <v/>
      </c>
      <c r="V96" s="252" t="str">
        <f>IF(V94="","",VLOOKUP(V94,'シフト記号表（勤務時間帯）'!$C$6:$U$35,19,0))</f>
        <v/>
      </c>
      <c r="W96" s="252" t="str">
        <f>IF(W94="","",VLOOKUP(W94,'シフト記号表（勤務時間帯）'!$C$6:$U$35,19,0))</f>
        <v/>
      </c>
      <c r="X96" s="252" t="str">
        <f>IF(X94="","",VLOOKUP(X94,'シフト記号表（勤務時間帯）'!$C$6:$U$35,19,0))</f>
        <v/>
      </c>
      <c r="Y96" s="257" t="str">
        <f>IF(Y94="","",VLOOKUP(Y94,'シフト記号表（勤務時間帯）'!$C$6:$U$35,19,0))</f>
        <v/>
      </c>
      <c r="Z96" s="248" t="str">
        <f>IF(Z94="","",VLOOKUP(Z94,'シフト記号表（勤務時間帯）'!$C$6:$U$35,19,0))</f>
        <v/>
      </c>
      <c r="AA96" s="252" t="str">
        <f>IF(AA94="","",VLOOKUP(AA94,'シフト記号表（勤務時間帯）'!$C$6:$U$35,19,0))</f>
        <v/>
      </c>
      <c r="AB96" s="252" t="str">
        <f>IF(AB94="","",VLOOKUP(AB94,'シフト記号表（勤務時間帯）'!$C$6:$U$35,19,0))</f>
        <v/>
      </c>
      <c r="AC96" s="252" t="str">
        <f>IF(AC94="","",VLOOKUP(AC94,'シフト記号表（勤務時間帯）'!$C$6:$U$35,19,0))</f>
        <v/>
      </c>
      <c r="AD96" s="252" t="str">
        <f>IF(AD94="","",VLOOKUP(AD94,'シフト記号表（勤務時間帯）'!$C$6:$U$35,19,0))</f>
        <v/>
      </c>
      <c r="AE96" s="252" t="str">
        <f>IF(AE94="","",VLOOKUP(AE94,'シフト記号表（勤務時間帯）'!$C$6:$U$35,19,0))</f>
        <v/>
      </c>
      <c r="AF96" s="257" t="str">
        <f>IF(AF94="","",VLOOKUP(AF94,'シフト記号表（勤務時間帯）'!$C$6:$U$35,19,0))</f>
        <v/>
      </c>
      <c r="AG96" s="248" t="str">
        <f>IF(AG94="","",VLOOKUP(AG94,'シフト記号表（勤務時間帯）'!$C$6:$U$35,19,0))</f>
        <v/>
      </c>
      <c r="AH96" s="252" t="str">
        <f>IF(AH94="","",VLOOKUP(AH94,'シフト記号表（勤務時間帯）'!$C$6:$U$35,19,0))</f>
        <v/>
      </c>
      <c r="AI96" s="252" t="str">
        <f>IF(AI94="","",VLOOKUP(AI94,'シフト記号表（勤務時間帯）'!$C$6:$U$35,19,0))</f>
        <v/>
      </c>
      <c r="AJ96" s="252" t="str">
        <f>IF(AJ94="","",VLOOKUP(AJ94,'シフト記号表（勤務時間帯）'!$C$6:$U$35,19,0))</f>
        <v/>
      </c>
      <c r="AK96" s="252" t="str">
        <f>IF(AK94="","",VLOOKUP(AK94,'シフト記号表（勤務時間帯）'!$C$6:$U$35,19,0))</f>
        <v/>
      </c>
      <c r="AL96" s="252" t="str">
        <f>IF(AL94="","",VLOOKUP(AL94,'シフト記号表（勤務時間帯）'!$C$6:$U$35,19,0))</f>
        <v/>
      </c>
      <c r="AM96" s="257" t="str">
        <f>IF(AM94="","",VLOOKUP(AM94,'シフト記号表（勤務時間帯）'!$C$6:$U$35,19,0))</f>
        <v/>
      </c>
      <c r="AN96" s="248" t="str">
        <f>IF(AN94="","",VLOOKUP(AN94,'シフト記号表（勤務時間帯）'!$C$6:$U$35,19,0))</f>
        <v/>
      </c>
      <c r="AO96" s="252" t="str">
        <f>IF(AO94="","",VLOOKUP(AO94,'シフト記号表（勤務時間帯）'!$C$6:$U$35,19,0))</f>
        <v/>
      </c>
      <c r="AP96" s="252" t="str">
        <f>IF(AP94="","",VLOOKUP(AP94,'シフト記号表（勤務時間帯）'!$C$6:$U$35,19,0))</f>
        <v/>
      </c>
      <c r="AQ96" s="252" t="str">
        <f>IF(AQ94="","",VLOOKUP(AQ94,'シフト記号表（勤務時間帯）'!$C$6:$U$35,19,0))</f>
        <v/>
      </c>
      <c r="AR96" s="252" t="str">
        <f>IF(AR94="","",VLOOKUP(AR94,'シフト記号表（勤務時間帯）'!$C$6:$U$35,19,0))</f>
        <v/>
      </c>
      <c r="AS96" s="252" t="str">
        <f>IF(AS94="","",VLOOKUP(AS94,'シフト記号表（勤務時間帯）'!$C$6:$U$35,19,0))</f>
        <v/>
      </c>
      <c r="AT96" s="257" t="str">
        <f>IF(AT94="","",VLOOKUP(AT94,'シフト記号表（勤務時間帯）'!$C$6:$U$35,19,0))</f>
        <v/>
      </c>
      <c r="AU96" s="248" t="str">
        <f>IF(AU94="","",VLOOKUP(AU94,'シフト記号表（勤務時間帯）'!$C$6:$U$35,19,0))</f>
        <v/>
      </c>
      <c r="AV96" s="252" t="str">
        <f>IF(AV94="","",VLOOKUP(AV94,'シフト記号表（勤務時間帯）'!$C$6:$U$35,19,0))</f>
        <v/>
      </c>
      <c r="AW96" s="252" t="str">
        <f>IF(AW94="","",VLOOKUP(AW94,'シフト記号表（勤務時間帯）'!$C$6:$U$35,19,0))</f>
        <v/>
      </c>
      <c r="AX96" s="277">
        <f>IF($BB$3="４週",SUM(S96:AT96),IF($BB$3="暦月",SUM(S96:AW96),""))</f>
        <v>0</v>
      </c>
      <c r="AY96" s="277"/>
      <c r="AZ96" s="286">
        <f>IF($BB$3="４週",AX96/4,IF($BB$3="暦月",'認知症対応型通所（100名）'!AX96/('認知症対応型通所（100名）'!$BB$8/7),""))</f>
        <v>0</v>
      </c>
      <c r="BA96" s="286"/>
      <c r="BB96" s="174"/>
      <c r="BC96" s="174"/>
      <c r="BD96" s="174"/>
      <c r="BE96" s="174"/>
      <c r="BF96" s="174"/>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row>
    <row r="97" spans="1:1024" ht="20.25" customHeight="1">
      <c r="A97" s="5"/>
      <c r="B97" s="209">
        <f>B94+1</f>
        <v>26</v>
      </c>
      <c r="C97" s="219"/>
      <c r="D97" s="219"/>
      <c r="E97" s="219"/>
      <c r="F97" s="41"/>
      <c r="G97" s="50"/>
      <c r="H97" s="50"/>
      <c r="I97" s="50"/>
      <c r="J97" s="50"/>
      <c r="K97" s="50"/>
      <c r="L97" s="67"/>
      <c r="M97" s="67"/>
      <c r="N97" s="67"/>
      <c r="O97" s="67"/>
      <c r="P97" s="241" t="s">
        <v>49</v>
      </c>
      <c r="Q97" s="241"/>
      <c r="R97" s="241"/>
      <c r="S97" s="307"/>
      <c r="T97" s="309"/>
      <c r="U97" s="309"/>
      <c r="V97" s="309"/>
      <c r="W97" s="309"/>
      <c r="X97" s="309"/>
      <c r="Y97" s="310"/>
      <c r="Z97" s="307"/>
      <c r="AA97" s="309"/>
      <c r="AB97" s="309"/>
      <c r="AC97" s="309"/>
      <c r="AD97" s="309"/>
      <c r="AE97" s="309"/>
      <c r="AF97" s="310"/>
      <c r="AG97" s="307"/>
      <c r="AH97" s="309"/>
      <c r="AI97" s="309"/>
      <c r="AJ97" s="309"/>
      <c r="AK97" s="309"/>
      <c r="AL97" s="309"/>
      <c r="AM97" s="310"/>
      <c r="AN97" s="307"/>
      <c r="AO97" s="309"/>
      <c r="AP97" s="309"/>
      <c r="AQ97" s="309"/>
      <c r="AR97" s="309"/>
      <c r="AS97" s="309"/>
      <c r="AT97" s="310"/>
      <c r="AU97" s="307"/>
      <c r="AV97" s="309"/>
      <c r="AW97" s="309"/>
      <c r="AX97" s="312"/>
      <c r="AY97" s="312"/>
      <c r="AZ97" s="316"/>
      <c r="BA97" s="316"/>
      <c r="BB97" s="174"/>
      <c r="BC97" s="174"/>
      <c r="BD97" s="174"/>
      <c r="BE97" s="174"/>
      <c r="BF97" s="174"/>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row>
    <row r="98" spans="1:1024" ht="20.25" customHeight="1">
      <c r="A98" s="5"/>
      <c r="B98" s="209"/>
      <c r="C98" s="219"/>
      <c r="D98" s="219"/>
      <c r="E98" s="219"/>
      <c r="F98" s="39"/>
      <c r="G98" s="50"/>
      <c r="H98" s="50"/>
      <c r="I98" s="50"/>
      <c r="J98" s="50"/>
      <c r="K98" s="50"/>
      <c r="L98" s="67"/>
      <c r="M98" s="67"/>
      <c r="N98" s="67"/>
      <c r="O98" s="67"/>
      <c r="P98" s="239" t="s">
        <v>40</v>
      </c>
      <c r="Q98" s="239"/>
      <c r="R98" s="239"/>
      <c r="S98" s="247" t="str">
        <f>IF(S97="","",VLOOKUP(S97,'シフト記号表（勤務時間帯）'!$C$6:$K$35,9,0))</f>
        <v/>
      </c>
      <c r="T98" s="251" t="str">
        <f>IF(T97="","",VLOOKUP(T97,'シフト記号表（勤務時間帯）'!$C$6:$K$35,9,0))</f>
        <v/>
      </c>
      <c r="U98" s="251" t="str">
        <f>IF(U97="","",VLOOKUP(U97,'シフト記号表（勤務時間帯）'!$C$6:$K$35,9,0))</f>
        <v/>
      </c>
      <c r="V98" s="251" t="str">
        <f>IF(V97="","",VLOOKUP(V97,'シフト記号表（勤務時間帯）'!$C$6:$K$35,9,0))</f>
        <v/>
      </c>
      <c r="W98" s="251" t="str">
        <f>IF(W97="","",VLOOKUP(W97,'シフト記号表（勤務時間帯）'!$C$6:$K$35,9,0))</f>
        <v/>
      </c>
      <c r="X98" s="251" t="str">
        <f>IF(X97="","",VLOOKUP(X97,'シフト記号表（勤務時間帯）'!$C$6:$K$35,9,0))</f>
        <v/>
      </c>
      <c r="Y98" s="256" t="str">
        <f>IF(Y97="","",VLOOKUP(Y97,'シフト記号表（勤務時間帯）'!$C$6:$K$35,9,0))</f>
        <v/>
      </c>
      <c r="Z98" s="247" t="str">
        <f>IF(Z97="","",VLOOKUP(Z97,'シフト記号表（勤務時間帯）'!$C$6:$K$35,9,0))</f>
        <v/>
      </c>
      <c r="AA98" s="251" t="str">
        <f>IF(AA97="","",VLOOKUP(AA97,'シフト記号表（勤務時間帯）'!$C$6:$K$35,9,0))</f>
        <v/>
      </c>
      <c r="AB98" s="251" t="str">
        <f>IF(AB97="","",VLOOKUP(AB97,'シフト記号表（勤務時間帯）'!$C$6:$K$35,9,0))</f>
        <v/>
      </c>
      <c r="AC98" s="251" t="str">
        <f>IF(AC97="","",VLOOKUP(AC97,'シフト記号表（勤務時間帯）'!$C$6:$K$35,9,0))</f>
        <v/>
      </c>
      <c r="AD98" s="251" t="str">
        <f>IF(AD97="","",VLOOKUP(AD97,'シフト記号表（勤務時間帯）'!$C$6:$K$35,9,0))</f>
        <v/>
      </c>
      <c r="AE98" s="251" t="str">
        <f>IF(AE97="","",VLOOKUP(AE97,'シフト記号表（勤務時間帯）'!$C$6:$K$35,9,0))</f>
        <v/>
      </c>
      <c r="AF98" s="256" t="str">
        <f>IF(AF97="","",VLOOKUP(AF97,'シフト記号表（勤務時間帯）'!$C$6:$K$35,9,0))</f>
        <v/>
      </c>
      <c r="AG98" s="247" t="str">
        <f>IF(AG97="","",VLOOKUP(AG97,'シフト記号表（勤務時間帯）'!$C$6:$K$35,9,0))</f>
        <v/>
      </c>
      <c r="AH98" s="251" t="str">
        <f>IF(AH97="","",VLOOKUP(AH97,'シフト記号表（勤務時間帯）'!$C$6:$K$35,9,0))</f>
        <v/>
      </c>
      <c r="AI98" s="251" t="str">
        <f>IF(AI97="","",VLOOKUP(AI97,'シフト記号表（勤務時間帯）'!$C$6:$K$35,9,0))</f>
        <v/>
      </c>
      <c r="AJ98" s="251" t="str">
        <f>IF(AJ97="","",VLOOKUP(AJ97,'シフト記号表（勤務時間帯）'!$C$6:$K$35,9,0))</f>
        <v/>
      </c>
      <c r="AK98" s="251" t="str">
        <f>IF(AK97="","",VLOOKUP(AK97,'シフト記号表（勤務時間帯）'!$C$6:$K$35,9,0))</f>
        <v/>
      </c>
      <c r="AL98" s="251" t="str">
        <f>IF(AL97="","",VLOOKUP(AL97,'シフト記号表（勤務時間帯）'!$C$6:$K$35,9,0))</f>
        <v/>
      </c>
      <c r="AM98" s="256" t="str">
        <f>IF(AM97="","",VLOOKUP(AM97,'シフト記号表（勤務時間帯）'!$C$6:$K$35,9,0))</f>
        <v/>
      </c>
      <c r="AN98" s="247" t="str">
        <f>IF(AN97="","",VLOOKUP(AN97,'シフト記号表（勤務時間帯）'!$C$6:$K$35,9,0))</f>
        <v/>
      </c>
      <c r="AO98" s="251" t="str">
        <f>IF(AO97="","",VLOOKUP(AO97,'シフト記号表（勤務時間帯）'!$C$6:$K$35,9,0))</f>
        <v/>
      </c>
      <c r="AP98" s="251" t="str">
        <f>IF(AP97="","",VLOOKUP(AP97,'シフト記号表（勤務時間帯）'!$C$6:$K$35,9,0))</f>
        <v/>
      </c>
      <c r="AQ98" s="251" t="str">
        <f>IF(AQ97="","",VLOOKUP(AQ97,'シフト記号表（勤務時間帯）'!$C$6:$K$35,9,0))</f>
        <v/>
      </c>
      <c r="AR98" s="251" t="str">
        <f>IF(AR97="","",VLOOKUP(AR97,'シフト記号表（勤務時間帯）'!$C$6:$K$35,9,0))</f>
        <v/>
      </c>
      <c r="AS98" s="251" t="str">
        <f>IF(AS97="","",VLOOKUP(AS97,'シフト記号表（勤務時間帯）'!$C$6:$K$35,9,0))</f>
        <v/>
      </c>
      <c r="AT98" s="256" t="str">
        <f>IF(AT97="","",VLOOKUP(AT97,'シフト記号表（勤務時間帯）'!$C$6:$K$35,9,0))</f>
        <v/>
      </c>
      <c r="AU98" s="247" t="str">
        <f>IF(AU97="","",VLOOKUP(AU97,'シフト記号表（勤務時間帯）'!$C$6:$K$35,9,0))</f>
        <v/>
      </c>
      <c r="AV98" s="251" t="str">
        <f>IF(AV97="","",VLOOKUP(AV97,'シフト記号表（勤務時間帯）'!$C$6:$K$35,9,0))</f>
        <v/>
      </c>
      <c r="AW98" s="251" t="str">
        <f>IF(AW97="","",VLOOKUP(AW97,'シフト記号表（勤務時間帯）'!$C$6:$K$35,9,0))</f>
        <v/>
      </c>
      <c r="AX98" s="276">
        <f>IF($BB$3="４週",SUM(S98:AT98),IF($BB$3="暦月",SUM(S98:AW98),""))</f>
        <v>0</v>
      </c>
      <c r="AY98" s="276"/>
      <c r="AZ98" s="285">
        <f>IF($BB$3="４週",AX98/4,IF($BB$3="暦月",'認知症対応型通所（100名）'!AX98/('認知症対応型通所（100名）'!$BB$8/7),""))</f>
        <v>0</v>
      </c>
      <c r="BA98" s="285"/>
      <c r="BB98" s="174"/>
      <c r="BC98" s="174"/>
      <c r="BD98" s="174"/>
      <c r="BE98" s="174"/>
      <c r="BF98" s="174"/>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row>
    <row r="99" spans="1:1024" ht="20.25" customHeight="1">
      <c r="A99" s="5"/>
      <c r="B99" s="209"/>
      <c r="C99" s="219"/>
      <c r="D99" s="219"/>
      <c r="E99" s="219"/>
      <c r="F99" s="303">
        <f>C97</f>
        <v>0</v>
      </c>
      <c r="G99" s="50"/>
      <c r="H99" s="50"/>
      <c r="I99" s="50"/>
      <c r="J99" s="50"/>
      <c r="K99" s="50"/>
      <c r="L99" s="67"/>
      <c r="M99" s="67"/>
      <c r="N99" s="67"/>
      <c r="O99" s="67"/>
      <c r="P99" s="240" t="s">
        <v>44</v>
      </c>
      <c r="Q99" s="240"/>
      <c r="R99" s="240"/>
      <c r="S99" s="248" t="str">
        <f>IF(S97="","",VLOOKUP(S97,'シフト記号表（勤務時間帯）'!$C$6:$U$35,19,0))</f>
        <v/>
      </c>
      <c r="T99" s="252" t="str">
        <f>IF(T97="","",VLOOKUP(T97,'シフト記号表（勤務時間帯）'!$C$6:$U$35,19,0))</f>
        <v/>
      </c>
      <c r="U99" s="252" t="str">
        <f>IF(U97="","",VLOOKUP(U97,'シフト記号表（勤務時間帯）'!$C$6:$U$35,19,0))</f>
        <v/>
      </c>
      <c r="V99" s="252" t="str">
        <f>IF(V97="","",VLOOKUP(V97,'シフト記号表（勤務時間帯）'!$C$6:$U$35,19,0))</f>
        <v/>
      </c>
      <c r="W99" s="252" t="str">
        <f>IF(W97="","",VLOOKUP(W97,'シフト記号表（勤務時間帯）'!$C$6:$U$35,19,0))</f>
        <v/>
      </c>
      <c r="X99" s="252" t="str">
        <f>IF(X97="","",VLOOKUP(X97,'シフト記号表（勤務時間帯）'!$C$6:$U$35,19,0))</f>
        <v/>
      </c>
      <c r="Y99" s="257" t="str">
        <f>IF(Y97="","",VLOOKUP(Y97,'シフト記号表（勤務時間帯）'!$C$6:$U$35,19,0))</f>
        <v/>
      </c>
      <c r="Z99" s="248" t="str">
        <f>IF(Z97="","",VLOOKUP(Z97,'シフト記号表（勤務時間帯）'!$C$6:$U$35,19,0))</f>
        <v/>
      </c>
      <c r="AA99" s="252" t="str">
        <f>IF(AA97="","",VLOOKUP(AA97,'シフト記号表（勤務時間帯）'!$C$6:$U$35,19,0))</f>
        <v/>
      </c>
      <c r="AB99" s="252" t="str">
        <f>IF(AB97="","",VLOOKUP(AB97,'シフト記号表（勤務時間帯）'!$C$6:$U$35,19,0))</f>
        <v/>
      </c>
      <c r="AC99" s="252" t="str">
        <f>IF(AC97="","",VLOOKUP(AC97,'シフト記号表（勤務時間帯）'!$C$6:$U$35,19,0))</f>
        <v/>
      </c>
      <c r="AD99" s="252" t="str">
        <f>IF(AD97="","",VLOOKUP(AD97,'シフト記号表（勤務時間帯）'!$C$6:$U$35,19,0))</f>
        <v/>
      </c>
      <c r="AE99" s="252" t="str">
        <f>IF(AE97="","",VLOOKUP(AE97,'シフト記号表（勤務時間帯）'!$C$6:$U$35,19,0))</f>
        <v/>
      </c>
      <c r="AF99" s="257" t="str">
        <f>IF(AF97="","",VLOOKUP(AF97,'シフト記号表（勤務時間帯）'!$C$6:$U$35,19,0))</f>
        <v/>
      </c>
      <c r="AG99" s="248" t="str">
        <f>IF(AG97="","",VLOOKUP(AG97,'シフト記号表（勤務時間帯）'!$C$6:$U$35,19,0))</f>
        <v/>
      </c>
      <c r="AH99" s="252" t="str">
        <f>IF(AH97="","",VLOOKUP(AH97,'シフト記号表（勤務時間帯）'!$C$6:$U$35,19,0))</f>
        <v/>
      </c>
      <c r="AI99" s="252" t="str">
        <f>IF(AI97="","",VLOOKUP(AI97,'シフト記号表（勤務時間帯）'!$C$6:$U$35,19,0))</f>
        <v/>
      </c>
      <c r="AJ99" s="252" t="str">
        <f>IF(AJ97="","",VLOOKUP(AJ97,'シフト記号表（勤務時間帯）'!$C$6:$U$35,19,0))</f>
        <v/>
      </c>
      <c r="AK99" s="252" t="str">
        <f>IF(AK97="","",VLOOKUP(AK97,'シフト記号表（勤務時間帯）'!$C$6:$U$35,19,0))</f>
        <v/>
      </c>
      <c r="AL99" s="252" t="str">
        <f>IF(AL97="","",VLOOKUP(AL97,'シフト記号表（勤務時間帯）'!$C$6:$U$35,19,0))</f>
        <v/>
      </c>
      <c r="AM99" s="257" t="str">
        <f>IF(AM97="","",VLOOKUP(AM97,'シフト記号表（勤務時間帯）'!$C$6:$U$35,19,0))</f>
        <v/>
      </c>
      <c r="AN99" s="248" t="str">
        <f>IF(AN97="","",VLOOKUP(AN97,'シフト記号表（勤務時間帯）'!$C$6:$U$35,19,0))</f>
        <v/>
      </c>
      <c r="AO99" s="252" t="str">
        <f>IF(AO97="","",VLOOKUP(AO97,'シフト記号表（勤務時間帯）'!$C$6:$U$35,19,0))</f>
        <v/>
      </c>
      <c r="AP99" s="252" t="str">
        <f>IF(AP97="","",VLOOKUP(AP97,'シフト記号表（勤務時間帯）'!$C$6:$U$35,19,0))</f>
        <v/>
      </c>
      <c r="AQ99" s="252" t="str">
        <f>IF(AQ97="","",VLOOKUP(AQ97,'シフト記号表（勤務時間帯）'!$C$6:$U$35,19,0))</f>
        <v/>
      </c>
      <c r="AR99" s="252" t="str">
        <f>IF(AR97="","",VLOOKUP(AR97,'シフト記号表（勤務時間帯）'!$C$6:$U$35,19,0))</f>
        <v/>
      </c>
      <c r="AS99" s="252" t="str">
        <f>IF(AS97="","",VLOOKUP(AS97,'シフト記号表（勤務時間帯）'!$C$6:$U$35,19,0))</f>
        <v/>
      </c>
      <c r="AT99" s="257" t="str">
        <f>IF(AT97="","",VLOOKUP(AT97,'シフト記号表（勤務時間帯）'!$C$6:$U$35,19,0))</f>
        <v/>
      </c>
      <c r="AU99" s="248" t="str">
        <f>IF(AU97="","",VLOOKUP(AU97,'シフト記号表（勤務時間帯）'!$C$6:$U$35,19,0))</f>
        <v/>
      </c>
      <c r="AV99" s="252" t="str">
        <f>IF(AV97="","",VLOOKUP(AV97,'シフト記号表（勤務時間帯）'!$C$6:$U$35,19,0))</f>
        <v/>
      </c>
      <c r="AW99" s="252" t="str">
        <f>IF(AW97="","",VLOOKUP(AW97,'シフト記号表（勤務時間帯）'!$C$6:$U$35,19,0))</f>
        <v/>
      </c>
      <c r="AX99" s="277">
        <f>IF($BB$3="４週",SUM(S99:AT99),IF($BB$3="暦月",SUM(S99:AW99),""))</f>
        <v>0</v>
      </c>
      <c r="AY99" s="277"/>
      <c r="AZ99" s="286">
        <f>IF($BB$3="４週",AX99/4,IF($BB$3="暦月",'認知症対応型通所（100名）'!AX99/('認知症対応型通所（100名）'!$BB$8/7),""))</f>
        <v>0</v>
      </c>
      <c r="BA99" s="286"/>
      <c r="BB99" s="174"/>
      <c r="BC99" s="174"/>
      <c r="BD99" s="174"/>
      <c r="BE99" s="174"/>
      <c r="BF99" s="174"/>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row>
    <row r="100" spans="1:1024" ht="20.25" customHeight="1">
      <c r="A100" s="5"/>
      <c r="B100" s="209">
        <f>B97+1</f>
        <v>27</v>
      </c>
      <c r="C100" s="219"/>
      <c r="D100" s="219"/>
      <c r="E100" s="219"/>
      <c r="F100" s="41"/>
      <c r="G100" s="50"/>
      <c r="H100" s="50"/>
      <c r="I100" s="50"/>
      <c r="J100" s="50"/>
      <c r="K100" s="50"/>
      <c r="L100" s="67"/>
      <c r="M100" s="67"/>
      <c r="N100" s="67"/>
      <c r="O100" s="67"/>
      <c r="P100" s="241" t="s">
        <v>49</v>
      </c>
      <c r="Q100" s="241"/>
      <c r="R100" s="241"/>
      <c r="S100" s="307"/>
      <c r="T100" s="309"/>
      <c r="U100" s="309"/>
      <c r="V100" s="309"/>
      <c r="W100" s="309"/>
      <c r="X100" s="309"/>
      <c r="Y100" s="310"/>
      <c r="Z100" s="307"/>
      <c r="AA100" s="309"/>
      <c r="AB100" s="309"/>
      <c r="AC100" s="309"/>
      <c r="AD100" s="309"/>
      <c r="AE100" s="309"/>
      <c r="AF100" s="310"/>
      <c r="AG100" s="307"/>
      <c r="AH100" s="309"/>
      <c r="AI100" s="309"/>
      <c r="AJ100" s="309"/>
      <c r="AK100" s="309"/>
      <c r="AL100" s="309"/>
      <c r="AM100" s="310"/>
      <c r="AN100" s="307"/>
      <c r="AO100" s="309"/>
      <c r="AP100" s="309"/>
      <c r="AQ100" s="309"/>
      <c r="AR100" s="309"/>
      <c r="AS100" s="309"/>
      <c r="AT100" s="310"/>
      <c r="AU100" s="307"/>
      <c r="AV100" s="309"/>
      <c r="AW100" s="309"/>
      <c r="AX100" s="312"/>
      <c r="AY100" s="312"/>
      <c r="AZ100" s="316"/>
      <c r="BA100" s="316"/>
      <c r="BB100" s="174"/>
      <c r="BC100" s="174"/>
      <c r="BD100" s="174"/>
      <c r="BE100" s="174"/>
      <c r="BF100" s="174"/>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row>
    <row r="101" spans="1:1024" ht="20.25" customHeight="1">
      <c r="A101" s="5"/>
      <c r="B101" s="209"/>
      <c r="C101" s="219"/>
      <c r="D101" s="219"/>
      <c r="E101" s="219"/>
      <c r="F101" s="39"/>
      <c r="G101" s="50"/>
      <c r="H101" s="50"/>
      <c r="I101" s="50"/>
      <c r="J101" s="50"/>
      <c r="K101" s="50"/>
      <c r="L101" s="67"/>
      <c r="M101" s="67"/>
      <c r="N101" s="67"/>
      <c r="O101" s="67"/>
      <c r="P101" s="239" t="s">
        <v>40</v>
      </c>
      <c r="Q101" s="239"/>
      <c r="R101" s="239"/>
      <c r="S101" s="247" t="str">
        <f>IF(S100="","",VLOOKUP(S100,'シフト記号表（勤務時間帯）'!$C$6:$K$35,9,0))</f>
        <v/>
      </c>
      <c r="T101" s="251" t="str">
        <f>IF(T100="","",VLOOKUP(T100,'シフト記号表（勤務時間帯）'!$C$6:$K$35,9,0))</f>
        <v/>
      </c>
      <c r="U101" s="251" t="str">
        <f>IF(U100="","",VLOOKUP(U100,'シフト記号表（勤務時間帯）'!$C$6:$K$35,9,0))</f>
        <v/>
      </c>
      <c r="V101" s="251" t="str">
        <f>IF(V100="","",VLOOKUP(V100,'シフト記号表（勤務時間帯）'!$C$6:$K$35,9,0))</f>
        <v/>
      </c>
      <c r="W101" s="251" t="str">
        <f>IF(W100="","",VLOOKUP(W100,'シフト記号表（勤務時間帯）'!$C$6:$K$35,9,0))</f>
        <v/>
      </c>
      <c r="X101" s="251" t="str">
        <f>IF(X100="","",VLOOKUP(X100,'シフト記号表（勤務時間帯）'!$C$6:$K$35,9,0))</f>
        <v/>
      </c>
      <c r="Y101" s="256" t="str">
        <f>IF(Y100="","",VLOOKUP(Y100,'シフト記号表（勤務時間帯）'!$C$6:$K$35,9,0))</f>
        <v/>
      </c>
      <c r="Z101" s="247" t="str">
        <f>IF(Z100="","",VLOOKUP(Z100,'シフト記号表（勤務時間帯）'!$C$6:$K$35,9,0))</f>
        <v/>
      </c>
      <c r="AA101" s="251" t="str">
        <f>IF(AA100="","",VLOOKUP(AA100,'シフト記号表（勤務時間帯）'!$C$6:$K$35,9,0))</f>
        <v/>
      </c>
      <c r="AB101" s="251" t="str">
        <f>IF(AB100="","",VLOOKUP(AB100,'シフト記号表（勤務時間帯）'!$C$6:$K$35,9,0))</f>
        <v/>
      </c>
      <c r="AC101" s="251" t="str">
        <f>IF(AC100="","",VLOOKUP(AC100,'シフト記号表（勤務時間帯）'!$C$6:$K$35,9,0))</f>
        <v/>
      </c>
      <c r="AD101" s="251" t="str">
        <f>IF(AD100="","",VLOOKUP(AD100,'シフト記号表（勤務時間帯）'!$C$6:$K$35,9,0))</f>
        <v/>
      </c>
      <c r="AE101" s="251" t="str">
        <f>IF(AE100="","",VLOOKUP(AE100,'シフト記号表（勤務時間帯）'!$C$6:$K$35,9,0))</f>
        <v/>
      </c>
      <c r="AF101" s="256" t="str">
        <f>IF(AF100="","",VLOOKUP(AF100,'シフト記号表（勤務時間帯）'!$C$6:$K$35,9,0))</f>
        <v/>
      </c>
      <c r="AG101" s="247" t="str">
        <f>IF(AG100="","",VLOOKUP(AG100,'シフト記号表（勤務時間帯）'!$C$6:$K$35,9,0))</f>
        <v/>
      </c>
      <c r="AH101" s="251" t="str">
        <f>IF(AH100="","",VLOOKUP(AH100,'シフト記号表（勤務時間帯）'!$C$6:$K$35,9,0))</f>
        <v/>
      </c>
      <c r="AI101" s="251" t="str">
        <f>IF(AI100="","",VLOOKUP(AI100,'シフト記号表（勤務時間帯）'!$C$6:$K$35,9,0))</f>
        <v/>
      </c>
      <c r="AJ101" s="251" t="str">
        <f>IF(AJ100="","",VLOOKUP(AJ100,'シフト記号表（勤務時間帯）'!$C$6:$K$35,9,0))</f>
        <v/>
      </c>
      <c r="AK101" s="251" t="str">
        <f>IF(AK100="","",VLOOKUP(AK100,'シフト記号表（勤務時間帯）'!$C$6:$K$35,9,0))</f>
        <v/>
      </c>
      <c r="AL101" s="251" t="str">
        <f>IF(AL100="","",VLOOKUP(AL100,'シフト記号表（勤務時間帯）'!$C$6:$K$35,9,0))</f>
        <v/>
      </c>
      <c r="AM101" s="256" t="str">
        <f>IF(AM100="","",VLOOKUP(AM100,'シフト記号表（勤務時間帯）'!$C$6:$K$35,9,0))</f>
        <v/>
      </c>
      <c r="AN101" s="247" t="str">
        <f>IF(AN100="","",VLOOKUP(AN100,'シフト記号表（勤務時間帯）'!$C$6:$K$35,9,0))</f>
        <v/>
      </c>
      <c r="AO101" s="251" t="str">
        <f>IF(AO100="","",VLOOKUP(AO100,'シフト記号表（勤務時間帯）'!$C$6:$K$35,9,0))</f>
        <v/>
      </c>
      <c r="AP101" s="251" t="str">
        <f>IF(AP100="","",VLOOKUP(AP100,'シフト記号表（勤務時間帯）'!$C$6:$K$35,9,0))</f>
        <v/>
      </c>
      <c r="AQ101" s="251" t="str">
        <f>IF(AQ100="","",VLOOKUP(AQ100,'シフト記号表（勤務時間帯）'!$C$6:$K$35,9,0))</f>
        <v/>
      </c>
      <c r="AR101" s="251" t="str">
        <f>IF(AR100="","",VLOOKUP(AR100,'シフト記号表（勤務時間帯）'!$C$6:$K$35,9,0))</f>
        <v/>
      </c>
      <c r="AS101" s="251" t="str">
        <f>IF(AS100="","",VLOOKUP(AS100,'シフト記号表（勤務時間帯）'!$C$6:$K$35,9,0))</f>
        <v/>
      </c>
      <c r="AT101" s="256" t="str">
        <f>IF(AT100="","",VLOOKUP(AT100,'シフト記号表（勤務時間帯）'!$C$6:$K$35,9,0))</f>
        <v/>
      </c>
      <c r="AU101" s="247" t="str">
        <f>IF(AU100="","",VLOOKUP(AU100,'シフト記号表（勤務時間帯）'!$C$6:$K$35,9,0))</f>
        <v/>
      </c>
      <c r="AV101" s="251" t="str">
        <f>IF(AV100="","",VLOOKUP(AV100,'シフト記号表（勤務時間帯）'!$C$6:$K$35,9,0))</f>
        <v/>
      </c>
      <c r="AW101" s="251" t="str">
        <f>IF(AW100="","",VLOOKUP(AW100,'シフト記号表（勤務時間帯）'!$C$6:$K$35,9,0))</f>
        <v/>
      </c>
      <c r="AX101" s="276">
        <f>IF($BB$3="４週",SUM(S101:AT101),IF($BB$3="暦月",SUM(S101:AW101),""))</f>
        <v>0</v>
      </c>
      <c r="AY101" s="276"/>
      <c r="AZ101" s="285">
        <f>IF($BB$3="４週",AX101/4,IF($BB$3="暦月",'認知症対応型通所（100名）'!AX101/('認知症対応型通所（100名）'!$BB$8/7),""))</f>
        <v>0</v>
      </c>
      <c r="BA101" s="285"/>
      <c r="BB101" s="174"/>
      <c r="BC101" s="174"/>
      <c r="BD101" s="174"/>
      <c r="BE101" s="174"/>
      <c r="BF101" s="174"/>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row>
    <row r="102" spans="1:1024" ht="20.25" customHeight="1">
      <c r="A102" s="5"/>
      <c r="B102" s="209"/>
      <c r="C102" s="219"/>
      <c r="D102" s="219"/>
      <c r="E102" s="219"/>
      <c r="F102" s="303">
        <f>C100</f>
        <v>0</v>
      </c>
      <c r="G102" s="50"/>
      <c r="H102" s="50"/>
      <c r="I102" s="50"/>
      <c r="J102" s="50"/>
      <c r="K102" s="50"/>
      <c r="L102" s="67"/>
      <c r="M102" s="67"/>
      <c r="N102" s="67"/>
      <c r="O102" s="67"/>
      <c r="P102" s="240" t="s">
        <v>44</v>
      </c>
      <c r="Q102" s="240"/>
      <c r="R102" s="240"/>
      <c r="S102" s="248" t="str">
        <f>IF(S100="","",VLOOKUP(S100,'シフト記号表（勤務時間帯）'!$C$6:$U$35,19,0))</f>
        <v/>
      </c>
      <c r="T102" s="252" t="str">
        <f>IF(T100="","",VLOOKUP(T100,'シフト記号表（勤務時間帯）'!$C$6:$U$35,19,0))</f>
        <v/>
      </c>
      <c r="U102" s="252" t="str">
        <f>IF(U100="","",VLOOKUP(U100,'シフト記号表（勤務時間帯）'!$C$6:$U$35,19,0))</f>
        <v/>
      </c>
      <c r="V102" s="252" t="str">
        <f>IF(V100="","",VLOOKUP(V100,'シフト記号表（勤務時間帯）'!$C$6:$U$35,19,0))</f>
        <v/>
      </c>
      <c r="W102" s="252" t="str">
        <f>IF(W100="","",VLOOKUP(W100,'シフト記号表（勤務時間帯）'!$C$6:$U$35,19,0))</f>
        <v/>
      </c>
      <c r="X102" s="252" t="str">
        <f>IF(X100="","",VLOOKUP(X100,'シフト記号表（勤務時間帯）'!$C$6:$U$35,19,0))</f>
        <v/>
      </c>
      <c r="Y102" s="257" t="str">
        <f>IF(Y100="","",VLOOKUP(Y100,'シフト記号表（勤務時間帯）'!$C$6:$U$35,19,0))</f>
        <v/>
      </c>
      <c r="Z102" s="248" t="str">
        <f>IF(Z100="","",VLOOKUP(Z100,'シフト記号表（勤務時間帯）'!$C$6:$U$35,19,0))</f>
        <v/>
      </c>
      <c r="AA102" s="252" t="str">
        <f>IF(AA100="","",VLOOKUP(AA100,'シフト記号表（勤務時間帯）'!$C$6:$U$35,19,0))</f>
        <v/>
      </c>
      <c r="AB102" s="252" t="str">
        <f>IF(AB100="","",VLOOKUP(AB100,'シフト記号表（勤務時間帯）'!$C$6:$U$35,19,0))</f>
        <v/>
      </c>
      <c r="AC102" s="252" t="str">
        <f>IF(AC100="","",VLOOKUP(AC100,'シフト記号表（勤務時間帯）'!$C$6:$U$35,19,0))</f>
        <v/>
      </c>
      <c r="AD102" s="252" t="str">
        <f>IF(AD100="","",VLOOKUP(AD100,'シフト記号表（勤務時間帯）'!$C$6:$U$35,19,0))</f>
        <v/>
      </c>
      <c r="AE102" s="252" t="str">
        <f>IF(AE100="","",VLOOKUP(AE100,'シフト記号表（勤務時間帯）'!$C$6:$U$35,19,0))</f>
        <v/>
      </c>
      <c r="AF102" s="257" t="str">
        <f>IF(AF100="","",VLOOKUP(AF100,'シフト記号表（勤務時間帯）'!$C$6:$U$35,19,0))</f>
        <v/>
      </c>
      <c r="AG102" s="248" t="str">
        <f>IF(AG100="","",VLOOKUP(AG100,'シフト記号表（勤務時間帯）'!$C$6:$U$35,19,0))</f>
        <v/>
      </c>
      <c r="AH102" s="252" t="str">
        <f>IF(AH100="","",VLOOKUP(AH100,'シフト記号表（勤務時間帯）'!$C$6:$U$35,19,0))</f>
        <v/>
      </c>
      <c r="AI102" s="252" t="str">
        <f>IF(AI100="","",VLOOKUP(AI100,'シフト記号表（勤務時間帯）'!$C$6:$U$35,19,0))</f>
        <v/>
      </c>
      <c r="AJ102" s="252" t="str">
        <f>IF(AJ100="","",VLOOKUP(AJ100,'シフト記号表（勤務時間帯）'!$C$6:$U$35,19,0))</f>
        <v/>
      </c>
      <c r="AK102" s="252" t="str">
        <f>IF(AK100="","",VLOOKUP(AK100,'シフト記号表（勤務時間帯）'!$C$6:$U$35,19,0))</f>
        <v/>
      </c>
      <c r="AL102" s="252" t="str">
        <f>IF(AL100="","",VLOOKUP(AL100,'シフト記号表（勤務時間帯）'!$C$6:$U$35,19,0))</f>
        <v/>
      </c>
      <c r="AM102" s="257" t="str">
        <f>IF(AM100="","",VLOOKUP(AM100,'シフト記号表（勤務時間帯）'!$C$6:$U$35,19,0))</f>
        <v/>
      </c>
      <c r="AN102" s="248" t="str">
        <f>IF(AN100="","",VLOOKUP(AN100,'シフト記号表（勤務時間帯）'!$C$6:$U$35,19,0))</f>
        <v/>
      </c>
      <c r="AO102" s="252" t="str">
        <f>IF(AO100="","",VLOOKUP(AO100,'シフト記号表（勤務時間帯）'!$C$6:$U$35,19,0))</f>
        <v/>
      </c>
      <c r="AP102" s="252" t="str">
        <f>IF(AP100="","",VLOOKUP(AP100,'シフト記号表（勤務時間帯）'!$C$6:$U$35,19,0))</f>
        <v/>
      </c>
      <c r="AQ102" s="252" t="str">
        <f>IF(AQ100="","",VLOOKUP(AQ100,'シフト記号表（勤務時間帯）'!$C$6:$U$35,19,0))</f>
        <v/>
      </c>
      <c r="AR102" s="252" t="str">
        <f>IF(AR100="","",VLOOKUP(AR100,'シフト記号表（勤務時間帯）'!$C$6:$U$35,19,0))</f>
        <v/>
      </c>
      <c r="AS102" s="252" t="str">
        <f>IF(AS100="","",VLOOKUP(AS100,'シフト記号表（勤務時間帯）'!$C$6:$U$35,19,0))</f>
        <v/>
      </c>
      <c r="AT102" s="257" t="str">
        <f>IF(AT100="","",VLOOKUP(AT100,'シフト記号表（勤務時間帯）'!$C$6:$U$35,19,0))</f>
        <v/>
      </c>
      <c r="AU102" s="248" t="str">
        <f>IF(AU100="","",VLOOKUP(AU100,'シフト記号表（勤務時間帯）'!$C$6:$U$35,19,0))</f>
        <v/>
      </c>
      <c r="AV102" s="252" t="str">
        <f>IF(AV100="","",VLOOKUP(AV100,'シフト記号表（勤務時間帯）'!$C$6:$U$35,19,0))</f>
        <v/>
      </c>
      <c r="AW102" s="252" t="str">
        <f>IF(AW100="","",VLOOKUP(AW100,'シフト記号表（勤務時間帯）'!$C$6:$U$35,19,0))</f>
        <v/>
      </c>
      <c r="AX102" s="277">
        <f>IF($BB$3="４週",SUM(S102:AT102),IF($BB$3="暦月",SUM(S102:AW102),""))</f>
        <v>0</v>
      </c>
      <c r="AY102" s="277"/>
      <c r="AZ102" s="286">
        <f>IF($BB$3="４週",AX102/4,IF($BB$3="暦月",'認知症対応型通所（100名）'!AX102/('認知症対応型通所（100名）'!$BB$8/7),""))</f>
        <v>0</v>
      </c>
      <c r="BA102" s="286"/>
      <c r="BB102" s="174"/>
      <c r="BC102" s="174"/>
      <c r="BD102" s="174"/>
      <c r="BE102" s="174"/>
      <c r="BF102" s="174"/>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row>
    <row r="103" spans="1:1024" ht="20.25" customHeight="1">
      <c r="A103" s="5"/>
      <c r="B103" s="209">
        <f>B100+1</f>
        <v>28</v>
      </c>
      <c r="C103" s="219"/>
      <c r="D103" s="219"/>
      <c r="E103" s="219"/>
      <c r="F103" s="41"/>
      <c r="G103" s="50"/>
      <c r="H103" s="50"/>
      <c r="I103" s="50"/>
      <c r="J103" s="50"/>
      <c r="K103" s="50"/>
      <c r="L103" s="67"/>
      <c r="M103" s="67"/>
      <c r="N103" s="67"/>
      <c r="O103" s="67"/>
      <c r="P103" s="241" t="s">
        <v>49</v>
      </c>
      <c r="Q103" s="241"/>
      <c r="R103" s="241"/>
      <c r="S103" s="307"/>
      <c r="T103" s="309"/>
      <c r="U103" s="309"/>
      <c r="V103" s="309"/>
      <c r="W103" s="309"/>
      <c r="X103" s="309"/>
      <c r="Y103" s="310"/>
      <c r="Z103" s="307"/>
      <c r="AA103" s="309"/>
      <c r="AB103" s="309"/>
      <c r="AC103" s="309"/>
      <c r="AD103" s="309"/>
      <c r="AE103" s="309"/>
      <c r="AF103" s="310"/>
      <c r="AG103" s="307"/>
      <c r="AH103" s="309"/>
      <c r="AI103" s="309"/>
      <c r="AJ103" s="309"/>
      <c r="AK103" s="309"/>
      <c r="AL103" s="309"/>
      <c r="AM103" s="310"/>
      <c r="AN103" s="307"/>
      <c r="AO103" s="309"/>
      <c r="AP103" s="309"/>
      <c r="AQ103" s="309"/>
      <c r="AR103" s="309"/>
      <c r="AS103" s="309"/>
      <c r="AT103" s="310"/>
      <c r="AU103" s="307"/>
      <c r="AV103" s="309"/>
      <c r="AW103" s="309"/>
      <c r="AX103" s="312"/>
      <c r="AY103" s="312"/>
      <c r="AZ103" s="316"/>
      <c r="BA103" s="316"/>
      <c r="BB103" s="174"/>
      <c r="BC103" s="174"/>
      <c r="BD103" s="174"/>
      <c r="BE103" s="174"/>
      <c r="BF103" s="174"/>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row>
    <row r="104" spans="1:1024" ht="20.25" customHeight="1">
      <c r="A104" s="5"/>
      <c r="B104" s="209"/>
      <c r="C104" s="219"/>
      <c r="D104" s="219"/>
      <c r="E104" s="219"/>
      <c r="F104" s="39"/>
      <c r="G104" s="50"/>
      <c r="H104" s="50"/>
      <c r="I104" s="50"/>
      <c r="J104" s="50"/>
      <c r="K104" s="50"/>
      <c r="L104" s="67"/>
      <c r="M104" s="67"/>
      <c r="N104" s="67"/>
      <c r="O104" s="67"/>
      <c r="P104" s="239" t="s">
        <v>40</v>
      </c>
      <c r="Q104" s="239"/>
      <c r="R104" s="239"/>
      <c r="S104" s="247" t="str">
        <f>IF(S103="","",VLOOKUP(S103,'シフト記号表（勤務時間帯）'!$C$6:$K$35,9,0))</f>
        <v/>
      </c>
      <c r="T104" s="251" t="str">
        <f>IF(T103="","",VLOOKUP(T103,'シフト記号表（勤務時間帯）'!$C$6:$K$35,9,0))</f>
        <v/>
      </c>
      <c r="U104" s="251" t="str">
        <f>IF(U103="","",VLOOKUP(U103,'シフト記号表（勤務時間帯）'!$C$6:$K$35,9,0))</f>
        <v/>
      </c>
      <c r="V104" s="251" t="str">
        <f>IF(V103="","",VLOOKUP(V103,'シフト記号表（勤務時間帯）'!$C$6:$K$35,9,0))</f>
        <v/>
      </c>
      <c r="W104" s="251" t="str">
        <f>IF(W103="","",VLOOKUP(W103,'シフト記号表（勤務時間帯）'!$C$6:$K$35,9,0))</f>
        <v/>
      </c>
      <c r="X104" s="251" t="str">
        <f>IF(X103="","",VLOOKUP(X103,'シフト記号表（勤務時間帯）'!$C$6:$K$35,9,0))</f>
        <v/>
      </c>
      <c r="Y104" s="256" t="str">
        <f>IF(Y103="","",VLOOKUP(Y103,'シフト記号表（勤務時間帯）'!$C$6:$K$35,9,0))</f>
        <v/>
      </c>
      <c r="Z104" s="247" t="str">
        <f>IF(Z103="","",VLOOKUP(Z103,'シフト記号表（勤務時間帯）'!$C$6:$K$35,9,0))</f>
        <v/>
      </c>
      <c r="AA104" s="251" t="str">
        <f>IF(AA103="","",VLOOKUP(AA103,'シフト記号表（勤務時間帯）'!$C$6:$K$35,9,0))</f>
        <v/>
      </c>
      <c r="AB104" s="251" t="str">
        <f>IF(AB103="","",VLOOKUP(AB103,'シフト記号表（勤務時間帯）'!$C$6:$K$35,9,0))</f>
        <v/>
      </c>
      <c r="AC104" s="251" t="str">
        <f>IF(AC103="","",VLOOKUP(AC103,'シフト記号表（勤務時間帯）'!$C$6:$K$35,9,0))</f>
        <v/>
      </c>
      <c r="AD104" s="251" t="str">
        <f>IF(AD103="","",VLOOKUP(AD103,'シフト記号表（勤務時間帯）'!$C$6:$K$35,9,0))</f>
        <v/>
      </c>
      <c r="AE104" s="251" t="str">
        <f>IF(AE103="","",VLOOKUP(AE103,'シフト記号表（勤務時間帯）'!$C$6:$K$35,9,0))</f>
        <v/>
      </c>
      <c r="AF104" s="256" t="str">
        <f>IF(AF103="","",VLOOKUP(AF103,'シフト記号表（勤務時間帯）'!$C$6:$K$35,9,0))</f>
        <v/>
      </c>
      <c r="AG104" s="247" t="str">
        <f>IF(AG103="","",VLOOKUP(AG103,'シフト記号表（勤務時間帯）'!$C$6:$K$35,9,0))</f>
        <v/>
      </c>
      <c r="AH104" s="251" t="str">
        <f>IF(AH103="","",VLOOKUP(AH103,'シフト記号表（勤務時間帯）'!$C$6:$K$35,9,0))</f>
        <v/>
      </c>
      <c r="AI104" s="251" t="str">
        <f>IF(AI103="","",VLOOKUP(AI103,'シフト記号表（勤務時間帯）'!$C$6:$K$35,9,0))</f>
        <v/>
      </c>
      <c r="AJ104" s="251" t="str">
        <f>IF(AJ103="","",VLOOKUP(AJ103,'シフト記号表（勤務時間帯）'!$C$6:$K$35,9,0))</f>
        <v/>
      </c>
      <c r="AK104" s="251" t="str">
        <f>IF(AK103="","",VLOOKUP(AK103,'シフト記号表（勤務時間帯）'!$C$6:$K$35,9,0))</f>
        <v/>
      </c>
      <c r="AL104" s="251" t="str">
        <f>IF(AL103="","",VLOOKUP(AL103,'シフト記号表（勤務時間帯）'!$C$6:$K$35,9,0))</f>
        <v/>
      </c>
      <c r="AM104" s="256" t="str">
        <f>IF(AM103="","",VLOOKUP(AM103,'シフト記号表（勤務時間帯）'!$C$6:$K$35,9,0))</f>
        <v/>
      </c>
      <c r="AN104" s="247" t="str">
        <f>IF(AN103="","",VLOOKUP(AN103,'シフト記号表（勤務時間帯）'!$C$6:$K$35,9,0))</f>
        <v/>
      </c>
      <c r="AO104" s="251" t="str">
        <f>IF(AO103="","",VLOOKUP(AO103,'シフト記号表（勤務時間帯）'!$C$6:$K$35,9,0))</f>
        <v/>
      </c>
      <c r="AP104" s="251" t="str">
        <f>IF(AP103="","",VLOOKUP(AP103,'シフト記号表（勤務時間帯）'!$C$6:$K$35,9,0))</f>
        <v/>
      </c>
      <c r="AQ104" s="251" t="str">
        <f>IF(AQ103="","",VLOOKUP(AQ103,'シフト記号表（勤務時間帯）'!$C$6:$K$35,9,0))</f>
        <v/>
      </c>
      <c r="AR104" s="251" t="str">
        <f>IF(AR103="","",VLOOKUP(AR103,'シフト記号表（勤務時間帯）'!$C$6:$K$35,9,0))</f>
        <v/>
      </c>
      <c r="AS104" s="251" t="str">
        <f>IF(AS103="","",VLOOKUP(AS103,'シフト記号表（勤務時間帯）'!$C$6:$K$35,9,0))</f>
        <v/>
      </c>
      <c r="AT104" s="256" t="str">
        <f>IF(AT103="","",VLOOKUP(AT103,'シフト記号表（勤務時間帯）'!$C$6:$K$35,9,0))</f>
        <v/>
      </c>
      <c r="AU104" s="247" t="str">
        <f>IF(AU103="","",VLOOKUP(AU103,'シフト記号表（勤務時間帯）'!$C$6:$K$35,9,0))</f>
        <v/>
      </c>
      <c r="AV104" s="251" t="str">
        <f>IF(AV103="","",VLOOKUP(AV103,'シフト記号表（勤務時間帯）'!$C$6:$K$35,9,0))</f>
        <v/>
      </c>
      <c r="AW104" s="251" t="str">
        <f>IF(AW103="","",VLOOKUP(AW103,'シフト記号表（勤務時間帯）'!$C$6:$K$35,9,0))</f>
        <v/>
      </c>
      <c r="AX104" s="276">
        <f>IF($BB$3="４週",SUM(S104:AT104),IF($BB$3="暦月",SUM(S104:AW104),""))</f>
        <v>0</v>
      </c>
      <c r="AY104" s="276"/>
      <c r="AZ104" s="285">
        <f>IF($BB$3="４週",AX104/4,IF($BB$3="暦月",'認知症対応型通所（100名）'!AX104/('認知症対応型通所（100名）'!$BB$8/7),""))</f>
        <v>0</v>
      </c>
      <c r="BA104" s="285"/>
      <c r="BB104" s="174"/>
      <c r="BC104" s="174"/>
      <c r="BD104" s="174"/>
      <c r="BE104" s="174"/>
      <c r="BF104" s="174"/>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row>
    <row r="105" spans="1:1024" ht="20.25" customHeight="1">
      <c r="A105" s="5"/>
      <c r="B105" s="209"/>
      <c r="C105" s="219"/>
      <c r="D105" s="219"/>
      <c r="E105" s="219"/>
      <c r="F105" s="303">
        <f>C103</f>
        <v>0</v>
      </c>
      <c r="G105" s="50"/>
      <c r="H105" s="50"/>
      <c r="I105" s="50"/>
      <c r="J105" s="50"/>
      <c r="K105" s="50"/>
      <c r="L105" s="67"/>
      <c r="M105" s="67"/>
      <c r="N105" s="67"/>
      <c r="O105" s="67"/>
      <c r="P105" s="240" t="s">
        <v>44</v>
      </c>
      <c r="Q105" s="240"/>
      <c r="R105" s="240"/>
      <c r="S105" s="248" t="str">
        <f>IF(S103="","",VLOOKUP(S103,'シフト記号表（勤務時間帯）'!$C$6:$U$35,19,0))</f>
        <v/>
      </c>
      <c r="T105" s="252" t="str">
        <f>IF(T103="","",VLOOKUP(T103,'シフト記号表（勤務時間帯）'!$C$6:$U$35,19,0))</f>
        <v/>
      </c>
      <c r="U105" s="252" t="str">
        <f>IF(U103="","",VLOOKUP(U103,'シフト記号表（勤務時間帯）'!$C$6:$U$35,19,0))</f>
        <v/>
      </c>
      <c r="V105" s="252" t="str">
        <f>IF(V103="","",VLOOKUP(V103,'シフト記号表（勤務時間帯）'!$C$6:$U$35,19,0))</f>
        <v/>
      </c>
      <c r="W105" s="252" t="str">
        <f>IF(W103="","",VLOOKUP(W103,'シフト記号表（勤務時間帯）'!$C$6:$U$35,19,0))</f>
        <v/>
      </c>
      <c r="X105" s="252" t="str">
        <f>IF(X103="","",VLOOKUP(X103,'シフト記号表（勤務時間帯）'!$C$6:$U$35,19,0))</f>
        <v/>
      </c>
      <c r="Y105" s="257" t="str">
        <f>IF(Y103="","",VLOOKUP(Y103,'シフト記号表（勤務時間帯）'!$C$6:$U$35,19,0))</f>
        <v/>
      </c>
      <c r="Z105" s="248" t="str">
        <f>IF(Z103="","",VLOOKUP(Z103,'シフト記号表（勤務時間帯）'!$C$6:$U$35,19,0))</f>
        <v/>
      </c>
      <c r="AA105" s="252" t="str">
        <f>IF(AA103="","",VLOOKUP(AA103,'シフト記号表（勤務時間帯）'!$C$6:$U$35,19,0))</f>
        <v/>
      </c>
      <c r="AB105" s="252" t="str">
        <f>IF(AB103="","",VLOOKUP(AB103,'シフト記号表（勤務時間帯）'!$C$6:$U$35,19,0))</f>
        <v/>
      </c>
      <c r="AC105" s="252" t="str">
        <f>IF(AC103="","",VLOOKUP(AC103,'シフト記号表（勤務時間帯）'!$C$6:$U$35,19,0))</f>
        <v/>
      </c>
      <c r="AD105" s="252" t="str">
        <f>IF(AD103="","",VLOOKUP(AD103,'シフト記号表（勤務時間帯）'!$C$6:$U$35,19,0))</f>
        <v/>
      </c>
      <c r="AE105" s="252" t="str">
        <f>IF(AE103="","",VLOOKUP(AE103,'シフト記号表（勤務時間帯）'!$C$6:$U$35,19,0))</f>
        <v/>
      </c>
      <c r="AF105" s="257" t="str">
        <f>IF(AF103="","",VLOOKUP(AF103,'シフト記号表（勤務時間帯）'!$C$6:$U$35,19,0))</f>
        <v/>
      </c>
      <c r="AG105" s="248" t="str">
        <f>IF(AG103="","",VLOOKUP(AG103,'シフト記号表（勤務時間帯）'!$C$6:$U$35,19,0))</f>
        <v/>
      </c>
      <c r="AH105" s="252" t="str">
        <f>IF(AH103="","",VLOOKUP(AH103,'シフト記号表（勤務時間帯）'!$C$6:$U$35,19,0))</f>
        <v/>
      </c>
      <c r="AI105" s="252" t="str">
        <f>IF(AI103="","",VLOOKUP(AI103,'シフト記号表（勤務時間帯）'!$C$6:$U$35,19,0))</f>
        <v/>
      </c>
      <c r="AJ105" s="252" t="str">
        <f>IF(AJ103="","",VLOOKUP(AJ103,'シフト記号表（勤務時間帯）'!$C$6:$U$35,19,0))</f>
        <v/>
      </c>
      <c r="AK105" s="252" t="str">
        <f>IF(AK103="","",VLOOKUP(AK103,'シフト記号表（勤務時間帯）'!$C$6:$U$35,19,0))</f>
        <v/>
      </c>
      <c r="AL105" s="252" t="str">
        <f>IF(AL103="","",VLOOKUP(AL103,'シフト記号表（勤務時間帯）'!$C$6:$U$35,19,0))</f>
        <v/>
      </c>
      <c r="AM105" s="257" t="str">
        <f>IF(AM103="","",VLOOKUP(AM103,'シフト記号表（勤務時間帯）'!$C$6:$U$35,19,0))</f>
        <v/>
      </c>
      <c r="AN105" s="248" t="str">
        <f>IF(AN103="","",VLOOKUP(AN103,'シフト記号表（勤務時間帯）'!$C$6:$U$35,19,0))</f>
        <v/>
      </c>
      <c r="AO105" s="252" t="str">
        <f>IF(AO103="","",VLOOKUP(AO103,'シフト記号表（勤務時間帯）'!$C$6:$U$35,19,0))</f>
        <v/>
      </c>
      <c r="AP105" s="252" t="str">
        <f>IF(AP103="","",VLOOKUP(AP103,'シフト記号表（勤務時間帯）'!$C$6:$U$35,19,0))</f>
        <v/>
      </c>
      <c r="AQ105" s="252" t="str">
        <f>IF(AQ103="","",VLOOKUP(AQ103,'シフト記号表（勤務時間帯）'!$C$6:$U$35,19,0))</f>
        <v/>
      </c>
      <c r="AR105" s="252" t="str">
        <f>IF(AR103="","",VLOOKUP(AR103,'シフト記号表（勤務時間帯）'!$C$6:$U$35,19,0))</f>
        <v/>
      </c>
      <c r="AS105" s="252" t="str">
        <f>IF(AS103="","",VLOOKUP(AS103,'シフト記号表（勤務時間帯）'!$C$6:$U$35,19,0))</f>
        <v/>
      </c>
      <c r="AT105" s="257" t="str">
        <f>IF(AT103="","",VLOOKUP(AT103,'シフト記号表（勤務時間帯）'!$C$6:$U$35,19,0))</f>
        <v/>
      </c>
      <c r="AU105" s="248" t="str">
        <f>IF(AU103="","",VLOOKUP(AU103,'シフト記号表（勤務時間帯）'!$C$6:$U$35,19,0))</f>
        <v/>
      </c>
      <c r="AV105" s="252" t="str">
        <f>IF(AV103="","",VLOOKUP(AV103,'シフト記号表（勤務時間帯）'!$C$6:$U$35,19,0))</f>
        <v/>
      </c>
      <c r="AW105" s="252" t="str">
        <f>IF(AW103="","",VLOOKUP(AW103,'シフト記号表（勤務時間帯）'!$C$6:$U$35,19,0))</f>
        <v/>
      </c>
      <c r="AX105" s="277">
        <f>IF($BB$3="４週",SUM(S105:AT105),IF($BB$3="暦月",SUM(S105:AW105),""))</f>
        <v>0</v>
      </c>
      <c r="AY105" s="277"/>
      <c r="AZ105" s="286">
        <f>IF($BB$3="４週",AX105/4,IF($BB$3="暦月",'認知症対応型通所（100名）'!AX105/('認知症対応型通所（100名）'!$BB$8/7),""))</f>
        <v>0</v>
      </c>
      <c r="BA105" s="286"/>
      <c r="BB105" s="174"/>
      <c r="BC105" s="174"/>
      <c r="BD105" s="174"/>
      <c r="BE105" s="174"/>
      <c r="BF105" s="174"/>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row>
    <row r="106" spans="1:1024" ht="20.25" customHeight="1">
      <c r="A106" s="5"/>
      <c r="B106" s="209">
        <f>B103+1</f>
        <v>29</v>
      </c>
      <c r="C106" s="219"/>
      <c r="D106" s="219"/>
      <c r="E106" s="219"/>
      <c r="F106" s="41"/>
      <c r="G106" s="50"/>
      <c r="H106" s="50"/>
      <c r="I106" s="50"/>
      <c r="J106" s="50"/>
      <c r="K106" s="50"/>
      <c r="L106" s="67"/>
      <c r="M106" s="67"/>
      <c r="N106" s="67"/>
      <c r="O106" s="67"/>
      <c r="P106" s="241" t="s">
        <v>49</v>
      </c>
      <c r="Q106" s="241"/>
      <c r="R106" s="241"/>
      <c r="S106" s="307"/>
      <c r="T106" s="309"/>
      <c r="U106" s="309"/>
      <c r="V106" s="309"/>
      <c r="W106" s="309"/>
      <c r="X106" s="309"/>
      <c r="Y106" s="310"/>
      <c r="Z106" s="307"/>
      <c r="AA106" s="309"/>
      <c r="AB106" s="309"/>
      <c r="AC106" s="309"/>
      <c r="AD106" s="309"/>
      <c r="AE106" s="309"/>
      <c r="AF106" s="310"/>
      <c r="AG106" s="307"/>
      <c r="AH106" s="309"/>
      <c r="AI106" s="309"/>
      <c r="AJ106" s="309"/>
      <c r="AK106" s="309"/>
      <c r="AL106" s="309"/>
      <c r="AM106" s="310"/>
      <c r="AN106" s="307"/>
      <c r="AO106" s="309"/>
      <c r="AP106" s="309"/>
      <c r="AQ106" s="309"/>
      <c r="AR106" s="309"/>
      <c r="AS106" s="309"/>
      <c r="AT106" s="310"/>
      <c r="AU106" s="307"/>
      <c r="AV106" s="309"/>
      <c r="AW106" s="309"/>
      <c r="AX106" s="312"/>
      <c r="AY106" s="312"/>
      <c r="AZ106" s="316"/>
      <c r="BA106" s="316"/>
      <c r="BB106" s="174"/>
      <c r="BC106" s="174"/>
      <c r="BD106" s="174"/>
      <c r="BE106" s="174"/>
      <c r="BF106" s="174"/>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row>
    <row r="107" spans="1:1024" ht="20.25" customHeight="1">
      <c r="A107" s="5"/>
      <c r="B107" s="209"/>
      <c r="C107" s="219"/>
      <c r="D107" s="219"/>
      <c r="E107" s="219"/>
      <c r="F107" s="39"/>
      <c r="G107" s="50"/>
      <c r="H107" s="50"/>
      <c r="I107" s="50"/>
      <c r="J107" s="50"/>
      <c r="K107" s="50"/>
      <c r="L107" s="67"/>
      <c r="M107" s="67"/>
      <c r="N107" s="67"/>
      <c r="O107" s="67"/>
      <c r="P107" s="239" t="s">
        <v>40</v>
      </c>
      <c r="Q107" s="239"/>
      <c r="R107" s="239"/>
      <c r="S107" s="247" t="str">
        <f>IF(S106="","",VLOOKUP(S106,'シフト記号表（勤務時間帯）'!$C$6:$K$35,9,0))</f>
        <v/>
      </c>
      <c r="T107" s="251" t="str">
        <f>IF(T106="","",VLOOKUP(T106,'シフト記号表（勤務時間帯）'!$C$6:$K$35,9,0))</f>
        <v/>
      </c>
      <c r="U107" s="251" t="str">
        <f>IF(U106="","",VLOOKUP(U106,'シフト記号表（勤務時間帯）'!$C$6:$K$35,9,0))</f>
        <v/>
      </c>
      <c r="V107" s="251" t="str">
        <f>IF(V106="","",VLOOKUP(V106,'シフト記号表（勤務時間帯）'!$C$6:$K$35,9,0))</f>
        <v/>
      </c>
      <c r="W107" s="251" t="str">
        <f>IF(W106="","",VLOOKUP(W106,'シフト記号表（勤務時間帯）'!$C$6:$K$35,9,0))</f>
        <v/>
      </c>
      <c r="X107" s="251" t="str">
        <f>IF(X106="","",VLOOKUP(X106,'シフト記号表（勤務時間帯）'!$C$6:$K$35,9,0))</f>
        <v/>
      </c>
      <c r="Y107" s="256" t="str">
        <f>IF(Y106="","",VLOOKUP(Y106,'シフト記号表（勤務時間帯）'!$C$6:$K$35,9,0))</f>
        <v/>
      </c>
      <c r="Z107" s="247" t="str">
        <f>IF(Z106="","",VLOOKUP(Z106,'シフト記号表（勤務時間帯）'!$C$6:$K$35,9,0))</f>
        <v/>
      </c>
      <c r="AA107" s="251" t="str">
        <f>IF(AA106="","",VLOOKUP(AA106,'シフト記号表（勤務時間帯）'!$C$6:$K$35,9,0))</f>
        <v/>
      </c>
      <c r="AB107" s="251" t="str">
        <f>IF(AB106="","",VLOOKUP(AB106,'シフト記号表（勤務時間帯）'!$C$6:$K$35,9,0))</f>
        <v/>
      </c>
      <c r="AC107" s="251" t="str">
        <f>IF(AC106="","",VLOOKUP(AC106,'シフト記号表（勤務時間帯）'!$C$6:$K$35,9,0))</f>
        <v/>
      </c>
      <c r="AD107" s="251" t="str">
        <f>IF(AD106="","",VLOOKUP(AD106,'シフト記号表（勤務時間帯）'!$C$6:$K$35,9,0))</f>
        <v/>
      </c>
      <c r="AE107" s="251" t="str">
        <f>IF(AE106="","",VLOOKUP(AE106,'シフト記号表（勤務時間帯）'!$C$6:$K$35,9,0))</f>
        <v/>
      </c>
      <c r="AF107" s="256" t="str">
        <f>IF(AF106="","",VLOOKUP(AF106,'シフト記号表（勤務時間帯）'!$C$6:$K$35,9,0))</f>
        <v/>
      </c>
      <c r="AG107" s="247" t="str">
        <f>IF(AG106="","",VLOOKUP(AG106,'シフト記号表（勤務時間帯）'!$C$6:$K$35,9,0))</f>
        <v/>
      </c>
      <c r="AH107" s="251" t="str">
        <f>IF(AH106="","",VLOOKUP(AH106,'シフト記号表（勤務時間帯）'!$C$6:$K$35,9,0))</f>
        <v/>
      </c>
      <c r="AI107" s="251" t="str">
        <f>IF(AI106="","",VLOOKUP(AI106,'シフト記号表（勤務時間帯）'!$C$6:$K$35,9,0))</f>
        <v/>
      </c>
      <c r="AJ107" s="251" t="str">
        <f>IF(AJ106="","",VLOOKUP(AJ106,'シフト記号表（勤務時間帯）'!$C$6:$K$35,9,0))</f>
        <v/>
      </c>
      <c r="AK107" s="251" t="str">
        <f>IF(AK106="","",VLOOKUP(AK106,'シフト記号表（勤務時間帯）'!$C$6:$K$35,9,0))</f>
        <v/>
      </c>
      <c r="AL107" s="251" t="str">
        <f>IF(AL106="","",VLOOKUP(AL106,'シフト記号表（勤務時間帯）'!$C$6:$K$35,9,0))</f>
        <v/>
      </c>
      <c r="AM107" s="256" t="str">
        <f>IF(AM106="","",VLOOKUP(AM106,'シフト記号表（勤務時間帯）'!$C$6:$K$35,9,0))</f>
        <v/>
      </c>
      <c r="AN107" s="247" t="str">
        <f>IF(AN106="","",VLOOKUP(AN106,'シフト記号表（勤務時間帯）'!$C$6:$K$35,9,0))</f>
        <v/>
      </c>
      <c r="AO107" s="251" t="str">
        <f>IF(AO106="","",VLOOKUP(AO106,'シフト記号表（勤務時間帯）'!$C$6:$K$35,9,0))</f>
        <v/>
      </c>
      <c r="AP107" s="251" t="str">
        <f>IF(AP106="","",VLOOKUP(AP106,'シフト記号表（勤務時間帯）'!$C$6:$K$35,9,0))</f>
        <v/>
      </c>
      <c r="AQ107" s="251" t="str">
        <f>IF(AQ106="","",VLOOKUP(AQ106,'シフト記号表（勤務時間帯）'!$C$6:$K$35,9,0))</f>
        <v/>
      </c>
      <c r="AR107" s="251" t="str">
        <f>IF(AR106="","",VLOOKUP(AR106,'シフト記号表（勤務時間帯）'!$C$6:$K$35,9,0))</f>
        <v/>
      </c>
      <c r="AS107" s="251" t="str">
        <f>IF(AS106="","",VLOOKUP(AS106,'シフト記号表（勤務時間帯）'!$C$6:$K$35,9,0))</f>
        <v/>
      </c>
      <c r="AT107" s="256" t="str">
        <f>IF(AT106="","",VLOOKUP(AT106,'シフト記号表（勤務時間帯）'!$C$6:$K$35,9,0))</f>
        <v/>
      </c>
      <c r="AU107" s="247" t="str">
        <f>IF(AU106="","",VLOOKUP(AU106,'シフト記号表（勤務時間帯）'!$C$6:$K$35,9,0))</f>
        <v/>
      </c>
      <c r="AV107" s="251" t="str">
        <f>IF(AV106="","",VLOOKUP(AV106,'シフト記号表（勤務時間帯）'!$C$6:$K$35,9,0))</f>
        <v/>
      </c>
      <c r="AW107" s="251" t="str">
        <f>IF(AW106="","",VLOOKUP(AW106,'シフト記号表（勤務時間帯）'!$C$6:$K$35,9,0))</f>
        <v/>
      </c>
      <c r="AX107" s="276">
        <f>IF($BB$3="４週",SUM(S107:AT107),IF($BB$3="暦月",SUM(S107:AW107),""))</f>
        <v>0</v>
      </c>
      <c r="AY107" s="276"/>
      <c r="AZ107" s="285">
        <f>IF($BB$3="４週",AX107/4,IF($BB$3="暦月",'認知症対応型通所（100名）'!AX107/('認知症対応型通所（100名）'!$BB$8/7),""))</f>
        <v>0</v>
      </c>
      <c r="BA107" s="285"/>
      <c r="BB107" s="174"/>
      <c r="BC107" s="174"/>
      <c r="BD107" s="174"/>
      <c r="BE107" s="174"/>
      <c r="BF107" s="174"/>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row>
    <row r="108" spans="1:1024" ht="20.25" customHeight="1">
      <c r="A108" s="5"/>
      <c r="B108" s="209"/>
      <c r="C108" s="219"/>
      <c r="D108" s="219"/>
      <c r="E108" s="219"/>
      <c r="F108" s="303">
        <f>C106</f>
        <v>0</v>
      </c>
      <c r="G108" s="50"/>
      <c r="H108" s="50"/>
      <c r="I108" s="50"/>
      <c r="J108" s="50"/>
      <c r="K108" s="50"/>
      <c r="L108" s="67"/>
      <c r="M108" s="67"/>
      <c r="N108" s="67"/>
      <c r="O108" s="67"/>
      <c r="P108" s="240" t="s">
        <v>44</v>
      </c>
      <c r="Q108" s="240"/>
      <c r="R108" s="240"/>
      <c r="S108" s="248" t="str">
        <f>IF(S106="","",VLOOKUP(S106,'シフト記号表（勤務時間帯）'!$C$6:$U$35,19,0))</f>
        <v/>
      </c>
      <c r="T108" s="252" t="str">
        <f>IF(T106="","",VLOOKUP(T106,'シフト記号表（勤務時間帯）'!$C$6:$U$35,19,0))</f>
        <v/>
      </c>
      <c r="U108" s="252" t="str">
        <f>IF(U106="","",VLOOKUP(U106,'シフト記号表（勤務時間帯）'!$C$6:$U$35,19,0))</f>
        <v/>
      </c>
      <c r="V108" s="252" t="str">
        <f>IF(V106="","",VLOOKUP(V106,'シフト記号表（勤務時間帯）'!$C$6:$U$35,19,0))</f>
        <v/>
      </c>
      <c r="W108" s="252" t="str">
        <f>IF(W106="","",VLOOKUP(W106,'シフト記号表（勤務時間帯）'!$C$6:$U$35,19,0))</f>
        <v/>
      </c>
      <c r="X108" s="252" t="str">
        <f>IF(X106="","",VLOOKUP(X106,'シフト記号表（勤務時間帯）'!$C$6:$U$35,19,0))</f>
        <v/>
      </c>
      <c r="Y108" s="257" t="str">
        <f>IF(Y106="","",VLOOKUP(Y106,'シフト記号表（勤務時間帯）'!$C$6:$U$35,19,0))</f>
        <v/>
      </c>
      <c r="Z108" s="248" t="str">
        <f>IF(Z106="","",VLOOKUP(Z106,'シフト記号表（勤務時間帯）'!$C$6:$U$35,19,0))</f>
        <v/>
      </c>
      <c r="AA108" s="252" t="str">
        <f>IF(AA106="","",VLOOKUP(AA106,'シフト記号表（勤務時間帯）'!$C$6:$U$35,19,0))</f>
        <v/>
      </c>
      <c r="AB108" s="252" t="str">
        <f>IF(AB106="","",VLOOKUP(AB106,'シフト記号表（勤務時間帯）'!$C$6:$U$35,19,0))</f>
        <v/>
      </c>
      <c r="AC108" s="252" t="str">
        <f>IF(AC106="","",VLOOKUP(AC106,'シフト記号表（勤務時間帯）'!$C$6:$U$35,19,0))</f>
        <v/>
      </c>
      <c r="AD108" s="252" t="str">
        <f>IF(AD106="","",VLOOKUP(AD106,'シフト記号表（勤務時間帯）'!$C$6:$U$35,19,0))</f>
        <v/>
      </c>
      <c r="AE108" s="252" t="str">
        <f>IF(AE106="","",VLOOKUP(AE106,'シフト記号表（勤務時間帯）'!$C$6:$U$35,19,0))</f>
        <v/>
      </c>
      <c r="AF108" s="257" t="str">
        <f>IF(AF106="","",VLOOKUP(AF106,'シフト記号表（勤務時間帯）'!$C$6:$U$35,19,0))</f>
        <v/>
      </c>
      <c r="AG108" s="248" t="str">
        <f>IF(AG106="","",VLOOKUP(AG106,'シフト記号表（勤務時間帯）'!$C$6:$U$35,19,0))</f>
        <v/>
      </c>
      <c r="AH108" s="252" t="str">
        <f>IF(AH106="","",VLOOKUP(AH106,'シフト記号表（勤務時間帯）'!$C$6:$U$35,19,0))</f>
        <v/>
      </c>
      <c r="AI108" s="252" t="str">
        <f>IF(AI106="","",VLOOKUP(AI106,'シフト記号表（勤務時間帯）'!$C$6:$U$35,19,0))</f>
        <v/>
      </c>
      <c r="AJ108" s="252" t="str">
        <f>IF(AJ106="","",VLOOKUP(AJ106,'シフト記号表（勤務時間帯）'!$C$6:$U$35,19,0))</f>
        <v/>
      </c>
      <c r="AK108" s="252" t="str">
        <f>IF(AK106="","",VLOOKUP(AK106,'シフト記号表（勤務時間帯）'!$C$6:$U$35,19,0))</f>
        <v/>
      </c>
      <c r="AL108" s="252" t="str">
        <f>IF(AL106="","",VLOOKUP(AL106,'シフト記号表（勤務時間帯）'!$C$6:$U$35,19,0))</f>
        <v/>
      </c>
      <c r="AM108" s="257" t="str">
        <f>IF(AM106="","",VLOOKUP(AM106,'シフト記号表（勤務時間帯）'!$C$6:$U$35,19,0))</f>
        <v/>
      </c>
      <c r="AN108" s="248" t="str">
        <f>IF(AN106="","",VLOOKUP(AN106,'シフト記号表（勤務時間帯）'!$C$6:$U$35,19,0))</f>
        <v/>
      </c>
      <c r="AO108" s="252" t="str">
        <f>IF(AO106="","",VLOOKUP(AO106,'シフト記号表（勤務時間帯）'!$C$6:$U$35,19,0))</f>
        <v/>
      </c>
      <c r="AP108" s="252" t="str">
        <f>IF(AP106="","",VLOOKUP(AP106,'シフト記号表（勤務時間帯）'!$C$6:$U$35,19,0))</f>
        <v/>
      </c>
      <c r="AQ108" s="252" t="str">
        <f>IF(AQ106="","",VLOOKUP(AQ106,'シフト記号表（勤務時間帯）'!$C$6:$U$35,19,0))</f>
        <v/>
      </c>
      <c r="AR108" s="252" t="str">
        <f>IF(AR106="","",VLOOKUP(AR106,'シフト記号表（勤務時間帯）'!$C$6:$U$35,19,0))</f>
        <v/>
      </c>
      <c r="AS108" s="252" t="str">
        <f>IF(AS106="","",VLOOKUP(AS106,'シフト記号表（勤務時間帯）'!$C$6:$U$35,19,0))</f>
        <v/>
      </c>
      <c r="AT108" s="257" t="str">
        <f>IF(AT106="","",VLOOKUP(AT106,'シフト記号表（勤務時間帯）'!$C$6:$U$35,19,0))</f>
        <v/>
      </c>
      <c r="AU108" s="248" t="str">
        <f>IF(AU106="","",VLOOKUP(AU106,'シフト記号表（勤務時間帯）'!$C$6:$U$35,19,0))</f>
        <v/>
      </c>
      <c r="AV108" s="252" t="str">
        <f>IF(AV106="","",VLOOKUP(AV106,'シフト記号表（勤務時間帯）'!$C$6:$U$35,19,0))</f>
        <v/>
      </c>
      <c r="AW108" s="252" t="str">
        <f>IF(AW106="","",VLOOKUP(AW106,'シフト記号表（勤務時間帯）'!$C$6:$U$35,19,0))</f>
        <v/>
      </c>
      <c r="AX108" s="277">
        <f>IF($BB$3="４週",SUM(S108:AT108),IF($BB$3="暦月",SUM(S108:AW108),""))</f>
        <v>0</v>
      </c>
      <c r="AY108" s="277"/>
      <c r="AZ108" s="286">
        <f>IF($BB$3="４週",AX108/4,IF($BB$3="暦月",'認知症対応型通所（100名）'!AX108/('認知症対応型通所（100名）'!$BB$8/7),""))</f>
        <v>0</v>
      </c>
      <c r="BA108" s="286"/>
      <c r="BB108" s="174"/>
      <c r="BC108" s="174"/>
      <c r="BD108" s="174"/>
      <c r="BE108" s="174"/>
      <c r="BF108" s="174"/>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row>
    <row r="109" spans="1:1024" ht="20.25" customHeight="1">
      <c r="A109" s="5"/>
      <c r="B109" s="209">
        <f>B106+1</f>
        <v>30</v>
      </c>
      <c r="C109" s="219"/>
      <c r="D109" s="219"/>
      <c r="E109" s="219"/>
      <c r="F109" s="41"/>
      <c r="G109" s="50"/>
      <c r="H109" s="50"/>
      <c r="I109" s="50"/>
      <c r="J109" s="50"/>
      <c r="K109" s="50"/>
      <c r="L109" s="67"/>
      <c r="M109" s="67"/>
      <c r="N109" s="67"/>
      <c r="O109" s="67"/>
      <c r="P109" s="241" t="s">
        <v>49</v>
      </c>
      <c r="Q109" s="241"/>
      <c r="R109" s="241"/>
      <c r="S109" s="307"/>
      <c r="T109" s="309"/>
      <c r="U109" s="309"/>
      <c r="V109" s="309"/>
      <c r="W109" s="309"/>
      <c r="X109" s="309"/>
      <c r="Y109" s="310"/>
      <c r="Z109" s="307"/>
      <c r="AA109" s="309"/>
      <c r="AB109" s="309"/>
      <c r="AC109" s="309"/>
      <c r="AD109" s="309"/>
      <c r="AE109" s="309"/>
      <c r="AF109" s="310"/>
      <c r="AG109" s="307"/>
      <c r="AH109" s="309"/>
      <c r="AI109" s="309"/>
      <c r="AJ109" s="309"/>
      <c r="AK109" s="309"/>
      <c r="AL109" s="309"/>
      <c r="AM109" s="310"/>
      <c r="AN109" s="307"/>
      <c r="AO109" s="309"/>
      <c r="AP109" s="309"/>
      <c r="AQ109" s="309"/>
      <c r="AR109" s="309"/>
      <c r="AS109" s="309"/>
      <c r="AT109" s="310"/>
      <c r="AU109" s="307"/>
      <c r="AV109" s="309"/>
      <c r="AW109" s="309"/>
      <c r="AX109" s="312"/>
      <c r="AY109" s="312"/>
      <c r="AZ109" s="316"/>
      <c r="BA109" s="316"/>
      <c r="BB109" s="174"/>
      <c r="BC109" s="174"/>
      <c r="BD109" s="174"/>
      <c r="BE109" s="174"/>
      <c r="BF109" s="174"/>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row>
    <row r="110" spans="1:1024" ht="20.25" customHeight="1">
      <c r="A110" s="5"/>
      <c r="B110" s="209"/>
      <c r="C110" s="219"/>
      <c r="D110" s="219"/>
      <c r="E110" s="219"/>
      <c r="F110" s="39"/>
      <c r="G110" s="50"/>
      <c r="H110" s="50"/>
      <c r="I110" s="50"/>
      <c r="J110" s="50"/>
      <c r="K110" s="50"/>
      <c r="L110" s="67"/>
      <c r="M110" s="67"/>
      <c r="N110" s="67"/>
      <c r="O110" s="67"/>
      <c r="P110" s="239" t="s">
        <v>40</v>
      </c>
      <c r="Q110" s="239"/>
      <c r="R110" s="239"/>
      <c r="S110" s="247" t="str">
        <f>IF(S109="","",VLOOKUP(S109,'シフト記号表（勤務時間帯）'!$C$6:$K$35,9,0))</f>
        <v/>
      </c>
      <c r="T110" s="251" t="str">
        <f>IF(T109="","",VLOOKUP(T109,'シフト記号表（勤務時間帯）'!$C$6:$K$35,9,0))</f>
        <v/>
      </c>
      <c r="U110" s="251" t="str">
        <f>IF(U109="","",VLOOKUP(U109,'シフト記号表（勤務時間帯）'!$C$6:$K$35,9,0))</f>
        <v/>
      </c>
      <c r="V110" s="251" t="str">
        <f>IF(V109="","",VLOOKUP(V109,'シフト記号表（勤務時間帯）'!$C$6:$K$35,9,0))</f>
        <v/>
      </c>
      <c r="W110" s="251" t="str">
        <f>IF(W109="","",VLOOKUP(W109,'シフト記号表（勤務時間帯）'!$C$6:$K$35,9,0))</f>
        <v/>
      </c>
      <c r="X110" s="251" t="str">
        <f>IF(X109="","",VLOOKUP(X109,'シフト記号表（勤務時間帯）'!$C$6:$K$35,9,0))</f>
        <v/>
      </c>
      <c r="Y110" s="256" t="str">
        <f>IF(Y109="","",VLOOKUP(Y109,'シフト記号表（勤務時間帯）'!$C$6:$K$35,9,0))</f>
        <v/>
      </c>
      <c r="Z110" s="247" t="str">
        <f>IF(Z109="","",VLOOKUP(Z109,'シフト記号表（勤務時間帯）'!$C$6:$K$35,9,0))</f>
        <v/>
      </c>
      <c r="AA110" s="251" t="str">
        <f>IF(AA109="","",VLOOKUP(AA109,'シフト記号表（勤務時間帯）'!$C$6:$K$35,9,0))</f>
        <v/>
      </c>
      <c r="AB110" s="251" t="str">
        <f>IF(AB109="","",VLOOKUP(AB109,'シフト記号表（勤務時間帯）'!$C$6:$K$35,9,0))</f>
        <v/>
      </c>
      <c r="AC110" s="251" t="str">
        <f>IF(AC109="","",VLOOKUP(AC109,'シフト記号表（勤務時間帯）'!$C$6:$K$35,9,0))</f>
        <v/>
      </c>
      <c r="AD110" s="251" t="str">
        <f>IF(AD109="","",VLOOKUP(AD109,'シフト記号表（勤務時間帯）'!$C$6:$K$35,9,0))</f>
        <v/>
      </c>
      <c r="AE110" s="251" t="str">
        <f>IF(AE109="","",VLOOKUP(AE109,'シフト記号表（勤務時間帯）'!$C$6:$K$35,9,0))</f>
        <v/>
      </c>
      <c r="AF110" s="256" t="str">
        <f>IF(AF109="","",VLOOKUP(AF109,'シフト記号表（勤務時間帯）'!$C$6:$K$35,9,0))</f>
        <v/>
      </c>
      <c r="AG110" s="247" t="str">
        <f>IF(AG109="","",VLOOKUP(AG109,'シフト記号表（勤務時間帯）'!$C$6:$K$35,9,0))</f>
        <v/>
      </c>
      <c r="AH110" s="251" t="str">
        <f>IF(AH109="","",VLOOKUP(AH109,'シフト記号表（勤務時間帯）'!$C$6:$K$35,9,0))</f>
        <v/>
      </c>
      <c r="AI110" s="251" t="str">
        <f>IF(AI109="","",VLOOKUP(AI109,'シフト記号表（勤務時間帯）'!$C$6:$K$35,9,0))</f>
        <v/>
      </c>
      <c r="AJ110" s="251" t="str">
        <f>IF(AJ109="","",VLOOKUP(AJ109,'シフト記号表（勤務時間帯）'!$C$6:$K$35,9,0))</f>
        <v/>
      </c>
      <c r="AK110" s="251" t="str">
        <f>IF(AK109="","",VLOOKUP(AK109,'シフト記号表（勤務時間帯）'!$C$6:$K$35,9,0))</f>
        <v/>
      </c>
      <c r="AL110" s="251" t="str">
        <f>IF(AL109="","",VLOOKUP(AL109,'シフト記号表（勤務時間帯）'!$C$6:$K$35,9,0))</f>
        <v/>
      </c>
      <c r="AM110" s="256" t="str">
        <f>IF(AM109="","",VLOOKUP(AM109,'シフト記号表（勤務時間帯）'!$C$6:$K$35,9,0))</f>
        <v/>
      </c>
      <c r="AN110" s="247" t="str">
        <f>IF(AN109="","",VLOOKUP(AN109,'シフト記号表（勤務時間帯）'!$C$6:$K$35,9,0))</f>
        <v/>
      </c>
      <c r="AO110" s="251" t="str">
        <f>IF(AO109="","",VLOOKUP(AO109,'シフト記号表（勤務時間帯）'!$C$6:$K$35,9,0))</f>
        <v/>
      </c>
      <c r="AP110" s="251" t="str">
        <f>IF(AP109="","",VLOOKUP(AP109,'シフト記号表（勤務時間帯）'!$C$6:$K$35,9,0))</f>
        <v/>
      </c>
      <c r="AQ110" s="251" t="str">
        <f>IF(AQ109="","",VLOOKUP(AQ109,'シフト記号表（勤務時間帯）'!$C$6:$K$35,9,0))</f>
        <v/>
      </c>
      <c r="AR110" s="251" t="str">
        <f>IF(AR109="","",VLOOKUP(AR109,'シフト記号表（勤務時間帯）'!$C$6:$K$35,9,0))</f>
        <v/>
      </c>
      <c r="AS110" s="251" t="str">
        <f>IF(AS109="","",VLOOKUP(AS109,'シフト記号表（勤務時間帯）'!$C$6:$K$35,9,0))</f>
        <v/>
      </c>
      <c r="AT110" s="256" t="str">
        <f>IF(AT109="","",VLOOKUP(AT109,'シフト記号表（勤務時間帯）'!$C$6:$K$35,9,0))</f>
        <v/>
      </c>
      <c r="AU110" s="247" t="str">
        <f>IF(AU109="","",VLOOKUP(AU109,'シフト記号表（勤務時間帯）'!$C$6:$K$35,9,0))</f>
        <v/>
      </c>
      <c r="AV110" s="251" t="str">
        <f>IF(AV109="","",VLOOKUP(AV109,'シフト記号表（勤務時間帯）'!$C$6:$K$35,9,0))</f>
        <v/>
      </c>
      <c r="AW110" s="251" t="str">
        <f>IF(AW109="","",VLOOKUP(AW109,'シフト記号表（勤務時間帯）'!$C$6:$K$35,9,0))</f>
        <v/>
      </c>
      <c r="AX110" s="276">
        <f>IF($BB$3="４週",SUM(S110:AT110),IF($BB$3="暦月",SUM(S110:AW110),""))</f>
        <v>0</v>
      </c>
      <c r="AY110" s="276"/>
      <c r="AZ110" s="285">
        <f>IF($BB$3="４週",AX110/4,IF($BB$3="暦月",'認知症対応型通所（100名）'!AX110/('認知症対応型通所（100名）'!$BB$8/7),""))</f>
        <v>0</v>
      </c>
      <c r="BA110" s="285"/>
      <c r="BB110" s="174"/>
      <c r="BC110" s="174"/>
      <c r="BD110" s="174"/>
      <c r="BE110" s="174"/>
      <c r="BF110" s="174"/>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row>
    <row r="111" spans="1:1024" ht="20.25" customHeight="1">
      <c r="A111" s="5"/>
      <c r="B111" s="209"/>
      <c r="C111" s="219"/>
      <c r="D111" s="219"/>
      <c r="E111" s="219"/>
      <c r="F111" s="303">
        <f>C109</f>
        <v>0</v>
      </c>
      <c r="G111" s="50"/>
      <c r="H111" s="50"/>
      <c r="I111" s="50"/>
      <c r="J111" s="50"/>
      <c r="K111" s="50"/>
      <c r="L111" s="67"/>
      <c r="M111" s="67"/>
      <c r="N111" s="67"/>
      <c r="O111" s="67"/>
      <c r="P111" s="240" t="s">
        <v>44</v>
      </c>
      <c r="Q111" s="240"/>
      <c r="R111" s="240"/>
      <c r="S111" s="248" t="str">
        <f>IF(S109="","",VLOOKUP(S109,'シフト記号表（勤務時間帯）'!$C$6:$U$35,19,0))</f>
        <v/>
      </c>
      <c r="T111" s="252" t="str">
        <f>IF(T109="","",VLOOKUP(T109,'シフト記号表（勤務時間帯）'!$C$6:$U$35,19,0))</f>
        <v/>
      </c>
      <c r="U111" s="252" t="str">
        <f>IF(U109="","",VLOOKUP(U109,'シフト記号表（勤務時間帯）'!$C$6:$U$35,19,0))</f>
        <v/>
      </c>
      <c r="V111" s="252" t="str">
        <f>IF(V109="","",VLOOKUP(V109,'シフト記号表（勤務時間帯）'!$C$6:$U$35,19,0))</f>
        <v/>
      </c>
      <c r="W111" s="252" t="str">
        <f>IF(W109="","",VLOOKUP(W109,'シフト記号表（勤務時間帯）'!$C$6:$U$35,19,0))</f>
        <v/>
      </c>
      <c r="X111" s="252" t="str">
        <f>IF(X109="","",VLOOKUP(X109,'シフト記号表（勤務時間帯）'!$C$6:$U$35,19,0))</f>
        <v/>
      </c>
      <c r="Y111" s="257" t="str">
        <f>IF(Y109="","",VLOOKUP(Y109,'シフト記号表（勤務時間帯）'!$C$6:$U$35,19,0))</f>
        <v/>
      </c>
      <c r="Z111" s="248" t="str">
        <f>IF(Z109="","",VLOOKUP(Z109,'シフト記号表（勤務時間帯）'!$C$6:$U$35,19,0))</f>
        <v/>
      </c>
      <c r="AA111" s="252" t="str">
        <f>IF(AA109="","",VLOOKUP(AA109,'シフト記号表（勤務時間帯）'!$C$6:$U$35,19,0))</f>
        <v/>
      </c>
      <c r="AB111" s="252" t="str">
        <f>IF(AB109="","",VLOOKUP(AB109,'シフト記号表（勤務時間帯）'!$C$6:$U$35,19,0))</f>
        <v/>
      </c>
      <c r="AC111" s="252" t="str">
        <f>IF(AC109="","",VLOOKUP(AC109,'シフト記号表（勤務時間帯）'!$C$6:$U$35,19,0))</f>
        <v/>
      </c>
      <c r="AD111" s="252" t="str">
        <f>IF(AD109="","",VLOOKUP(AD109,'シフト記号表（勤務時間帯）'!$C$6:$U$35,19,0))</f>
        <v/>
      </c>
      <c r="AE111" s="252" t="str">
        <f>IF(AE109="","",VLOOKUP(AE109,'シフト記号表（勤務時間帯）'!$C$6:$U$35,19,0))</f>
        <v/>
      </c>
      <c r="AF111" s="257" t="str">
        <f>IF(AF109="","",VLOOKUP(AF109,'シフト記号表（勤務時間帯）'!$C$6:$U$35,19,0))</f>
        <v/>
      </c>
      <c r="AG111" s="248" t="str">
        <f>IF(AG109="","",VLOOKUP(AG109,'シフト記号表（勤務時間帯）'!$C$6:$U$35,19,0))</f>
        <v/>
      </c>
      <c r="AH111" s="252" t="str">
        <f>IF(AH109="","",VLOOKUP(AH109,'シフト記号表（勤務時間帯）'!$C$6:$U$35,19,0))</f>
        <v/>
      </c>
      <c r="AI111" s="252" t="str">
        <f>IF(AI109="","",VLOOKUP(AI109,'シフト記号表（勤務時間帯）'!$C$6:$U$35,19,0))</f>
        <v/>
      </c>
      <c r="AJ111" s="252" t="str">
        <f>IF(AJ109="","",VLOOKUP(AJ109,'シフト記号表（勤務時間帯）'!$C$6:$U$35,19,0))</f>
        <v/>
      </c>
      <c r="AK111" s="252" t="str">
        <f>IF(AK109="","",VLOOKUP(AK109,'シフト記号表（勤務時間帯）'!$C$6:$U$35,19,0))</f>
        <v/>
      </c>
      <c r="AL111" s="252" t="str">
        <f>IF(AL109="","",VLOOKUP(AL109,'シフト記号表（勤務時間帯）'!$C$6:$U$35,19,0))</f>
        <v/>
      </c>
      <c r="AM111" s="257" t="str">
        <f>IF(AM109="","",VLOOKUP(AM109,'シフト記号表（勤務時間帯）'!$C$6:$U$35,19,0))</f>
        <v/>
      </c>
      <c r="AN111" s="248" t="str">
        <f>IF(AN109="","",VLOOKUP(AN109,'シフト記号表（勤務時間帯）'!$C$6:$U$35,19,0))</f>
        <v/>
      </c>
      <c r="AO111" s="252" t="str">
        <f>IF(AO109="","",VLOOKUP(AO109,'シフト記号表（勤務時間帯）'!$C$6:$U$35,19,0))</f>
        <v/>
      </c>
      <c r="AP111" s="252" t="str">
        <f>IF(AP109="","",VLOOKUP(AP109,'シフト記号表（勤務時間帯）'!$C$6:$U$35,19,0))</f>
        <v/>
      </c>
      <c r="AQ111" s="252" t="str">
        <f>IF(AQ109="","",VLOOKUP(AQ109,'シフト記号表（勤務時間帯）'!$C$6:$U$35,19,0))</f>
        <v/>
      </c>
      <c r="AR111" s="252" t="str">
        <f>IF(AR109="","",VLOOKUP(AR109,'シフト記号表（勤務時間帯）'!$C$6:$U$35,19,0))</f>
        <v/>
      </c>
      <c r="AS111" s="252" t="str">
        <f>IF(AS109="","",VLOOKUP(AS109,'シフト記号表（勤務時間帯）'!$C$6:$U$35,19,0))</f>
        <v/>
      </c>
      <c r="AT111" s="257" t="str">
        <f>IF(AT109="","",VLOOKUP(AT109,'シフト記号表（勤務時間帯）'!$C$6:$U$35,19,0))</f>
        <v/>
      </c>
      <c r="AU111" s="248" t="str">
        <f>IF(AU109="","",VLOOKUP(AU109,'シフト記号表（勤務時間帯）'!$C$6:$U$35,19,0))</f>
        <v/>
      </c>
      <c r="AV111" s="252" t="str">
        <f>IF(AV109="","",VLOOKUP(AV109,'シフト記号表（勤務時間帯）'!$C$6:$U$35,19,0))</f>
        <v/>
      </c>
      <c r="AW111" s="252" t="str">
        <f>IF(AW109="","",VLOOKUP(AW109,'シフト記号表（勤務時間帯）'!$C$6:$U$35,19,0))</f>
        <v/>
      </c>
      <c r="AX111" s="277">
        <f>IF($BB$3="４週",SUM(S111:AT111),IF($BB$3="暦月",SUM(S111:AW111),""))</f>
        <v>0</v>
      </c>
      <c r="AY111" s="277"/>
      <c r="AZ111" s="286">
        <f>IF($BB$3="４週",AX111/4,IF($BB$3="暦月",'認知症対応型通所（100名）'!AX111/('認知症対応型通所（100名）'!$BB$8/7),""))</f>
        <v>0</v>
      </c>
      <c r="BA111" s="286"/>
      <c r="BB111" s="174"/>
      <c r="BC111" s="174"/>
      <c r="BD111" s="174"/>
      <c r="BE111" s="174"/>
      <c r="BF111" s="174"/>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row>
    <row r="112" spans="1:1024" ht="20.25" customHeight="1">
      <c r="A112" s="5"/>
      <c r="B112" s="209">
        <f>B109+1</f>
        <v>31</v>
      </c>
      <c r="C112" s="219"/>
      <c r="D112" s="219"/>
      <c r="E112" s="219"/>
      <c r="F112" s="41"/>
      <c r="G112" s="50"/>
      <c r="H112" s="50"/>
      <c r="I112" s="50"/>
      <c r="J112" s="50"/>
      <c r="K112" s="50"/>
      <c r="L112" s="67"/>
      <c r="M112" s="67"/>
      <c r="N112" s="67"/>
      <c r="O112" s="67"/>
      <c r="P112" s="241" t="s">
        <v>49</v>
      </c>
      <c r="Q112" s="241"/>
      <c r="R112" s="241"/>
      <c r="S112" s="307"/>
      <c r="T112" s="309"/>
      <c r="U112" s="309"/>
      <c r="V112" s="309"/>
      <c r="W112" s="309"/>
      <c r="X112" s="309"/>
      <c r="Y112" s="310"/>
      <c r="Z112" s="307"/>
      <c r="AA112" s="309"/>
      <c r="AB112" s="309"/>
      <c r="AC112" s="309"/>
      <c r="AD112" s="309"/>
      <c r="AE112" s="309"/>
      <c r="AF112" s="310"/>
      <c r="AG112" s="307"/>
      <c r="AH112" s="309"/>
      <c r="AI112" s="309"/>
      <c r="AJ112" s="309"/>
      <c r="AK112" s="309"/>
      <c r="AL112" s="309"/>
      <c r="AM112" s="310"/>
      <c r="AN112" s="307"/>
      <c r="AO112" s="309"/>
      <c r="AP112" s="309"/>
      <c r="AQ112" s="309"/>
      <c r="AR112" s="309"/>
      <c r="AS112" s="309"/>
      <c r="AT112" s="310"/>
      <c r="AU112" s="307"/>
      <c r="AV112" s="309"/>
      <c r="AW112" s="309"/>
      <c r="AX112" s="312"/>
      <c r="AY112" s="312"/>
      <c r="AZ112" s="316"/>
      <c r="BA112" s="316"/>
      <c r="BB112" s="174"/>
      <c r="BC112" s="174"/>
      <c r="BD112" s="174"/>
      <c r="BE112" s="174"/>
      <c r="BF112" s="174"/>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row>
    <row r="113" spans="1:1024" ht="20.25" customHeight="1">
      <c r="A113" s="5"/>
      <c r="B113" s="209"/>
      <c r="C113" s="219"/>
      <c r="D113" s="219"/>
      <c r="E113" s="219"/>
      <c r="F113" s="39"/>
      <c r="G113" s="50"/>
      <c r="H113" s="50"/>
      <c r="I113" s="50"/>
      <c r="J113" s="50"/>
      <c r="K113" s="50"/>
      <c r="L113" s="67"/>
      <c r="M113" s="67"/>
      <c r="N113" s="67"/>
      <c r="O113" s="67"/>
      <c r="P113" s="239" t="s">
        <v>40</v>
      </c>
      <c r="Q113" s="239"/>
      <c r="R113" s="239"/>
      <c r="S113" s="247" t="str">
        <f>IF(S112="","",VLOOKUP(S112,'シフト記号表（勤務時間帯）'!$C$6:$K$35,9,0))</f>
        <v/>
      </c>
      <c r="T113" s="251" t="str">
        <f>IF(T112="","",VLOOKUP(T112,'シフト記号表（勤務時間帯）'!$C$6:$K$35,9,0))</f>
        <v/>
      </c>
      <c r="U113" s="251" t="str">
        <f>IF(U112="","",VLOOKUP(U112,'シフト記号表（勤務時間帯）'!$C$6:$K$35,9,0))</f>
        <v/>
      </c>
      <c r="V113" s="251" t="str">
        <f>IF(V112="","",VLOOKUP(V112,'シフト記号表（勤務時間帯）'!$C$6:$K$35,9,0))</f>
        <v/>
      </c>
      <c r="W113" s="251" t="str">
        <f>IF(W112="","",VLOOKUP(W112,'シフト記号表（勤務時間帯）'!$C$6:$K$35,9,0))</f>
        <v/>
      </c>
      <c r="X113" s="251" t="str">
        <f>IF(X112="","",VLOOKUP(X112,'シフト記号表（勤務時間帯）'!$C$6:$K$35,9,0))</f>
        <v/>
      </c>
      <c r="Y113" s="256" t="str">
        <f>IF(Y112="","",VLOOKUP(Y112,'シフト記号表（勤務時間帯）'!$C$6:$K$35,9,0))</f>
        <v/>
      </c>
      <c r="Z113" s="247" t="str">
        <f>IF(Z112="","",VLOOKUP(Z112,'シフト記号表（勤務時間帯）'!$C$6:$K$35,9,0))</f>
        <v/>
      </c>
      <c r="AA113" s="251" t="str">
        <f>IF(AA112="","",VLOOKUP(AA112,'シフト記号表（勤務時間帯）'!$C$6:$K$35,9,0))</f>
        <v/>
      </c>
      <c r="AB113" s="251" t="str">
        <f>IF(AB112="","",VLOOKUP(AB112,'シフト記号表（勤務時間帯）'!$C$6:$K$35,9,0))</f>
        <v/>
      </c>
      <c r="AC113" s="251" t="str">
        <f>IF(AC112="","",VLOOKUP(AC112,'シフト記号表（勤務時間帯）'!$C$6:$K$35,9,0))</f>
        <v/>
      </c>
      <c r="AD113" s="251" t="str">
        <f>IF(AD112="","",VLOOKUP(AD112,'シフト記号表（勤務時間帯）'!$C$6:$K$35,9,0))</f>
        <v/>
      </c>
      <c r="AE113" s="251" t="str">
        <f>IF(AE112="","",VLOOKUP(AE112,'シフト記号表（勤務時間帯）'!$C$6:$K$35,9,0))</f>
        <v/>
      </c>
      <c r="AF113" s="256" t="str">
        <f>IF(AF112="","",VLOOKUP(AF112,'シフト記号表（勤務時間帯）'!$C$6:$K$35,9,0))</f>
        <v/>
      </c>
      <c r="AG113" s="247" t="str">
        <f>IF(AG112="","",VLOOKUP(AG112,'シフト記号表（勤務時間帯）'!$C$6:$K$35,9,0))</f>
        <v/>
      </c>
      <c r="AH113" s="251" t="str">
        <f>IF(AH112="","",VLOOKUP(AH112,'シフト記号表（勤務時間帯）'!$C$6:$K$35,9,0))</f>
        <v/>
      </c>
      <c r="AI113" s="251" t="str">
        <f>IF(AI112="","",VLOOKUP(AI112,'シフト記号表（勤務時間帯）'!$C$6:$K$35,9,0))</f>
        <v/>
      </c>
      <c r="AJ113" s="251" t="str">
        <f>IF(AJ112="","",VLOOKUP(AJ112,'シフト記号表（勤務時間帯）'!$C$6:$K$35,9,0))</f>
        <v/>
      </c>
      <c r="AK113" s="251" t="str">
        <f>IF(AK112="","",VLOOKUP(AK112,'シフト記号表（勤務時間帯）'!$C$6:$K$35,9,0))</f>
        <v/>
      </c>
      <c r="AL113" s="251" t="str">
        <f>IF(AL112="","",VLOOKUP(AL112,'シフト記号表（勤務時間帯）'!$C$6:$K$35,9,0))</f>
        <v/>
      </c>
      <c r="AM113" s="256" t="str">
        <f>IF(AM112="","",VLOOKUP(AM112,'シフト記号表（勤務時間帯）'!$C$6:$K$35,9,0))</f>
        <v/>
      </c>
      <c r="AN113" s="247" t="str">
        <f>IF(AN112="","",VLOOKUP(AN112,'シフト記号表（勤務時間帯）'!$C$6:$K$35,9,0))</f>
        <v/>
      </c>
      <c r="AO113" s="251" t="str">
        <f>IF(AO112="","",VLOOKUP(AO112,'シフト記号表（勤務時間帯）'!$C$6:$K$35,9,0))</f>
        <v/>
      </c>
      <c r="AP113" s="251" t="str">
        <f>IF(AP112="","",VLOOKUP(AP112,'シフト記号表（勤務時間帯）'!$C$6:$K$35,9,0))</f>
        <v/>
      </c>
      <c r="AQ113" s="251" t="str">
        <f>IF(AQ112="","",VLOOKUP(AQ112,'シフト記号表（勤務時間帯）'!$C$6:$K$35,9,0))</f>
        <v/>
      </c>
      <c r="AR113" s="251" t="str">
        <f>IF(AR112="","",VLOOKUP(AR112,'シフト記号表（勤務時間帯）'!$C$6:$K$35,9,0))</f>
        <v/>
      </c>
      <c r="AS113" s="251" t="str">
        <f>IF(AS112="","",VLOOKUP(AS112,'シフト記号表（勤務時間帯）'!$C$6:$K$35,9,0))</f>
        <v/>
      </c>
      <c r="AT113" s="256" t="str">
        <f>IF(AT112="","",VLOOKUP(AT112,'シフト記号表（勤務時間帯）'!$C$6:$K$35,9,0))</f>
        <v/>
      </c>
      <c r="AU113" s="247" t="str">
        <f>IF(AU112="","",VLOOKUP(AU112,'シフト記号表（勤務時間帯）'!$C$6:$K$35,9,0))</f>
        <v/>
      </c>
      <c r="AV113" s="251" t="str">
        <f>IF(AV112="","",VLOOKUP(AV112,'シフト記号表（勤務時間帯）'!$C$6:$K$35,9,0))</f>
        <v/>
      </c>
      <c r="AW113" s="251" t="str">
        <f>IF(AW112="","",VLOOKUP(AW112,'シフト記号表（勤務時間帯）'!$C$6:$K$35,9,0))</f>
        <v/>
      </c>
      <c r="AX113" s="276">
        <f>IF($BB$3="４週",SUM(S113:AT113),IF($BB$3="暦月",SUM(S113:AW113),""))</f>
        <v>0</v>
      </c>
      <c r="AY113" s="276"/>
      <c r="AZ113" s="285">
        <f>IF($BB$3="４週",AX113/4,IF($BB$3="暦月",'認知症対応型通所（100名）'!AX113/('認知症対応型通所（100名）'!$BB$8/7),""))</f>
        <v>0</v>
      </c>
      <c r="BA113" s="285"/>
      <c r="BB113" s="174"/>
      <c r="BC113" s="174"/>
      <c r="BD113" s="174"/>
      <c r="BE113" s="174"/>
      <c r="BF113" s="174"/>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row>
    <row r="114" spans="1:1024" ht="20.25" customHeight="1">
      <c r="A114" s="5"/>
      <c r="B114" s="209"/>
      <c r="C114" s="219"/>
      <c r="D114" s="219"/>
      <c r="E114" s="219"/>
      <c r="F114" s="303">
        <f>C112</f>
        <v>0</v>
      </c>
      <c r="G114" s="50"/>
      <c r="H114" s="50"/>
      <c r="I114" s="50"/>
      <c r="J114" s="50"/>
      <c r="K114" s="50"/>
      <c r="L114" s="67"/>
      <c r="M114" s="67"/>
      <c r="N114" s="67"/>
      <c r="O114" s="67"/>
      <c r="P114" s="240" t="s">
        <v>44</v>
      </c>
      <c r="Q114" s="240"/>
      <c r="R114" s="240"/>
      <c r="S114" s="248" t="str">
        <f>IF(S112="","",VLOOKUP(S112,'シフト記号表（勤務時間帯）'!$C$6:$U$35,19,0))</f>
        <v/>
      </c>
      <c r="T114" s="252" t="str">
        <f>IF(T112="","",VLOOKUP(T112,'シフト記号表（勤務時間帯）'!$C$6:$U$35,19,0))</f>
        <v/>
      </c>
      <c r="U114" s="252" t="str">
        <f>IF(U112="","",VLOOKUP(U112,'シフト記号表（勤務時間帯）'!$C$6:$U$35,19,0))</f>
        <v/>
      </c>
      <c r="V114" s="252" t="str">
        <f>IF(V112="","",VLOOKUP(V112,'シフト記号表（勤務時間帯）'!$C$6:$U$35,19,0))</f>
        <v/>
      </c>
      <c r="W114" s="252" t="str">
        <f>IF(W112="","",VLOOKUP(W112,'シフト記号表（勤務時間帯）'!$C$6:$U$35,19,0))</f>
        <v/>
      </c>
      <c r="X114" s="252" t="str">
        <f>IF(X112="","",VLOOKUP(X112,'シフト記号表（勤務時間帯）'!$C$6:$U$35,19,0))</f>
        <v/>
      </c>
      <c r="Y114" s="257" t="str">
        <f>IF(Y112="","",VLOOKUP(Y112,'シフト記号表（勤務時間帯）'!$C$6:$U$35,19,0))</f>
        <v/>
      </c>
      <c r="Z114" s="248" t="str">
        <f>IF(Z112="","",VLOOKUP(Z112,'シフト記号表（勤務時間帯）'!$C$6:$U$35,19,0))</f>
        <v/>
      </c>
      <c r="AA114" s="252" t="str">
        <f>IF(AA112="","",VLOOKUP(AA112,'シフト記号表（勤務時間帯）'!$C$6:$U$35,19,0))</f>
        <v/>
      </c>
      <c r="AB114" s="252" t="str">
        <f>IF(AB112="","",VLOOKUP(AB112,'シフト記号表（勤務時間帯）'!$C$6:$U$35,19,0))</f>
        <v/>
      </c>
      <c r="AC114" s="252" t="str">
        <f>IF(AC112="","",VLOOKUP(AC112,'シフト記号表（勤務時間帯）'!$C$6:$U$35,19,0))</f>
        <v/>
      </c>
      <c r="AD114" s="252" t="str">
        <f>IF(AD112="","",VLOOKUP(AD112,'シフト記号表（勤務時間帯）'!$C$6:$U$35,19,0))</f>
        <v/>
      </c>
      <c r="AE114" s="252" t="str">
        <f>IF(AE112="","",VLOOKUP(AE112,'シフト記号表（勤務時間帯）'!$C$6:$U$35,19,0))</f>
        <v/>
      </c>
      <c r="AF114" s="257" t="str">
        <f>IF(AF112="","",VLOOKUP(AF112,'シフト記号表（勤務時間帯）'!$C$6:$U$35,19,0))</f>
        <v/>
      </c>
      <c r="AG114" s="248" t="str">
        <f>IF(AG112="","",VLOOKUP(AG112,'シフト記号表（勤務時間帯）'!$C$6:$U$35,19,0))</f>
        <v/>
      </c>
      <c r="AH114" s="252" t="str">
        <f>IF(AH112="","",VLOOKUP(AH112,'シフト記号表（勤務時間帯）'!$C$6:$U$35,19,0))</f>
        <v/>
      </c>
      <c r="AI114" s="252" t="str">
        <f>IF(AI112="","",VLOOKUP(AI112,'シフト記号表（勤務時間帯）'!$C$6:$U$35,19,0))</f>
        <v/>
      </c>
      <c r="AJ114" s="252" t="str">
        <f>IF(AJ112="","",VLOOKUP(AJ112,'シフト記号表（勤務時間帯）'!$C$6:$U$35,19,0))</f>
        <v/>
      </c>
      <c r="AK114" s="252" t="str">
        <f>IF(AK112="","",VLOOKUP(AK112,'シフト記号表（勤務時間帯）'!$C$6:$U$35,19,0))</f>
        <v/>
      </c>
      <c r="AL114" s="252" t="str">
        <f>IF(AL112="","",VLOOKUP(AL112,'シフト記号表（勤務時間帯）'!$C$6:$U$35,19,0))</f>
        <v/>
      </c>
      <c r="AM114" s="257" t="str">
        <f>IF(AM112="","",VLOOKUP(AM112,'シフト記号表（勤務時間帯）'!$C$6:$U$35,19,0))</f>
        <v/>
      </c>
      <c r="AN114" s="248" t="str">
        <f>IF(AN112="","",VLOOKUP(AN112,'シフト記号表（勤務時間帯）'!$C$6:$U$35,19,0))</f>
        <v/>
      </c>
      <c r="AO114" s="252" t="str">
        <f>IF(AO112="","",VLOOKUP(AO112,'シフト記号表（勤務時間帯）'!$C$6:$U$35,19,0))</f>
        <v/>
      </c>
      <c r="AP114" s="252" t="str">
        <f>IF(AP112="","",VLOOKUP(AP112,'シフト記号表（勤務時間帯）'!$C$6:$U$35,19,0))</f>
        <v/>
      </c>
      <c r="AQ114" s="252" t="str">
        <f>IF(AQ112="","",VLOOKUP(AQ112,'シフト記号表（勤務時間帯）'!$C$6:$U$35,19,0))</f>
        <v/>
      </c>
      <c r="AR114" s="252" t="str">
        <f>IF(AR112="","",VLOOKUP(AR112,'シフト記号表（勤務時間帯）'!$C$6:$U$35,19,0))</f>
        <v/>
      </c>
      <c r="AS114" s="252" t="str">
        <f>IF(AS112="","",VLOOKUP(AS112,'シフト記号表（勤務時間帯）'!$C$6:$U$35,19,0))</f>
        <v/>
      </c>
      <c r="AT114" s="257" t="str">
        <f>IF(AT112="","",VLOOKUP(AT112,'シフト記号表（勤務時間帯）'!$C$6:$U$35,19,0))</f>
        <v/>
      </c>
      <c r="AU114" s="248" t="str">
        <f>IF(AU112="","",VLOOKUP(AU112,'シフト記号表（勤務時間帯）'!$C$6:$U$35,19,0))</f>
        <v/>
      </c>
      <c r="AV114" s="252" t="str">
        <f>IF(AV112="","",VLOOKUP(AV112,'シフト記号表（勤務時間帯）'!$C$6:$U$35,19,0))</f>
        <v/>
      </c>
      <c r="AW114" s="252" t="str">
        <f>IF(AW112="","",VLOOKUP(AW112,'シフト記号表（勤務時間帯）'!$C$6:$U$35,19,0))</f>
        <v/>
      </c>
      <c r="AX114" s="277">
        <f>IF($BB$3="４週",SUM(S114:AT114),IF($BB$3="暦月",SUM(S114:AW114),""))</f>
        <v>0</v>
      </c>
      <c r="AY114" s="277"/>
      <c r="AZ114" s="286">
        <f>IF($BB$3="４週",AX114/4,IF($BB$3="暦月",'認知症対応型通所（100名）'!AX114/('認知症対応型通所（100名）'!$BB$8/7),""))</f>
        <v>0</v>
      </c>
      <c r="BA114" s="286"/>
      <c r="BB114" s="174"/>
      <c r="BC114" s="174"/>
      <c r="BD114" s="174"/>
      <c r="BE114" s="174"/>
      <c r="BF114" s="174"/>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row>
    <row r="115" spans="1:1024" ht="20.25" customHeight="1">
      <c r="A115" s="5"/>
      <c r="B115" s="209">
        <f>B112+1</f>
        <v>32</v>
      </c>
      <c r="C115" s="219"/>
      <c r="D115" s="219"/>
      <c r="E115" s="219"/>
      <c r="F115" s="41"/>
      <c r="G115" s="50"/>
      <c r="H115" s="50"/>
      <c r="I115" s="50"/>
      <c r="J115" s="50"/>
      <c r="K115" s="50"/>
      <c r="L115" s="67"/>
      <c r="M115" s="67"/>
      <c r="N115" s="67"/>
      <c r="O115" s="67"/>
      <c r="P115" s="241" t="s">
        <v>49</v>
      </c>
      <c r="Q115" s="241"/>
      <c r="R115" s="241"/>
      <c r="S115" s="307"/>
      <c r="T115" s="309"/>
      <c r="U115" s="309"/>
      <c r="V115" s="309"/>
      <c r="W115" s="309"/>
      <c r="X115" s="309"/>
      <c r="Y115" s="310"/>
      <c r="Z115" s="307"/>
      <c r="AA115" s="309"/>
      <c r="AB115" s="309"/>
      <c r="AC115" s="309"/>
      <c r="AD115" s="309"/>
      <c r="AE115" s="309"/>
      <c r="AF115" s="310"/>
      <c r="AG115" s="307"/>
      <c r="AH115" s="309"/>
      <c r="AI115" s="309"/>
      <c r="AJ115" s="309"/>
      <c r="AK115" s="309"/>
      <c r="AL115" s="309"/>
      <c r="AM115" s="310"/>
      <c r="AN115" s="307"/>
      <c r="AO115" s="309"/>
      <c r="AP115" s="309"/>
      <c r="AQ115" s="309"/>
      <c r="AR115" s="309"/>
      <c r="AS115" s="309"/>
      <c r="AT115" s="310"/>
      <c r="AU115" s="307"/>
      <c r="AV115" s="309"/>
      <c r="AW115" s="309"/>
      <c r="AX115" s="312"/>
      <c r="AY115" s="312"/>
      <c r="AZ115" s="316"/>
      <c r="BA115" s="316"/>
      <c r="BB115" s="174"/>
      <c r="BC115" s="174"/>
      <c r="BD115" s="174"/>
      <c r="BE115" s="174"/>
      <c r="BF115" s="174"/>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row>
    <row r="116" spans="1:1024" ht="20.25" customHeight="1">
      <c r="A116" s="5"/>
      <c r="B116" s="209"/>
      <c r="C116" s="219"/>
      <c r="D116" s="219"/>
      <c r="E116" s="219"/>
      <c r="F116" s="39"/>
      <c r="G116" s="50"/>
      <c r="H116" s="50"/>
      <c r="I116" s="50"/>
      <c r="J116" s="50"/>
      <c r="K116" s="50"/>
      <c r="L116" s="67"/>
      <c r="M116" s="67"/>
      <c r="N116" s="67"/>
      <c r="O116" s="67"/>
      <c r="P116" s="239" t="s">
        <v>40</v>
      </c>
      <c r="Q116" s="239"/>
      <c r="R116" s="239"/>
      <c r="S116" s="247" t="str">
        <f>IF(S115="","",VLOOKUP(S115,'シフト記号表（勤務時間帯）'!$C$6:$K$35,9,0))</f>
        <v/>
      </c>
      <c r="T116" s="251" t="str">
        <f>IF(T115="","",VLOOKUP(T115,'シフト記号表（勤務時間帯）'!$C$6:$K$35,9,0))</f>
        <v/>
      </c>
      <c r="U116" s="251" t="str">
        <f>IF(U115="","",VLOOKUP(U115,'シフト記号表（勤務時間帯）'!$C$6:$K$35,9,0))</f>
        <v/>
      </c>
      <c r="V116" s="251" t="str">
        <f>IF(V115="","",VLOOKUP(V115,'シフト記号表（勤務時間帯）'!$C$6:$K$35,9,0))</f>
        <v/>
      </c>
      <c r="W116" s="251" t="str">
        <f>IF(W115="","",VLOOKUP(W115,'シフト記号表（勤務時間帯）'!$C$6:$K$35,9,0))</f>
        <v/>
      </c>
      <c r="X116" s="251" t="str">
        <f>IF(X115="","",VLOOKUP(X115,'シフト記号表（勤務時間帯）'!$C$6:$K$35,9,0))</f>
        <v/>
      </c>
      <c r="Y116" s="256" t="str">
        <f>IF(Y115="","",VLOOKUP(Y115,'シフト記号表（勤務時間帯）'!$C$6:$K$35,9,0))</f>
        <v/>
      </c>
      <c r="Z116" s="247" t="str">
        <f>IF(Z115="","",VLOOKUP(Z115,'シフト記号表（勤務時間帯）'!$C$6:$K$35,9,0))</f>
        <v/>
      </c>
      <c r="AA116" s="251" t="str">
        <f>IF(AA115="","",VLOOKUP(AA115,'シフト記号表（勤務時間帯）'!$C$6:$K$35,9,0))</f>
        <v/>
      </c>
      <c r="AB116" s="251" t="str">
        <f>IF(AB115="","",VLOOKUP(AB115,'シフト記号表（勤務時間帯）'!$C$6:$K$35,9,0))</f>
        <v/>
      </c>
      <c r="AC116" s="251" t="str">
        <f>IF(AC115="","",VLOOKUP(AC115,'シフト記号表（勤務時間帯）'!$C$6:$K$35,9,0))</f>
        <v/>
      </c>
      <c r="AD116" s="251" t="str">
        <f>IF(AD115="","",VLOOKUP(AD115,'シフト記号表（勤務時間帯）'!$C$6:$K$35,9,0))</f>
        <v/>
      </c>
      <c r="AE116" s="251" t="str">
        <f>IF(AE115="","",VLOOKUP(AE115,'シフト記号表（勤務時間帯）'!$C$6:$K$35,9,0))</f>
        <v/>
      </c>
      <c r="AF116" s="256" t="str">
        <f>IF(AF115="","",VLOOKUP(AF115,'シフト記号表（勤務時間帯）'!$C$6:$K$35,9,0))</f>
        <v/>
      </c>
      <c r="AG116" s="247" t="str">
        <f>IF(AG115="","",VLOOKUP(AG115,'シフト記号表（勤務時間帯）'!$C$6:$K$35,9,0))</f>
        <v/>
      </c>
      <c r="AH116" s="251" t="str">
        <f>IF(AH115="","",VLOOKUP(AH115,'シフト記号表（勤務時間帯）'!$C$6:$K$35,9,0))</f>
        <v/>
      </c>
      <c r="AI116" s="251" t="str">
        <f>IF(AI115="","",VLOOKUP(AI115,'シフト記号表（勤務時間帯）'!$C$6:$K$35,9,0))</f>
        <v/>
      </c>
      <c r="AJ116" s="251" t="str">
        <f>IF(AJ115="","",VLOOKUP(AJ115,'シフト記号表（勤務時間帯）'!$C$6:$K$35,9,0))</f>
        <v/>
      </c>
      <c r="AK116" s="251" t="str">
        <f>IF(AK115="","",VLOOKUP(AK115,'シフト記号表（勤務時間帯）'!$C$6:$K$35,9,0))</f>
        <v/>
      </c>
      <c r="AL116" s="251" t="str">
        <f>IF(AL115="","",VLOOKUP(AL115,'シフト記号表（勤務時間帯）'!$C$6:$K$35,9,0))</f>
        <v/>
      </c>
      <c r="AM116" s="256" t="str">
        <f>IF(AM115="","",VLOOKUP(AM115,'シフト記号表（勤務時間帯）'!$C$6:$K$35,9,0))</f>
        <v/>
      </c>
      <c r="AN116" s="247" t="str">
        <f>IF(AN115="","",VLOOKUP(AN115,'シフト記号表（勤務時間帯）'!$C$6:$K$35,9,0))</f>
        <v/>
      </c>
      <c r="AO116" s="251" t="str">
        <f>IF(AO115="","",VLOOKUP(AO115,'シフト記号表（勤務時間帯）'!$C$6:$K$35,9,0))</f>
        <v/>
      </c>
      <c r="AP116" s="251" t="str">
        <f>IF(AP115="","",VLOOKUP(AP115,'シフト記号表（勤務時間帯）'!$C$6:$K$35,9,0))</f>
        <v/>
      </c>
      <c r="AQ116" s="251" t="str">
        <f>IF(AQ115="","",VLOOKUP(AQ115,'シフト記号表（勤務時間帯）'!$C$6:$K$35,9,0))</f>
        <v/>
      </c>
      <c r="AR116" s="251" t="str">
        <f>IF(AR115="","",VLOOKUP(AR115,'シフト記号表（勤務時間帯）'!$C$6:$K$35,9,0))</f>
        <v/>
      </c>
      <c r="AS116" s="251" t="str">
        <f>IF(AS115="","",VLOOKUP(AS115,'シフト記号表（勤務時間帯）'!$C$6:$K$35,9,0))</f>
        <v/>
      </c>
      <c r="AT116" s="256" t="str">
        <f>IF(AT115="","",VLOOKUP(AT115,'シフト記号表（勤務時間帯）'!$C$6:$K$35,9,0))</f>
        <v/>
      </c>
      <c r="AU116" s="247" t="str">
        <f>IF(AU115="","",VLOOKUP(AU115,'シフト記号表（勤務時間帯）'!$C$6:$K$35,9,0))</f>
        <v/>
      </c>
      <c r="AV116" s="251" t="str">
        <f>IF(AV115="","",VLOOKUP(AV115,'シフト記号表（勤務時間帯）'!$C$6:$K$35,9,0))</f>
        <v/>
      </c>
      <c r="AW116" s="251" t="str">
        <f>IF(AW115="","",VLOOKUP(AW115,'シフト記号表（勤務時間帯）'!$C$6:$K$35,9,0))</f>
        <v/>
      </c>
      <c r="AX116" s="276">
        <f>IF($BB$3="４週",SUM(S116:AT116),IF($BB$3="暦月",SUM(S116:AW116),""))</f>
        <v>0</v>
      </c>
      <c r="AY116" s="276"/>
      <c r="AZ116" s="285">
        <f>IF($BB$3="４週",AX116/4,IF($BB$3="暦月",'認知症対応型通所（100名）'!AX116/('認知症対応型通所（100名）'!$BB$8/7),""))</f>
        <v>0</v>
      </c>
      <c r="BA116" s="285"/>
      <c r="BB116" s="174"/>
      <c r="BC116" s="174"/>
      <c r="BD116" s="174"/>
      <c r="BE116" s="174"/>
      <c r="BF116" s="174"/>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row>
    <row r="117" spans="1:1024" ht="20.25" customHeight="1">
      <c r="A117" s="5"/>
      <c r="B117" s="209"/>
      <c r="C117" s="219"/>
      <c r="D117" s="219"/>
      <c r="E117" s="219"/>
      <c r="F117" s="303">
        <f>C115</f>
        <v>0</v>
      </c>
      <c r="G117" s="50"/>
      <c r="H117" s="50"/>
      <c r="I117" s="50"/>
      <c r="J117" s="50"/>
      <c r="K117" s="50"/>
      <c r="L117" s="67"/>
      <c r="M117" s="67"/>
      <c r="N117" s="67"/>
      <c r="O117" s="67"/>
      <c r="P117" s="240" t="s">
        <v>44</v>
      </c>
      <c r="Q117" s="240"/>
      <c r="R117" s="240"/>
      <c r="S117" s="248" t="str">
        <f>IF(S115="","",VLOOKUP(S115,'シフト記号表（勤務時間帯）'!$C$6:$U$35,19,0))</f>
        <v/>
      </c>
      <c r="T117" s="252" t="str">
        <f>IF(T115="","",VLOOKUP(T115,'シフト記号表（勤務時間帯）'!$C$6:$U$35,19,0))</f>
        <v/>
      </c>
      <c r="U117" s="252" t="str">
        <f>IF(U115="","",VLOOKUP(U115,'シフト記号表（勤務時間帯）'!$C$6:$U$35,19,0))</f>
        <v/>
      </c>
      <c r="V117" s="252" t="str">
        <f>IF(V115="","",VLOOKUP(V115,'シフト記号表（勤務時間帯）'!$C$6:$U$35,19,0))</f>
        <v/>
      </c>
      <c r="W117" s="252" t="str">
        <f>IF(W115="","",VLOOKUP(W115,'シフト記号表（勤務時間帯）'!$C$6:$U$35,19,0))</f>
        <v/>
      </c>
      <c r="X117" s="252" t="str">
        <f>IF(X115="","",VLOOKUP(X115,'シフト記号表（勤務時間帯）'!$C$6:$U$35,19,0))</f>
        <v/>
      </c>
      <c r="Y117" s="257" t="str">
        <f>IF(Y115="","",VLOOKUP(Y115,'シフト記号表（勤務時間帯）'!$C$6:$U$35,19,0))</f>
        <v/>
      </c>
      <c r="Z117" s="248" t="str">
        <f>IF(Z115="","",VLOOKUP(Z115,'シフト記号表（勤務時間帯）'!$C$6:$U$35,19,0))</f>
        <v/>
      </c>
      <c r="AA117" s="252" t="str">
        <f>IF(AA115="","",VLOOKUP(AA115,'シフト記号表（勤務時間帯）'!$C$6:$U$35,19,0))</f>
        <v/>
      </c>
      <c r="AB117" s="252" t="str">
        <f>IF(AB115="","",VLOOKUP(AB115,'シフト記号表（勤務時間帯）'!$C$6:$U$35,19,0))</f>
        <v/>
      </c>
      <c r="AC117" s="252" t="str">
        <f>IF(AC115="","",VLOOKUP(AC115,'シフト記号表（勤務時間帯）'!$C$6:$U$35,19,0))</f>
        <v/>
      </c>
      <c r="AD117" s="252" t="str">
        <f>IF(AD115="","",VLOOKUP(AD115,'シフト記号表（勤務時間帯）'!$C$6:$U$35,19,0))</f>
        <v/>
      </c>
      <c r="AE117" s="252" t="str">
        <f>IF(AE115="","",VLOOKUP(AE115,'シフト記号表（勤務時間帯）'!$C$6:$U$35,19,0))</f>
        <v/>
      </c>
      <c r="AF117" s="257" t="str">
        <f>IF(AF115="","",VLOOKUP(AF115,'シフト記号表（勤務時間帯）'!$C$6:$U$35,19,0))</f>
        <v/>
      </c>
      <c r="AG117" s="248" t="str">
        <f>IF(AG115="","",VLOOKUP(AG115,'シフト記号表（勤務時間帯）'!$C$6:$U$35,19,0))</f>
        <v/>
      </c>
      <c r="AH117" s="252" t="str">
        <f>IF(AH115="","",VLOOKUP(AH115,'シフト記号表（勤務時間帯）'!$C$6:$U$35,19,0))</f>
        <v/>
      </c>
      <c r="AI117" s="252" t="str">
        <f>IF(AI115="","",VLOOKUP(AI115,'シフト記号表（勤務時間帯）'!$C$6:$U$35,19,0))</f>
        <v/>
      </c>
      <c r="AJ117" s="252" t="str">
        <f>IF(AJ115="","",VLOOKUP(AJ115,'シフト記号表（勤務時間帯）'!$C$6:$U$35,19,0))</f>
        <v/>
      </c>
      <c r="AK117" s="252" t="str">
        <f>IF(AK115="","",VLOOKUP(AK115,'シフト記号表（勤務時間帯）'!$C$6:$U$35,19,0))</f>
        <v/>
      </c>
      <c r="AL117" s="252" t="str">
        <f>IF(AL115="","",VLOOKUP(AL115,'シフト記号表（勤務時間帯）'!$C$6:$U$35,19,0))</f>
        <v/>
      </c>
      <c r="AM117" s="257" t="str">
        <f>IF(AM115="","",VLOOKUP(AM115,'シフト記号表（勤務時間帯）'!$C$6:$U$35,19,0))</f>
        <v/>
      </c>
      <c r="AN117" s="248" t="str">
        <f>IF(AN115="","",VLOOKUP(AN115,'シフト記号表（勤務時間帯）'!$C$6:$U$35,19,0))</f>
        <v/>
      </c>
      <c r="AO117" s="252" t="str">
        <f>IF(AO115="","",VLOOKUP(AO115,'シフト記号表（勤務時間帯）'!$C$6:$U$35,19,0))</f>
        <v/>
      </c>
      <c r="AP117" s="252" t="str">
        <f>IF(AP115="","",VLOOKUP(AP115,'シフト記号表（勤務時間帯）'!$C$6:$U$35,19,0))</f>
        <v/>
      </c>
      <c r="AQ117" s="252" t="str">
        <f>IF(AQ115="","",VLOOKUP(AQ115,'シフト記号表（勤務時間帯）'!$C$6:$U$35,19,0))</f>
        <v/>
      </c>
      <c r="AR117" s="252" t="str">
        <f>IF(AR115="","",VLOOKUP(AR115,'シフト記号表（勤務時間帯）'!$C$6:$U$35,19,0))</f>
        <v/>
      </c>
      <c r="AS117" s="252" t="str">
        <f>IF(AS115="","",VLOOKUP(AS115,'シフト記号表（勤務時間帯）'!$C$6:$U$35,19,0))</f>
        <v/>
      </c>
      <c r="AT117" s="257" t="str">
        <f>IF(AT115="","",VLOOKUP(AT115,'シフト記号表（勤務時間帯）'!$C$6:$U$35,19,0))</f>
        <v/>
      </c>
      <c r="AU117" s="248" t="str">
        <f>IF(AU115="","",VLOOKUP(AU115,'シフト記号表（勤務時間帯）'!$C$6:$U$35,19,0))</f>
        <v/>
      </c>
      <c r="AV117" s="252" t="str">
        <f>IF(AV115="","",VLOOKUP(AV115,'シフト記号表（勤務時間帯）'!$C$6:$U$35,19,0))</f>
        <v/>
      </c>
      <c r="AW117" s="252" t="str">
        <f>IF(AW115="","",VLOOKUP(AW115,'シフト記号表（勤務時間帯）'!$C$6:$U$35,19,0))</f>
        <v/>
      </c>
      <c r="AX117" s="277">
        <f>IF($BB$3="４週",SUM(S117:AT117),IF($BB$3="暦月",SUM(S117:AW117),""))</f>
        <v>0</v>
      </c>
      <c r="AY117" s="277"/>
      <c r="AZ117" s="286">
        <f>IF($BB$3="４週",AX117/4,IF($BB$3="暦月",'認知症対応型通所（100名）'!AX117/('認知症対応型通所（100名）'!$BB$8/7),""))</f>
        <v>0</v>
      </c>
      <c r="BA117" s="286"/>
      <c r="BB117" s="174"/>
      <c r="BC117" s="174"/>
      <c r="BD117" s="174"/>
      <c r="BE117" s="174"/>
      <c r="BF117" s="174"/>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row>
    <row r="118" spans="1:1024" ht="20.25" customHeight="1">
      <c r="A118" s="5"/>
      <c r="B118" s="209">
        <f>B115+1</f>
        <v>33</v>
      </c>
      <c r="C118" s="219"/>
      <c r="D118" s="219"/>
      <c r="E118" s="219"/>
      <c r="F118" s="41"/>
      <c r="G118" s="50"/>
      <c r="H118" s="50"/>
      <c r="I118" s="50"/>
      <c r="J118" s="50"/>
      <c r="K118" s="50"/>
      <c r="L118" s="67"/>
      <c r="M118" s="67"/>
      <c r="N118" s="67"/>
      <c r="O118" s="67"/>
      <c r="P118" s="241" t="s">
        <v>49</v>
      </c>
      <c r="Q118" s="241"/>
      <c r="R118" s="241"/>
      <c r="S118" s="307"/>
      <c r="T118" s="309"/>
      <c r="U118" s="309"/>
      <c r="V118" s="309"/>
      <c r="W118" s="309"/>
      <c r="X118" s="309"/>
      <c r="Y118" s="310"/>
      <c r="Z118" s="307"/>
      <c r="AA118" s="309"/>
      <c r="AB118" s="309"/>
      <c r="AC118" s="309"/>
      <c r="AD118" s="309"/>
      <c r="AE118" s="309"/>
      <c r="AF118" s="310"/>
      <c r="AG118" s="307"/>
      <c r="AH118" s="309"/>
      <c r="AI118" s="309"/>
      <c r="AJ118" s="309"/>
      <c r="AK118" s="309"/>
      <c r="AL118" s="309"/>
      <c r="AM118" s="310"/>
      <c r="AN118" s="307"/>
      <c r="AO118" s="309"/>
      <c r="AP118" s="309"/>
      <c r="AQ118" s="309"/>
      <c r="AR118" s="309"/>
      <c r="AS118" s="309"/>
      <c r="AT118" s="310"/>
      <c r="AU118" s="307"/>
      <c r="AV118" s="309"/>
      <c r="AW118" s="309"/>
      <c r="AX118" s="312"/>
      <c r="AY118" s="312"/>
      <c r="AZ118" s="316"/>
      <c r="BA118" s="316"/>
      <c r="BB118" s="174"/>
      <c r="BC118" s="174"/>
      <c r="BD118" s="174"/>
      <c r="BE118" s="174"/>
      <c r="BF118" s="174"/>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row>
    <row r="119" spans="1:1024" ht="20.25" customHeight="1">
      <c r="A119" s="5"/>
      <c r="B119" s="209"/>
      <c r="C119" s="219"/>
      <c r="D119" s="219"/>
      <c r="E119" s="219"/>
      <c r="F119" s="39"/>
      <c r="G119" s="50"/>
      <c r="H119" s="50"/>
      <c r="I119" s="50"/>
      <c r="J119" s="50"/>
      <c r="K119" s="50"/>
      <c r="L119" s="67"/>
      <c r="M119" s="67"/>
      <c r="N119" s="67"/>
      <c r="O119" s="67"/>
      <c r="P119" s="239" t="s">
        <v>40</v>
      </c>
      <c r="Q119" s="239"/>
      <c r="R119" s="239"/>
      <c r="S119" s="247" t="str">
        <f>IF(S118="","",VLOOKUP(S118,'シフト記号表（勤務時間帯）'!$C$6:$K$35,9,0))</f>
        <v/>
      </c>
      <c r="T119" s="251" t="str">
        <f>IF(T118="","",VLOOKUP(T118,'シフト記号表（勤務時間帯）'!$C$6:$K$35,9,0))</f>
        <v/>
      </c>
      <c r="U119" s="251" t="str">
        <f>IF(U118="","",VLOOKUP(U118,'シフト記号表（勤務時間帯）'!$C$6:$K$35,9,0))</f>
        <v/>
      </c>
      <c r="V119" s="251" t="str">
        <f>IF(V118="","",VLOOKUP(V118,'シフト記号表（勤務時間帯）'!$C$6:$K$35,9,0))</f>
        <v/>
      </c>
      <c r="W119" s="251" t="str">
        <f>IF(W118="","",VLOOKUP(W118,'シフト記号表（勤務時間帯）'!$C$6:$K$35,9,0))</f>
        <v/>
      </c>
      <c r="X119" s="251" t="str">
        <f>IF(X118="","",VLOOKUP(X118,'シフト記号表（勤務時間帯）'!$C$6:$K$35,9,0))</f>
        <v/>
      </c>
      <c r="Y119" s="256" t="str">
        <f>IF(Y118="","",VLOOKUP(Y118,'シフト記号表（勤務時間帯）'!$C$6:$K$35,9,0))</f>
        <v/>
      </c>
      <c r="Z119" s="247" t="str">
        <f>IF(Z118="","",VLOOKUP(Z118,'シフト記号表（勤務時間帯）'!$C$6:$K$35,9,0))</f>
        <v/>
      </c>
      <c r="AA119" s="251" t="str">
        <f>IF(AA118="","",VLOOKUP(AA118,'シフト記号表（勤務時間帯）'!$C$6:$K$35,9,0))</f>
        <v/>
      </c>
      <c r="AB119" s="251" t="str">
        <f>IF(AB118="","",VLOOKUP(AB118,'シフト記号表（勤務時間帯）'!$C$6:$K$35,9,0))</f>
        <v/>
      </c>
      <c r="AC119" s="251" t="str">
        <f>IF(AC118="","",VLOOKUP(AC118,'シフト記号表（勤務時間帯）'!$C$6:$K$35,9,0))</f>
        <v/>
      </c>
      <c r="AD119" s="251" t="str">
        <f>IF(AD118="","",VLOOKUP(AD118,'シフト記号表（勤務時間帯）'!$C$6:$K$35,9,0))</f>
        <v/>
      </c>
      <c r="AE119" s="251" t="str">
        <f>IF(AE118="","",VLOOKUP(AE118,'シフト記号表（勤務時間帯）'!$C$6:$K$35,9,0))</f>
        <v/>
      </c>
      <c r="AF119" s="256" t="str">
        <f>IF(AF118="","",VLOOKUP(AF118,'シフト記号表（勤務時間帯）'!$C$6:$K$35,9,0))</f>
        <v/>
      </c>
      <c r="AG119" s="247" t="str">
        <f>IF(AG118="","",VLOOKUP(AG118,'シフト記号表（勤務時間帯）'!$C$6:$K$35,9,0))</f>
        <v/>
      </c>
      <c r="AH119" s="251" t="str">
        <f>IF(AH118="","",VLOOKUP(AH118,'シフト記号表（勤務時間帯）'!$C$6:$K$35,9,0))</f>
        <v/>
      </c>
      <c r="AI119" s="251" t="str">
        <f>IF(AI118="","",VLOOKUP(AI118,'シフト記号表（勤務時間帯）'!$C$6:$K$35,9,0))</f>
        <v/>
      </c>
      <c r="AJ119" s="251" t="str">
        <f>IF(AJ118="","",VLOOKUP(AJ118,'シフト記号表（勤務時間帯）'!$C$6:$K$35,9,0))</f>
        <v/>
      </c>
      <c r="AK119" s="251" t="str">
        <f>IF(AK118="","",VLOOKUP(AK118,'シフト記号表（勤務時間帯）'!$C$6:$K$35,9,0))</f>
        <v/>
      </c>
      <c r="AL119" s="251" t="str">
        <f>IF(AL118="","",VLOOKUP(AL118,'シフト記号表（勤務時間帯）'!$C$6:$K$35,9,0))</f>
        <v/>
      </c>
      <c r="AM119" s="256" t="str">
        <f>IF(AM118="","",VLOOKUP(AM118,'シフト記号表（勤務時間帯）'!$C$6:$K$35,9,0))</f>
        <v/>
      </c>
      <c r="AN119" s="247" t="str">
        <f>IF(AN118="","",VLOOKUP(AN118,'シフト記号表（勤務時間帯）'!$C$6:$K$35,9,0))</f>
        <v/>
      </c>
      <c r="AO119" s="251" t="str">
        <f>IF(AO118="","",VLOOKUP(AO118,'シフト記号表（勤務時間帯）'!$C$6:$K$35,9,0))</f>
        <v/>
      </c>
      <c r="AP119" s="251" t="str">
        <f>IF(AP118="","",VLOOKUP(AP118,'シフト記号表（勤務時間帯）'!$C$6:$K$35,9,0))</f>
        <v/>
      </c>
      <c r="AQ119" s="251" t="str">
        <f>IF(AQ118="","",VLOOKUP(AQ118,'シフト記号表（勤務時間帯）'!$C$6:$K$35,9,0))</f>
        <v/>
      </c>
      <c r="AR119" s="251" t="str">
        <f>IF(AR118="","",VLOOKUP(AR118,'シフト記号表（勤務時間帯）'!$C$6:$K$35,9,0))</f>
        <v/>
      </c>
      <c r="AS119" s="251" t="str">
        <f>IF(AS118="","",VLOOKUP(AS118,'シフト記号表（勤務時間帯）'!$C$6:$K$35,9,0))</f>
        <v/>
      </c>
      <c r="AT119" s="256" t="str">
        <f>IF(AT118="","",VLOOKUP(AT118,'シフト記号表（勤務時間帯）'!$C$6:$K$35,9,0))</f>
        <v/>
      </c>
      <c r="AU119" s="247" t="str">
        <f>IF(AU118="","",VLOOKUP(AU118,'シフト記号表（勤務時間帯）'!$C$6:$K$35,9,0))</f>
        <v/>
      </c>
      <c r="AV119" s="251" t="str">
        <f>IF(AV118="","",VLOOKUP(AV118,'シフト記号表（勤務時間帯）'!$C$6:$K$35,9,0))</f>
        <v/>
      </c>
      <c r="AW119" s="251" t="str">
        <f>IF(AW118="","",VLOOKUP(AW118,'シフト記号表（勤務時間帯）'!$C$6:$K$35,9,0))</f>
        <v/>
      </c>
      <c r="AX119" s="276">
        <f>IF($BB$3="４週",SUM(S119:AT119),IF($BB$3="暦月",SUM(S119:AW119),""))</f>
        <v>0</v>
      </c>
      <c r="AY119" s="276"/>
      <c r="AZ119" s="285">
        <f>IF($BB$3="４週",AX119/4,IF($BB$3="暦月",'認知症対応型通所（100名）'!AX119/('認知症対応型通所（100名）'!$BB$8/7),""))</f>
        <v>0</v>
      </c>
      <c r="BA119" s="285"/>
      <c r="BB119" s="174"/>
      <c r="BC119" s="174"/>
      <c r="BD119" s="174"/>
      <c r="BE119" s="174"/>
      <c r="BF119" s="174"/>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row>
    <row r="120" spans="1:1024" ht="20.25" customHeight="1">
      <c r="A120" s="5"/>
      <c r="B120" s="209"/>
      <c r="C120" s="219"/>
      <c r="D120" s="219"/>
      <c r="E120" s="219"/>
      <c r="F120" s="303">
        <f>C118</f>
        <v>0</v>
      </c>
      <c r="G120" s="50"/>
      <c r="H120" s="50"/>
      <c r="I120" s="50"/>
      <c r="J120" s="50"/>
      <c r="K120" s="50"/>
      <c r="L120" s="67"/>
      <c r="M120" s="67"/>
      <c r="N120" s="67"/>
      <c r="O120" s="67"/>
      <c r="P120" s="240" t="s">
        <v>44</v>
      </c>
      <c r="Q120" s="240"/>
      <c r="R120" s="240"/>
      <c r="S120" s="248" t="str">
        <f>IF(S118="","",VLOOKUP(S118,'シフト記号表（勤務時間帯）'!$C$6:$U$35,19,0))</f>
        <v/>
      </c>
      <c r="T120" s="252" t="str">
        <f>IF(T118="","",VLOOKUP(T118,'シフト記号表（勤務時間帯）'!$C$6:$U$35,19,0))</f>
        <v/>
      </c>
      <c r="U120" s="252" t="str">
        <f>IF(U118="","",VLOOKUP(U118,'シフト記号表（勤務時間帯）'!$C$6:$U$35,19,0))</f>
        <v/>
      </c>
      <c r="V120" s="252" t="str">
        <f>IF(V118="","",VLOOKUP(V118,'シフト記号表（勤務時間帯）'!$C$6:$U$35,19,0))</f>
        <v/>
      </c>
      <c r="W120" s="252" t="str">
        <f>IF(W118="","",VLOOKUP(W118,'シフト記号表（勤務時間帯）'!$C$6:$U$35,19,0))</f>
        <v/>
      </c>
      <c r="X120" s="252" t="str">
        <f>IF(X118="","",VLOOKUP(X118,'シフト記号表（勤務時間帯）'!$C$6:$U$35,19,0))</f>
        <v/>
      </c>
      <c r="Y120" s="257" t="str">
        <f>IF(Y118="","",VLOOKUP(Y118,'シフト記号表（勤務時間帯）'!$C$6:$U$35,19,0))</f>
        <v/>
      </c>
      <c r="Z120" s="248" t="str">
        <f>IF(Z118="","",VLOOKUP(Z118,'シフト記号表（勤務時間帯）'!$C$6:$U$35,19,0))</f>
        <v/>
      </c>
      <c r="AA120" s="252" t="str">
        <f>IF(AA118="","",VLOOKUP(AA118,'シフト記号表（勤務時間帯）'!$C$6:$U$35,19,0))</f>
        <v/>
      </c>
      <c r="AB120" s="252" t="str">
        <f>IF(AB118="","",VLOOKUP(AB118,'シフト記号表（勤務時間帯）'!$C$6:$U$35,19,0))</f>
        <v/>
      </c>
      <c r="AC120" s="252" t="str">
        <f>IF(AC118="","",VLOOKUP(AC118,'シフト記号表（勤務時間帯）'!$C$6:$U$35,19,0))</f>
        <v/>
      </c>
      <c r="AD120" s="252" t="str">
        <f>IF(AD118="","",VLOOKUP(AD118,'シフト記号表（勤務時間帯）'!$C$6:$U$35,19,0))</f>
        <v/>
      </c>
      <c r="AE120" s="252" t="str">
        <f>IF(AE118="","",VLOOKUP(AE118,'シフト記号表（勤務時間帯）'!$C$6:$U$35,19,0))</f>
        <v/>
      </c>
      <c r="AF120" s="257" t="str">
        <f>IF(AF118="","",VLOOKUP(AF118,'シフト記号表（勤務時間帯）'!$C$6:$U$35,19,0))</f>
        <v/>
      </c>
      <c r="AG120" s="248" t="str">
        <f>IF(AG118="","",VLOOKUP(AG118,'シフト記号表（勤務時間帯）'!$C$6:$U$35,19,0))</f>
        <v/>
      </c>
      <c r="AH120" s="252" t="str">
        <f>IF(AH118="","",VLOOKUP(AH118,'シフト記号表（勤務時間帯）'!$C$6:$U$35,19,0))</f>
        <v/>
      </c>
      <c r="AI120" s="252" t="str">
        <f>IF(AI118="","",VLOOKUP(AI118,'シフト記号表（勤務時間帯）'!$C$6:$U$35,19,0))</f>
        <v/>
      </c>
      <c r="AJ120" s="252" t="str">
        <f>IF(AJ118="","",VLOOKUP(AJ118,'シフト記号表（勤務時間帯）'!$C$6:$U$35,19,0))</f>
        <v/>
      </c>
      <c r="AK120" s="252" t="str">
        <f>IF(AK118="","",VLOOKUP(AK118,'シフト記号表（勤務時間帯）'!$C$6:$U$35,19,0))</f>
        <v/>
      </c>
      <c r="AL120" s="252" t="str">
        <f>IF(AL118="","",VLOOKUP(AL118,'シフト記号表（勤務時間帯）'!$C$6:$U$35,19,0))</f>
        <v/>
      </c>
      <c r="AM120" s="257" t="str">
        <f>IF(AM118="","",VLOOKUP(AM118,'シフト記号表（勤務時間帯）'!$C$6:$U$35,19,0))</f>
        <v/>
      </c>
      <c r="AN120" s="248" t="str">
        <f>IF(AN118="","",VLOOKUP(AN118,'シフト記号表（勤務時間帯）'!$C$6:$U$35,19,0))</f>
        <v/>
      </c>
      <c r="AO120" s="252" t="str">
        <f>IF(AO118="","",VLOOKUP(AO118,'シフト記号表（勤務時間帯）'!$C$6:$U$35,19,0))</f>
        <v/>
      </c>
      <c r="AP120" s="252" t="str">
        <f>IF(AP118="","",VLOOKUP(AP118,'シフト記号表（勤務時間帯）'!$C$6:$U$35,19,0))</f>
        <v/>
      </c>
      <c r="AQ120" s="252" t="str">
        <f>IF(AQ118="","",VLOOKUP(AQ118,'シフト記号表（勤務時間帯）'!$C$6:$U$35,19,0))</f>
        <v/>
      </c>
      <c r="AR120" s="252" t="str">
        <f>IF(AR118="","",VLOOKUP(AR118,'シフト記号表（勤務時間帯）'!$C$6:$U$35,19,0))</f>
        <v/>
      </c>
      <c r="AS120" s="252" t="str">
        <f>IF(AS118="","",VLOOKUP(AS118,'シフト記号表（勤務時間帯）'!$C$6:$U$35,19,0))</f>
        <v/>
      </c>
      <c r="AT120" s="257" t="str">
        <f>IF(AT118="","",VLOOKUP(AT118,'シフト記号表（勤務時間帯）'!$C$6:$U$35,19,0))</f>
        <v/>
      </c>
      <c r="AU120" s="248" t="str">
        <f>IF(AU118="","",VLOOKUP(AU118,'シフト記号表（勤務時間帯）'!$C$6:$U$35,19,0))</f>
        <v/>
      </c>
      <c r="AV120" s="252" t="str">
        <f>IF(AV118="","",VLOOKUP(AV118,'シフト記号表（勤務時間帯）'!$C$6:$U$35,19,0))</f>
        <v/>
      </c>
      <c r="AW120" s="252" t="str">
        <f>IF(AW118="","",VLOOKUP(AW118,'シフト記号表（勤務時間帯）'!$C$6:$U$35,19,0))</f>
        <v/>
      </c>
      <c r="AX120" s="277">
        <f>IF($BB$3="４週",SUM(S120:AT120),IF($BB$3="暦月",SUM(S120:AW120),""))</f>
        <v>0</v>
      </c>
      <c r="AY120" s="277"/>
      <c r="AZ120" s="286">
        <f>IF($BB$3="４週",AX120/4,IF($BB$3="暦月",'認知症対応型通所（100名）'!AX120/('認知症対応型通所（100名）'!$BB$8/7),""))</f>
        <v>0</v>
      </c>
      <c r="BA120" s="286"/>
      <c r="BB120" s="174"/>
      <c r="BC120" s="174"/>
      <c r="BD120" s="174"/>
      <c r="BE120" s="174"/>
      <c r="BF120" s="174"/>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row>
    <row r="121" spans="1:1024" ht="20.25" customHeight="1">
      <c r="A121" s="5"/>
      <c r="B121" s="209">
        <f>B118+1</f>
        <v>34</v>
      </c>
      <c r="C121" s="219"/>
      <c r="D121" s="219"/>
      <c r="E121" s="219"/>
      <c r="F121" s="41"/>
      <c r="G121" s="50"/>
      <c r="H121" s="50"/>
      <c r="I121" s="50"/>
      <c r="J121" s="50"/>
      <c r="K121" s="50"/>
      <c r="L121" s="67"/>
      <c r="M121" s="67"/>
      <c r="N121" s="67"/>
      <c r="O121" s="67"/>
      <c r="P121" s="241" t="s">
        <v>49</v>
      </c>
      <c r="Q121" s="241"/>
      <c r="R121" s="241"/>
      <c r="S121" s="307"/>
      <c r="T121" s="309"/>
      <c r="U121" s="309"/>
      <c r="V121" s="309"/>
      <c r="W121" s="309"/>
      <c r="X121" s="309"/>
      <c r="Y121" s="310"/>
      <c r="Z121" s="307"/>
      <c r="AA121" s="309"/>
      <c r="AB121" s="309"/>
      <c r="AC121" s="309"/>
      <c r="AD121" s="309"/>
      <c r="AE121" s="309"/>
      <c r="AF121" s="310"/>
      <c r="AG121" s="307"/>
      <c r="AH121" s="309"/>
      <c r="AI121" s="309"/>
      <c r="AJ121" s="309"/>
      <c r="AK121" s="309"/>
      <c r="AL121" s="309"/>
      <c r="AM121" s="310"/>
      <c r="AN121" s="307"/>
      <c r="AO121" s="309"/>
      <c r="AP121" s="309"/>
      <c r="AQ121" s="309"/>
      <c r="AR121" s="309"/>
      <c r="AS121" s="309"/>
      <c r="AT121" s="310"/>
      <c r="AU121" s="307"/>
      <c r="AV121" s="309"/>
      <c r="AW121" s="309"/>
      <c r="AX121" s="312"/>
      <c r="AY121" s="312"/>
      <c r="AZ121" s="316"/>
      <c r="BA121" s="316"/>
      <c r="BB121" s="174"/>
      <c r="BC121" s="174"/>
      <c r="BD121" s="174"/>
      <c r="BE121" s="174"/>
      <c r="BF121" s="174"/>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row>
    <row r="122" spans="1:1024" ht="20.25" customHeight="1">
      <c r="A122" s="5"/>
      <c r="B122" s="209"/>
      <c r="C122" s="219"/>
      <c r="D122" s="219"/>
      <c r="E122" s="219"/>
      <c r="F122" s="39"/>
      <c r="G122" s="50"/>
      <c r="H122" s="50"/>
      <c r="I122" s="50"/>
      <c r="J122" s="50"/>
      <c r="K122" s="50"/>
      <c r="L122" s="67"/>
      <c r="M122" s="67"/>
      <c r="N122" s="67"/>
      <c r="O122" s="67"/>
      <c r="P122" s="239" t="s">
        <v>40</v>
      </c>
      <c r="Q122" s="239"/>
      <c r="R122" s="239"/>
      <c r="S122" s="247" t="str">
        <f>IF(S121="","",VLOOKUP(S121,'シフト記号表（勤務時間帯）'!$C$6:$K$35,9,0))</f>
        <v/>
      </c>
      <c r="T122" s="251" t="str">
        <f>IF(T121="","",VLOOKUP(T121,'シフト記号表（勤務時間帯）'!$C$6:$K$35,9,0))</f>
        <v/>
      </c>
      <c r="U122" s="251" t="str">
        <f>IF(U121="","",VLOOKUP(U121,'シフト記号表（勤務時間帯）'!$C$6:$K$35,9,0))</f>
        <v/>
      </c>
      <c r="V122" s="251" t="str">
        <f>IF(V121="","",VLOOKUP(V121,'シフト記号表（勤務時間帯）'!$C$6:$K$35,9,0))</f>
        <v/>
      </c>
      <c r="W122" s="251" t="str">
        <f>IF(W121="","",VLOOKUP(W121,'シフト記号表（勤務時間帯）'!$C$6:$K$35,9,0))</f>
        <v/>
      </c>
      <c r="X122" s="251" t="str">
        <f>IF(X121="","",VLOOKUP(X121,'シフト記号表（勤務時間帯）'!$C$6:$K$35,9,0))</f>
        <v/>
      </c>
      <c r="Y122" s="256" t="str">
        <f>IF(Y121="","",VLOOKUP(Y121,'シフト記号表（勤務時間帯）'!$C$6:$K$35,9,0))</f>
        <v/>
      </c>
      <c r="Z122" s="247" t="str">
        <f>IF(Z121="","",VLOOKUP(Z121,'シフト記号表（勤務時間帯）'!$C$6:$K$35,9,0))</f>
        <v/>
      </c>
      <c r="AA122" s="251" t="str">
        <f>IF(AA121="","",VLOOKUP(AA121,'シフト記号表（勤務時間帯）'!$C$6:$K$35,9,0))</f>
        <v/>
      </c>
      <c r="AB122" s="251" t="str">
        <f>IF(AB121="","",VLOOKUP(AB121,'シフト記号表（勤務時間帯）'!$C$6:$K$35,9,0))</f>
        <v/>
      </c>
      <c r="AC122" s="251" t="str">
        <f>IF(AC121="","",VLOOKUP(AC121,'シフト記号表（勤務時間帯）'!$C$6:$K$35,9,0))</f>
        <v/>
      </c>
      <c r="AD122" s="251" t="str">
        <f>IF(AD121="","",VLOOKUP(AD121,'シフト記号表（勤務時間帯）'!$C$6:$K$35,9,0))</f>
        <v/>
      </c>
      <c r="AE122" s="251" t="str">
        <f>IF(AE121="","",VLOOKUP(AE121,'シフト記号表（勤務時間帯）'!$C$6:$K$35,9,0))</f>
        <v/>
      </c>
      <c r="AF122" s="256" t="str">
        <f>IF(AF121="","",VLOOKUP(AF121,'シフト記号表（勤務時間帯）'!$C$6:$K$35,9,0))</f>
        <v/>
      </c>
      <c r="AG122" s="247" t="str">
        <f>IF(AG121="","",VLOOKUP(AG121,'シフト記号表（勤務時間帯）'!$C$6:$K$35,9,0))</f>
        <v/>
      </c>
      <c r="AH122" s="251" t="str">
        <f>IF(AH121="","",VLOOKUP(AH121,'シフト記号表（勤務時間帯）'!$C$6:$K$35,9,0))</f>
        <v/>
      </c>
      <c r="AI122" s="251" t="str">
        <f>IF(AI121="","",VLOOKUP(AI121,'シフト記号表（勤務時間帯）'!$C$6:$K$35,9,0))</f>
        <v/>
      </c>
      <c r="AJ122" s="251" t="str">
        <f>IF(AJ121="","",VLOOKUP(AJ121,'シフト記号表（勤務時間帯）'!$C$6:$K$35,9,0))</f>
        <v/>
      </c>
      <c r="AK122" s="251" t="str">
        <f>IF(AK121="","",VLOOKUP(AK121,'シフト記号表（勤務時間帯）'!$C$6:$K$35,9,0))</f>
        <v/>
      </c>
      <c r="AL122" s="251" t="str">
        <f>IF(AL121="","",VLOOKUP(AL121,'シフト記号表（勤務時間帯）'!$C$6:$K$35,9,0))</f>
        <v/>
      </c>
      <c r="AM122" s="256" t="str">
        <f>IF(AM121="","",VLOOKUP(AM121,'シフト記号表（勤務時間帯）'!$C$6:$K$35,9,0))</f>
        <v/>
      </c>
      <c r="AN122" s="247" t="str">
        <f>IF(AN121="","",VLOOKUP(AN121,'シフト記号表（勤務時間帯）'!$C$6:$K$35,9,0))</f>
        <v/>
      </c>
      <c r="AO122" s="251" t="str">
        <f>IF(AO121="","",VLOOKUP(AO121,'シフト記号表（勤務時間帯）'!$C$6:$K$35,9,0))</f>
        <v/>
      </c>
      <c r="AP122" s="251" t="str">
        <f>IF(AP121="","",VLOOKUP(AP121,'シフト記号表（勤務時間帯）'!$C$6:$K$35,9,0))</f>
        <v/>
      </c>
      <c r="AQ122" s="251" t="str">
        <f>IF(AQ121="","",VLOOKUP(AQ121,'シフト記号表（勤務時間帯）'!$C$6:$K$35,9,0))</f>
        <v/>
      </c>
      <c r="AR122" s="251" t="str">
        <f>IF(AR121="","",VLOOKUP(AR121,'シフト記号表（勤務時間帯）'!$C$6:$K$35,9,0))</f>
        <v/>
      </c>
      <c r="AS122" s="251" t="str">
        <f>IF(AS121="","",VLOOKUP(AS121,'シフト記号表（勤務時間帯）'!$C$6:$K$35,9,0))</f>
        <v/>
      </c>
      <c r="AT122" s="256" t="str">
        <f>IF(AT121="","",VLOOKUP(AT121,'シフト記号表（勤務時間帯）'!$C$6:$K$35,9,0))</f>
        <v/>
      </c>
      <c r="AU122" s="247" t="str">
        <f>IF(AU121="","",VLOOKUP(AU121,'シフト記号表（勤務時間帯）'!$C$6:$K$35,9,0))</f>
        <v/>
      </c>
      <c r="AV122" s="251" t="str">
        <f>IF(AV121="","",VLOOKUP(AV121,'シフト記号表（勤務時間帯）'!$C$6:$K$35,9,0))</f>
        <v/>
      </c>
      <c r="AW122" s="251" t="str">
        <f>IF(AW121="","",VLOOKUP(AW121,'シフト記号表（勤務時間帯）'!$C$6:$K$35,9,0))</f>
        <v/>
      </c>
      <c r="AX122" s="276">
        <f>IF($BB$3="４週",SUM(S122:AT122),IF($BB$3="暦月",SUM(S122:AW122),""))</f>
        <v>0</v>
      </c>
      <c r="AY122" s="276"/>
      <c r="AZ122" s="285">
        <f>IF($BB$3="４週",AX122/4,IF($BB$3="暦月",'認知症対応型通所（100名）'!AX122/('認知症対応型通所（100名）'!$BB$8/7),""))</f>
        <v>0</v>
      </c>
      <c r="BA122" s="285"/>
      <c r="BB122" s="174"/>
      <c r="BC122" s="174"/>
      <c r="BD122" s="174"/>
      <c r="BE122" s="174"/>
      <c r="BF122" s="174"/>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row>
    <row r="123" spans="1:1024" ht="20.25" customHeight="1">
      <c r="A123" s="5"/>
      <c r="B123" s="209"/>
      <c r="C123" s="219"/>
      <c r="D123" s="219"/>
      <c r="E123" s="219"/>
      <c r="F123" s="303">
        <f>C121</f>
        <v>0</v>
      </c>
      <c r="G123" s="50"/>
      <c r="H123" s="50"/>
      <c r="I123" s="50"/>
      <c r="J123" s="50"/>
      <c r="K123" s="50"/>
      <c r="L123" s="67"/>
      <c r="M123" s="67"/>
      <c r="N123" s="67"/>
      <c r="O123" s="67"/>
      <c r="P123" s="240" t="s">
        <v>44</v>
      </c>
      <c r="Q123" s="240"/>
      <c r="R123" s="240"/>
      <c r="S123" s="248" t="str">
        <f>IF(S121="","",VLOOKUP(S121,'シフト記号表（勤務時間帯）'!$C$6:$U$35,19,0))</f>
        <v/>
      </c>
      <c r="T123" s="252" t="str">
        <f>IF(T121="","",VLOOKUP(T121,'シフト記号表（勤務時間帯）'!$C$6:$U$35,19,0))</f>
        <v/>
      </c>
      <c r="U123" s="252" t="str">
        <f>IF(U121="","",VLOOKUP(U121,'シフト記号表（勤務時間帯）'!$C$6:$U$35,19,0))</f>
        <v/>
      </c>
      <c r="V123" s="252" t="str">
        <f>IF(V121="","",VLOOKUP(V121,'シフト記号表（勤務時間帯）'!$C$6:$U$35,19,0))</f>
        <v/>
      </c>
      <c r="W123" s="252" t="str">
        <f>IF(W121="","",VLOOKUP(W121,'シフト記号表（勤務時間帯）'!$C$6:$U$35,19,0))</f>
        <v/>
      </c>
      <c r="X123" s="252" t="str">
        <f>IF(X121="","",VLOOKUP(X121,'シフト記号表（勤務時間帯）'!$C$6:$U$35,19,0))</f>
        <v/>
      </c>
      <c r="Y123" s="257" t="str">
        <f>IF(Y121="","",VLOOKUP(Y121,'シフト記号表（勤務時間帯）'!$C$6:$U$35,19,0))</f>
        <v/>
      </c>
      <c r="Z123" s="248" t="str">
        <f>IF(Z121="","",VLOOKUP(Z121,'シフト記号表（勤務時間帯）'!$C$6:$U$35,19,0))</f>
        <v/>
      </c>
      <c r="AA123" s="252" t="str">
        <f>IF(AA121="","",VLOOKUP(AA121,'シフト記号表（勤務時間帯）'!$C$6:$U$35,19,0))</f>
        <v/>
      </c>
      <c r="AB123" s="252" t="str">
        <f>IF(AB121="","",VLOOKUP(AB121,'シフト記号表（勤務時間帯）'!$C$6:$U$35,19,0))</f>
        <v/>
      </c>
      <c r="AC123" s="252" t="str">
        <f>IF(AC121="","",VLOOKUP(AC121,'シフト記号表（勤務時間帯）'!$C$6:$U$35,19,0))</f>
        <v/>
      </c>
      <c r="AD123" s="252" t="str">
        <f>IF(AD121="","",VLOOKUP(AD121,'シフト記号表（勤務時間帯）'!$C$6:$U$35,19,0))</f>
        <v/>
      </c>
      <c r="AE123" s="252" t="str">
        <f>IF(AE121="","",VLOOKUP(AE121,'シフト記号表（勤務時間帯）'!$C$6:$U$35,19,0))</f>
        <v/>
      </c>
      <c r="AF123" s="257" t="str">
        <f>IF(AF121="","",VLOOKUP(AF121,'シフト記号表（勤務時間帯）'!$C$6:$U$35,19,0))</f>
        <v/>
      </c>
      <c r="AG123" s="248" t="str">
        <f>IF(AG121="","",VLOOKUP(AG121,'シフト記号表（勤務時間帯）'!$C$6:$U$35,19,0))</f>
        <v/>
      </c>
      <c r="AH123" s="252" t="str">
        <f>IF(AH121="","",VLOOKUP(AH121,'シフト記号表（勤務時間帯）'!$C$6:$U$35,19,0))</f>
        <v/>
      </c>
      <c r="AI123" s="252" t="str">
        <f>IF(AI121="","",VLOOKUP(AI121,'シフト記号表（勤務時間帯）'!$C$6:$U$35,19,0))</f>
        <v/>
      </c>
      <c r="AJ123" s="252" t="str">
        <f>IF(AJ121="","",VLOOKUP(AJ121,'シフト記号表（勤務時間帯）'!$C$6:$U$35,19,0))</f>
        <v/>
      </c>
      <c r="AK123" s="252" t="str">
        <f>IF(AK121="","",VLOOKUP(AK121,'シフト記号表（勤務時間帯）'!$C$6:$U$35,19,0))</f>
        <v/>
      </c>
      <c r="AL123" s="252" t="str">
        <f>IF(AL121="","",VLOOKUP(AL121,'シフト記号表（勤務時間帯）'!$C$6:$U$35,19,0))</f>
        <v/>
      </c>
      <c r="AM123" s="257" t="str">
        <f>IF(AM121="","",VLOOKUP(AM121,'シフト記号表（勤務時間帯）'!$C$6:$U$35,19,0))</f>
        <v/>
      </c>
      <c r="AN123" s="248" t="str">
        <f>IF(AN121="","",VLOOKUP(AN121,'シフト記号表（勤務時間帯）'!$C$6:$U$35,19,0))</f>
        <v/>
      </c>
      <c r="AO123" s="252" t="str">
        <f>IF(AO121="","",VLOOKUP(AO121,'シフト記号表（勤務時間帯）'!$C$6:$U$35,19,0))</f>
        <v/>
      </c>
      <c r="AP123" s="252" t="str">
        <f>IF(AP121="","",VLOOKUP(AP121,'シフト記号表（勤務時間帯）'!$C$6:$U$35,19,0))</f>
        <v/>
      </c>
      <c r="AQ123" s="252" t="str">
        <f>IF(AQ121="","",VLOOKUP(AQ121,'シフト記号表（勤務時間帯）'!$C$6:$U$35,19,0))</f>
        <v/>
      </c>
      <c r="AR123" s="252" t="str">
        <f>IF(AR121="","",VLOOKUP(AR121,'シフト記号表（勤務時間帯）'!$C$6:$U$35,19,0))</f>
        <v/>
      </c>
      <c r="AS123" s="252" t="str">
        <f>IF(AS121="","",VLOOKUP(AS121,'シフト記号表（勤務時間帯）'!$C$6:$U$35,19,0))</f>
        <v/>
      </c>
      <c r="AT123" s="257" t="str">
        <f>IF(AT121="","",VLOOKUP(AT121,'シフト記号表（勤務時間帯）'!$C$6:$U$35,19,0))</f>
        <v/>
      </c>
      <c r="AU123" s="248" t="str">
        <f>IF(AU121="","",VLOOKUP(AU121,'シフト記号表（勤務時間帯）'!$C$6:$U$35,19,0))</f>
        <v/>
      </c>
      <c r="AV123" s="252" t="str">
        <f>IF(AV121="","",VLOOKUP(AV121,'シフト記号表（勤務時間帯）'!$C$6:$U$35,19,0))</f>
        <v/>
      </c>
      <c r="AW123" s="252" t="str">
        <f>IF(AW121="","",VLOOKUP(AW121,'シフト記号表（勤務時間帯）'!$C$6:$U$35,19,0))</f>
        <v/>
      </c>
      <c r="AX123" s="277">
        <f>IF($BB$3="４週",SUM(S123:AT123),IF($BB$3="暦月",SUM(S123:AW123),""))</f>
        <v>0</v>
      </c>
      <c r="AY123" s="277"/>
      <c r="AZ123" s="286">
        <f>IF($BB$3="４週",AX123/4,IF($BB$3="暦月",'認知症対応型通所（100名）'!AX123/('認知症対応型通所（100名）'!$BB$8/7),""))</f>
        <v>0</v>
      </c>
      <c r="BA123" s="286"/>
      <c r="BB123" s="174"/>
      <c r="BC123" s="174"/>
      <c r="BD123" s="174"/>
      <c r="BE123" s="174"/>
      <c r="BF123" s="174"/>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row>
    <row r="124" spans="1:1024" ht="20.25" customHeight="1">
      <c r="A124" s="5"/>
      <c r="B124" s="209">
        <f>B121+1</f>
        <v>35</v>
      </c>
      <c r="C124" s="219"/>
      <c r="D124" s="219"/>
      <c r="E124" s="219"/>
      <c r="F124" s="41"/>
      <c r="G124" s="50"/>
      <c r="H124" s="50"/>
      <c r="I124" s="50"/>
      <c r="J124" s="50"/>
      <c r="K124" s="50"/>
      <c r="L124" s="67"/>
      <c r="M124" s="67"/>
      <c r="N124" s="67"/>
      <c r="O124" s="67"/>
      <c r="P124" s="241" t="s">
        <v>49</v>
      </c>
      <c r="Q124" s="241"/>
      <c r="R124" s="241"/>
      <c r="S124" s="307"/>
      <c r="T124" s="309"/>
      <c r="U124" s="309"/>
      <c r="V124" s="309"/>
      <c r="W124" s="309"/>
      <c r="X124" s="309"/>
      <c r="Y124" s="310"/>
      <c r="Z124" s="307"/>
      <c r="AA124" s="309"/>
      <c r="AB124" s="309"/>
      <c r="AC124" s="309"/>
      <c r="AD124" s="309"/>
      <c r="AE124" s="309"/>
      <c r="AF124" s="310"/>
      <c r="AG124" s="307"/>
      <c r="AH124" s="309"/>
      <c r="AI124" s="309"/>
      <c r="AJ124" s="309"/>
      <c r="AK124" s="309"/>
      <c r="AL124" s="309"/>
      <c r="AM124" s="310"/>
      <c r="AN124" s="307"/>
      <c r="AO124" s="309"/>
      <c r="AP124" s="309"/>
      <c r="AQ124" s="309"/>
      <c r="AR124" s="309"/>
      <c r="AS124" s="309"/>
      <c r="AT124" s="310"/>
      <c r="AU124" s="307"/>
      <c r="AV124" s="309"/>
      <c r="AW124" s="309"/>
      <c r="AX124" s="312"/>
      <c r="AY124" s="312"/>
      <c r="AZ124" s="316"/>
      <c r="BA124" s="316"/>
      <c r="BB124" s="174"/>
      <c r="BC124" s="174"/>
      <c r="BD124" s="174"/>
      <c r="BE124" s="174"/>
      <c r="BF124" s="174"/>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row>
    <row r="125" spans="1:1024" ht="20.25" customHeight="1">
      <c r="A125" s="5"/>
      <c r="B125" s="209"/>
      <c r="C125" s="219"/>
      <c r="D125" s="219"/>
      <c r="E125" s="219"/>
      <c r="F125" s="39"/>
      <c r="G125" s="50"/>
      <c r="H125" s="50"/>
      <c r="I125" s="50"/>
      <c r="J125" s="50"/>
      <c r="K125" s="50"/>
      <c r="L125" s="67"/>
      <c r="M125" s="67"/>
      <c r="N125" s="67"/>
      <c r="O125" s="67"/>
      <c r="P125" s="239" t="s">
        <v>40</v>
      </c>
      <c r="Q125" s="239"/>
      <c r="R125" s="239"/>
      <c r="S125" s="247" t="str">
        <f>IF(S124="","",VLOOKUP(S124,'シフト記号表（勤務時間帯）'!$C$6:$K$35,9,0))</f>
        <v/>
      </c>
      <c r="T125" s="251" t="str">
        <f>IF(T124="","",VLOOKUP(T124,'シフト記号表（勤務時間帯）'!$C$6:$K$35,9,0))</f>
        <v/>
      </c>
      <c r="U125" s="251" t="str">
        <f>IF(U124="","",VLOOKUP(U124,'シフト記号表（勤務時間帯）'!$C$6:$K$35,9,0))</f>
        <v/>
      </c>
      <c r="V125" s="251" t="str">
        <f>IF(V124="","",VLOOKUP(V124,'シフト記号表（勤務時間帯）'!$C$6:$K$35,9,0))</f>
        <v/>
      </c>
      <c r="W125" s="251" t="str">
        <f>IF(W124="","",VLOOKUP(W124,'シフト記号表（勤務時間帯）'!$C$6:$K$35,9,0))</f>
        <v/>
      </c>
      <c r="X125" s="251" t="str">
        <f>IF(X124="","",VLOOKUP(X124,'シフト記号表（勤務時間帯）'!$C$6:$K$35,9,0))</f>
        <v/>
      </c>
      <c r="Y125" s="256" t="str">
        <f>IF(Y124="","",VLOOKUP(Y124,'シフト記号表（勤務時間帯）'!$C$6:$K$35,9,0))</f>
        <v/>
      </c>
      <c r="Z125" s="247" t="str">
        <f>IF(Z124="","",VLOOKUP(Z124,'シフト記号表（勤務時間帯）'!$C$6:$K$35,9,0))</f>
        <v/>
      </c>
      <c r="AA125" s="251" t="str">
        <f>IF(AA124="","",VLOOKUP(AA124,'シフト記号表（勤務時間帯）'!$C$6:$K$35,9,0))</f>
        <v/>
      </c>
      <c r="AB125" s="251" t="str">
        <f>IF(AB124="","",VLOOKUP(AB124,'シフト記号表（勤務時間帯）'!$C$6:$K$35,9,0))</f>
        <v/>
      </c>
      <c r="AC125" s="251" t="str">
        <f>IF(AC124="","",VLOOKUP(AC124,'シフト記号表（勤務時間帯）'!$C$6:$K$35,9,0))</f>
        <v/>
      </c>
      <c r="AD125" s="251" t="str">
        <f>IF(AD124="","",VLOOKUP(AD124,'シフト記号表（勤務時間帯）'!$C$6:$K$35,9,0))</f>
        <v/>
      </c>
      <c r="AE125" s="251" t="str">
        <f>IF(AE124="","",VLOOKUP(AE124,'シフト記号表（勤務時間帯）'!$C$6:$K$35,9,0))</f>
        <v/>
      </c>
      <c r="AF125" s="256" t="str">
        <f>IF(AF124="","",VLOOKUP(AF124,'シフト記号表（勤務時間帯）'!$C$6:$K$35,9,0))</f>
        <v/>
      </c>
      <c r="AG125" s="247" t="str">
        <f>IF(AG124="","",VLOOKUP(AG124,'シフト記号表（勤務時間帯）'!$C$6:$K$35,9,0))</f>
        <v/>
      </c>
      <c r="AH125" s="251" t="str">
        <f>IF(AH124="","",VLOOKUP(AH124,'シフト記号表（勤務時間帯）'!$C$6:$K$35,9,0))</f>
        <v/>
      </c>
      <c r="AI125" s="251" t="str">
        <f>IF(AI124="","",VLOOKUP(AI124,'シフト記号表（勤務時間帯）'!$C$6:$K$35,9,0))</f>
        <v/>
      </c>
      <c r="AJ125" s="251" t="str">
        <f>IF(AJ124="","",VLOOKUP(AJ124,'シフト記号表（勤務時間帯）'!$C$6:$K$35,9,0))</f>
        <v/>
      </c>
      <c r="AK125" s="251" t="str">
        <f>IF(AK124="","",VLOOKUP(AK124,'シフト記号表（勤務時間帯）'!$C$6:$K$35,9,0))</f>
        <v/>
      </c>
      <c r="AL125" s="251" t="str">
        <f>IF(AL124="","",VLOOKUP(AL124,'シフト記号表（勤務時間帯）'!$C$6:$K$35,9,0))</f>
        <v/>
      </c>
      <c r="AM125" s="256" t="str">
        <f>IF(AM124="","",VLOOKUP(AM124,'シフト記号表（勤務時間帯）'!$C$6:$K$35,9,0))</f>
        <v/>
      </c>
      <c r="AN125" s="247" t="str">
        <f>IF(AN124="","",VLOOKUP(AN124,'シフト記号表（勤務時間帯）'!$C$6:$K$35,9,0))</f>
        <v/>
      </c>
      <c r="AO125" s="251" t="str">
        <f>IF(AO124="","",VLOOKUP(AO124,'シフト記号表（勤務時間帯）'!$C$6:$K$35,9,0))</f>
        <v/>
      </c>
      <c r="AP125" s="251" t="str">
        <f>IF(AP124="","",VLOOKUP(AP124,'シフト記号表（勤務時間帯）'!$C$6:$K$35,9,0))</f>
        <v/>
      </c>
      <c r="AQ125" s="251" t="str">
        <f>IF(AQ124="","",VLOOKUP(AQ124,'シフト記号表（勤務時間帯）'!$C$6:$K$35,9,0))</f>
        <v/>
      </c>
      <c r="AR125" s="251" t="str">
        <f>IF(AR124="","",VLOOKUP(AR124,'シフト記号表（勤務時間帯）'!$C$6:$K$35,9,0))</f>
        <v/>
      </c>
      <c r="AS125" s="251" t="str">
        <f>IF(AS124="","",VLOOKUP(AS124,'シフト記号表（勤務時間帯）'!$C$6:$K$35,9,0))</f>
        <v/>
      </c>
      <c r="AT125" s="256" t="str">
        <f>IF(AT124="","",VLOOKUP(AT124,'シフト記号表（勤務時間帯）'!$C$6:$K$35,9,0))</f>
        <v/>
      </c>
      <c r="AU125" s="247" t="str">
        <f>IF(AU124="","",VLOOKUP(AU124,'シフト記号表（勤務時間帯）'!$C$6:$K$35,9,0))</f>
        <v/>
      </c>
      <c r="AV125" s="251" t="str">
        <f>IF(AV124="","",VLOOKUP(AV124,'シフト記号表（勤務時間帯）'!$C$6:$K$35,9,0))</f>
        <v/>
      </c>
      <c r="AW125" s="251" t="str">
        <f>IF(AW124="","",VLOOKUP(AW124,'シフト記号表（勤務時間帯）'!$C$6:$K$35,9,0))</f>
        <v/>
      </c>
      <c r="AX125" s="276">
        <f>IF($BB$3="４週",SUM(S125:AT125),IF($BB$3="暦月",SUM(S125:AW125),""))</f>
        <v>0</v>
      </c>
      <c r="AY125" s="276"/>
      <c r="AZ125" s="285">
        <f>IF($BB$3="４週",AX125/4,IF($BB$3="暦月",'認知症対応型通所（100名）'!AX125/('認知症対応型通所（100名）'!$BB$8/7),""))</f>
        <v>0</v>
      </c>
      <c r="BA125" s="285"/>
      <c r="BB125" s="174"/>
      <c r="BC125" s="174"/>
      <c r="BD125" s="174"/>
      <c r="BE125" s="174"/>
      <c r="BF125" s="174"/>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row>
    <row r="126" spans="1:1024" ht="20.25" customHeight="1">
      <c r="A126" s="5"/>
      <c r="B126" s="209"/>
      <c r="C126" s="219"/>
      <c r="D126" s="219"/>
      <c r="E126" s="219"/>
      <c r="F126" s="303">
        <f>C124</f>
        <v>0</v>
      </c>
      <c r="G126" s="50"/>
      <c r="H126" s="50"/>
      <c r="I126" s="50"/>
      <c r="J126" s="50"/>
      <c r="K126" s="50"/>
      <c r="L126" s="67"/>
      <c r="M126" s="67"/>
      <c r="N126" s="67"/>
      <c r="O126" s="67"/>
      <c r="P126" s="240" t="s">
        <v>44</v>
      </c>
      <c r="Q126" s="240"/>
      <c r="R126" s="240"/>
      <c r="S126" s="248" t="str">
        <f>IF(S124="","",VLOOKUP(S124,'シフト記号表（勤務時間帯）'!$C$6:$U$35,19,0))</f>
        <v/>
      </c>
      <c r="T126" s="252" t="str">
        <f>IF(T124="","",VLOOKUP(T124,'シフト記号表（勤務時間帯）'!$C$6:$U$35,19,0))</f>
        <v/>
      </c>
      <c r="U126" s="252" t="str">
        <f>IF(U124="","",VLOOKUP(U124,'シフト記号表（勤務時間帯）'!$C$6:$U$35,19,0))</f>
        <v/>
      </c>
      <c r="V126" s="252" t="str">
        <f>IF(V124="","",VLOOKUP(V124,'シフト記号表（勤務時間帯）'!$C$6:$U$35,19,0))</f>
        <v/>
      </c>
      <c r="W126" s="252" t="str">
        <f>IF(W124="","",VLOOKUP(W124,'シフト記号表（勤務時間帯）'!$C$6:$U$35,19,0))</f>
        <v/>
      </c>
      <c r="X126" s="252" t="str">
        <f>IF(X124="","",VLOOKUP(X124,'シフト記号表（勤務時間帯）'!$C$6:$U$35,19,0))</f>
        <v/>
      </c>
      <c r="Y126" s="257" t="str">
        <f>IF(Y124="","",VLOOKUP(Y124,'シフト記号表（勤務時間帯）'!$C$6:$U$35,19,0))</f>
        <v/>
      </c>
      <c r="Z126" s="248" t="str">
        <f>IF(Z124="","",VLOOKUP(Z124,'シフト記号表（勤務時間帯）'!$C$6:$U$35,19,0))</f>
        <v/>
      </c>
      <c r="AA126" s="252" t="str">
        <f>IF(AA124="","",VLOOKUP(AA124,'シフト記号表（勤務時間帯）'!$C$6:$U$35,19,0))</f>
        <v/>
      </c>
      <c r="AB126" s="252" t="str">
        <f>IF(AB124="","",VLOOKUP(AB124,'シフト記号表（勤務時間帯）'!$C$6:$U$35,19,0))</f>
        <v/>
      </c>
      <c r="AC126" s="252" t="str">
        <f>IF(AC124="","",VLOOKUP(AC124,'シフト記号表（勤務時間帯）'!$C$6:$U$35,19,0))</f>
        <v/>
      </c>
      <c r="AD126" s="252" t="str">
        <f>IF(AD124="","",VLOOKUP(AD124,'シフト記号表（勤務時間帯）'!$C$6:$U$35,19,0))</f>
        <v/>
      </c>
      <c r="AE126" s="252" t="str">
        <f>IF(AE124="","",VLOOKUP(AE124,'シフト記号表（勤務時間帯）'!$C$6:$U$35,19,0))</f>
        <v/>
      </c>
      <c r="AF126" s="257" t="str">
        <f>IF(AF124="","",VLOOKUP(AF124,'シフト記号表（勤務時間帯）'!$C$6:$U$35,19,0))</f>
        <v/>
      </c>
      <c r="AG126" s="248" t="str">
        <f>IF(AG124="","",VLOOKUP(AG124,'シフト記号表（勤務時間帯）'!$C$6:$U$35,19,0))</f>
        <v/>
      </c>
      <c r="AH126" s="252" t="str">
        <f>IF(AH124="","",VLOOKUP(AH124,'シフト記号表（勤務時間帯）'!$C$6:$U$35,19,0))</f>
        <v/>
      </c>
      <c r="AI126" s="252" t="str">
        <f>IF(AI124="","",VLOOKUP(AI124,'シフト記号表（勤務時間帯）'!$C$6:$U$35,19,0))</f>
        <v/>
      </c>
      <c r="AJ126" s="252" t="str">
        <f>IF(AJ124="","",VLOOKUP(AJ124,'シフト記号表（勤務時間帯）'!$C$6:$U$35,19,0))</f>
        <v/>
      </c>
      <c r="AK126" s="252" t="str">
        <f>IF(AK124="","",VLOOKUP(AK124,'シフト記号表（勤務時間帯）'!$C$6:$U$35,19,0))</f>
        <v/>
      </c>
      <c r="AL126" s="252" t="str">
        <f>IF(AL124="","",VLOOKUP(AL124,'シフト記号表（勤務時間帯）'!$C$6:$U$35,19,0))</f>
        <v/>
      </c>
      <c r="AM126" s="257" t="str">
        <f>IF(AM124="","",VLOOKUP(AM124,'シフト記号表（勤務時間帯）'!$C$6:$U$35,19,0))</f>
        <v/>
      </c>
      <c r="AN126" s="248" t="str">
        <f>IF(AN124="","",VLOOKUP(AN124,'シフト記号表（勤務時間帯）'!$C$6:$U$35,19,0))</f>
        <v/>
      </c>
      <c r="AO126" s="252" t="str">
        <f>IF(AO124="","",VLOOKUP(AO124,'シフト記号表（勤務時間帯）'!$C$6:$U$35,19,0))</f>
        <v/>
      </c>
      <c r="AP126" s="252" t="str">
        <f>IF(AP124="","",VLOOKUP(AP124,'シフト記号表（勤務時間帯）'!$C$6:$U$35,19,0))</f>
        <v/>
      </c>
      <c r="AQ126" s="252" t="str">
        <f>IF(AQ124="","",VLOOKUP(AQ124,'シフト記号表（勤務時間帯）'!$C$6:$U$35,19,0))</f>
        <v/>
      </c>
      <c r="AR126" s="252" t="str">
        <f>IF(AR124="","",VLOOKUP(AR124,'シフト記号表（勤務時間帯）'!$C$6:$U$35,19,0))</f>
        <v/>
      </c>
      <c r="AS126" s="252" t="str">
        <f>IF(AS124="","",VLOOKUP(AS124,'シフト記号表（勤務時間帯）'!$C$6:$U$35,19,0))</f>
        <v/>
      </c>
      <c r="AT126" s="257" t="str">
        <f>IF(AT124="","",VLOOKUP(AT124,'シフト記号表（勤務時間帯）'!$C$6:$U$35,19,0))</f>
        <v/>
      </c>
      <c r="AU126" s="248" t="str">
        <f>IF(AU124="","",VLOOKUP(AU124,'シフト記号表（勤務時間帯）'!$C$6:$U$35,19,0))</f>
        <v/>
      </c>
      <c r="AV126" s="252" t="str">
        <f>IF(AV124="","",VLOOKUP(AV124,'シフト記号表（勤務時間帯）'!$C$6:$U$35,19,0))</f>
        <v/>
      </c>
      <c r="AW126" s="252" t="str">
        <f>IF(AW124="","",VLOOKUP(AW124,'シフト記号表（勤務時間帯）'!$C$6:$U$35,19,0))</f>
        <v/>
      </c>
      <c r="AX126" s="277">
        <f>IF($BB$3="４週",SUM(S126:AT126),IF($BB$3="暦月",SUM(S126:AW126),""))</f>
        <v>0</v>
      </c>
      <c r="AY126" s="277"/>
      <c r="AZ126" s="286">
        <f>IF($BB$3="４週",AX126/4,IF($BB$3="暦月",'認知症対応型通所（100名）'!AX126/('認知症対応型通所（100名）'!$BB$8/7),""))</f>
        <v>0</v>
      </c>
      <c r="BA126" s="286"/>
      <c r="BB126" s="174"/>
      <c r="BC126" s="174"/>
      <c r="BD126" s="174"/>
      <c r="BE126" s="174"/>
      <c r="BF126" s="174"/>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row>
    <row r="127" spans="1:1024" ht="20.25" customHeight="1">
      <c r="A127" s="5"/>
      <c r="B127" s="209">
        <f>B124+1</f>
        <v>36</v>
      </c>
      <c r="C127" s="219"/>
      <c r="D127" s="219"/>
      <c r="E127" s="219"/>
      <c r="F127" s="41"/>
      <c r="G127" s="50"/>
      <c r="H127" s="50"/>
      <c r="I127" s="50"/>
      <c r="J127" s="50"/>
      <c r="K127" s="50"/>
      <c r="L127" s="67"/>
      <c r="M127" s="67"/>
      <c r="N127" s="67"/>
      <c r="O127" s="67"/>
      <c r="P127" s="241" t="s">
        <v>49</v>
      </c>
      <c r="Q127" s="241"/>
      <c r="R127" s="241"/>
      <c r="S127" s="307"/>
      <c r="T127" s="309"/>
      <c r="U127" s="309"/>
      <c r="V127" s="309"/>
      <c r="W127" s="309"/>
      <c r="X127" s="309"/>
      <c r="Y127" s="310"/>
      <c r="Z127" s="307"/>
      <c r="AA127" s="309"/>
      <c r="AB127" s="309"/>
      <c r="AC127" s="309"/>
      <c r="AD127" s="309"/>
      <c r="AE127" s="309"/>
      <c r="AF127" s="310"/>
      <c r="AG127" s="307"/>
      <c r="AH127" s="309"/>
      <c r="AI127" s="309"/>
      <c r="AJ127" s="309"/>
      <c r="AK127" s="309"/>
      <c r="AL127" s="309"/>
      <c r="AM127" s="310"/>
      <c r="AN127" s="307"/>
      <c r="AO127" s="309"/>
      <c r="AP127" s="309"/>
      <c r="AQ127" s="309"/>
      <c r="AR127" s="309"/>
      <c r="AS127" s="309"/>
      <c r="AT127" s="310"/>
      <c r="AU127" s="307"/>
      <c r="AV127" s="309"/>
      <c r="AW127" s="309"/>
      <c r="AX127" s="312"/>
      <c r="AY127" s="312"/>
      <c r="AZ127" s="316"/>
      <c r="BA127" s="316"/>
      <c r="BB127" s="174"/>
      <c r="BC127" s="174"/>
      <c r="BD127" s="174"/>
      <c r="BE127" s="174"/>
      <c r="BF127" s="174"/>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row>
    <row r="128" spans="1:1024" ht="20.25" customHeight="1">
      <c r="A128" s="5"/>
      <c r="B128" s="209"/>
      <c r="C128" s="219"/>
      <c r="D128" s="219"/>
      <c r="E128" s="219"/>
      <c r="F128" s="39"/>
      <c r="G128" s="50"/>
      <c r="H128" s="50"/>
      <c r="I128" s="50"/>
      <c r="J128" s="50"/>
      <c r="K128" s="50"/>
      <c r="L128" s="67"/>
      <c r="M128" s="67"/>
      <c r="N128" s="67"/>
      <c r="O128" s="67"/>
      <c r="P128" s="239" t="s">
        <v>40</v>
      </c>
      <c r="Q128" s="239"/>
      <c r="R128" s="239"/>
      <c r="S128" s="247" t="str">
        <f>IF(S127="","",VLOOKUP(S127,'シフト記号表（勤務時間帯）'!$C$6:$K$35,9,0))</f>
        <v/>
      </c>
      <c r="T128" s="251" t="str">
        <f>IF(T127="","",VLOOKUP(T127,'シフト記号表（勤務時間帯）'!$C$6:$K$35,9,0))</f>
        <v/>
      </c>
      <c r="U128" s="251" t="str">
        <f>IF(U127="","",VLOOKUP(U127,'シフト記号表（勤務時間帯）'!$C$6:$K$35,9,0))</f>
        <v/>
      </c>
      <c r="V128" s="251" t="str">
        <f>IF(V127="","",VLOOKUP(V127,'シフト記号表（勤務時間帯）'!$C$6:$K$35,9,0))</f>
        <v/>
      </c>
      <c r="W128" s="251" t="str">
        <f>IF(W127="","",VLOOKUP(W127,'シフト記号表（勤務時間帯）'!$C$6:$K$35,9,0))</f>
        <v/>
      </c>
      <c r="X128" s="251" t="str">
        <f>IF(X127="","",VLOOKUP(X127,'シフト記号表（勤務時間帯）'!$C$6:$K$35,9,0))</f>
        <v/>
      </c>
      <c r="Y128" s="256" t="str">
        <f>IF(Y127="","",VLOOKUP(Y127,'シフト記号表（勤務時間帯）'!$C$6:$K$35,9,0))</f>
        <v/>
      </c>
      <c r="Z128" s="247" t="str">
        <f>IF(Z127="","",VLOOKUP(Z127,'シフト記号表（勤務時間帯）'!$C$6:$K$35,9,0))</f>
        <v/>
      </c>
      <c r="AA128" s="251" t="str">
        <f>IF(AA127="","",VLOOKUP(AA127,'シフト記号表（勤務時間帯）'!$C$6:$K$35,9,0))</f>
        <v/>
      </c>
      <c r="AB128" s="251" t="str">
        <f>IF(AB127="","",VLOOKUP(AB127,'シフト記号表（勤務時間帯）'!$C$6:$K$35,9,0))</f>
        <v/>
      </c>
      <c r="AC128" s="251" t="str">
        <f>IF(AC127="","",VLOOKUP(AC127,'シフト記号表（勤務時間帯）'!$C$6:$K$35,9,0))</f>
        <v/>
      </c>
      <c r="AD128" s="251" t="str">
        <f>IF(AD127="","",VLOOKUP(AD127,'シフト記号表（勤務時間帯）'!$C$6:$K$35,9,0))</f>
        <v/>
      </c>
      <c r="AE128" s="251" t="str">
        <f>IF(AE127="","",VLOOKUP(AE127,'シフト記号表（勤務時間帯）'!$C$6:$K$35,9,0))</f>
        <v/>
      </c>
      <c r="AF128" s="256" t="str">
        <f>IF(AF127="","",VLOOKUP(AF127,'シフト記号表（勤務時間帯）'!$C$6:$K$35,9,0))</f>
        <v/>
      </c>
      <c r="AG128" s="247" t="str">
        <f>IF(AG127="","",VLOOKUP(AG127,'シフト記号表（勤務時間帯）'!$C$6:$K$35,9,0))</f>
        <v/>
      </c>
      <c r="AH128" s="251" t="str">
        <f>IF(AH127="","",VLOOKUP(AH127,'シフト記号表（勤務時間帯）'!$C$6:$K$35,9,0))</f>
        <v/>
      </c>
      <c r="AI128" s="251" t="str">
        <f>IF(AI127="","",VLOOKUP(AI127,'シフト記号表（勤務時間帯）'!$C$6:$K$35,9,0))</f>
        <v/>
      </c>
      <c r="AJ128" s="251" t="str">
        <f>IF(AJ127="","",VLOOKUP(AJ127,'シフト記号表（勤務時間帯）'!$C$6:$K$35,9,0))</f>
        <v/>
      </c>
      <c r="AK128" s="251" t="str">
        <f>IF(AK127="","",VLOOKUP(AK127,'シフト記号表（勤務時間帯）'!$C$6:$K$35,9,0))</f>
        <v/>
      </c>
      <c r="AL128" s="251" t="str">
        <f>IF(AL127="","",VLOOKUP(AL127,'シフト記号表（勤務時間帯）'!$C$6:$K$35,9,0))</f>
        <v/>
      </c>
      <c r="AM128" s="256" t="str">
        <f>IF(AM127="","",VLOOKUP(AM127,'シフト記号表（勤務時間帯）'!$C$6:$K$35,9,0))</f>
        <v/>
      </c>
      <c r="AN128" s="247" t="str">
        <f>IF(AN127="","",VLOOKUP(AN127,'シフト記号表（勤務時間帯）'!$C$6:$K$35,9,0))</f>
        <v/>
      </c>
      <c r="AO128" s="251" t="str">
        <f>IF(AO127="","",VLOOKUP(AO127,'シフト記号表（勤務時間帯）'!$C$6:$K$35,9,0))</f>
        <v/>
      </c>
      <c r="AP128" s="251" t="str">
        <f>IF(AP127="","",VLOOKUP(AP127,'シフト記号表（勤務時間帯）'!$C$6:$K$35,9,0))</f>
        <v/>
      </c>
      <c r="AQ128" s="251" t="str">
        <f>IF(AQ127="","",VLOOKUP(AQ127,'シフト記号表（勤務時間帯）'!$C$6:$K$35,9,0))</f>
        <v/>
      </c>
      <c r="AR128" s="251" t="str">
        <f>IF(AR127="","",VLOOKUP(AR127,'シフト記号表（勤務時間帯）'!$C$6:$K$35,9,0))</f>
        <v/>
      </c>
      <c r="AS128" s="251" t="str">
        <f>IF(AS127="","",VLOOKUP(AS127,'シフト記号表（勤務時間帯）'!$C$6:$K$35,9,0))</f>
        <v/>
      </c>
      <c r="AT128" s="256" t="str">
        <f>IF(AT127="","",VLOOKUP(AT127,'シフト記号表（勤務時間帯）'!$C$6:$K$35,9,0))</f>
        <v/>
      </c>
      <c r="AU128" s="247" t="str">
        <f>IF(AU127="","",VLOOKUP(AU127,'シフト記号表（勤務時間帯）'!$C$6:$K$35,9,0))</f>
        <v/>
      </c>
      <c r="AV128" s="251" t="str">
        <f>IF(AV127="","",VLOOKUP(AV127,'シフト記号表（勤務時間帯）'!$C$6:$K$35,9,0))</f>
        <v/>
      </c>
      <c r="AW128" s="251" t="str">
        <f>IF(AW127="","",VLOOKUP(AW127,'シフト記号表（勤務時間帯）'!$C$6:$K$35,9,0))</f>
        <v/>
      </c>
      <c r="AX128" s="276">
        <f>IF($BB$3="４週",SUM(S128:AT128),IF($BB$3="暦月",SUM(S128:AW128),""))</f>
        <v>0</v>
      </c>
      <c r="AY128" s="276"/>
      <c r="AZ128" s="285">
        <f>IF($BB$3="４週",AX128/4,IF($BB$3="暦月",'認知症対応型通所（100名）'!AX128/('認知症対応型通所（100名）'!$BB$8/7),""))</f>
        <v>0</v>
      </c>
      <c r="BA128" s="285"/>
      <c r="BB128" s="174"/>
      <c r="BC128" s="174"/>
      <c r="BD128" s="174"/>
      <c r="BE128" s="174"/>
      <c r="BF128" s="174"/>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row>
    <row r="129" spans="1:1024" ht="20.25" customHeight="1">
      <c r="A129" s="5"/>
      <c r="B129" s="209"/>
      <c r="C129" s="219"/>
      <c r="D129" s="219"/>
      <c r="E129" s="219"/>
      <c r="F129" s="303">
        <f>C127</f>
        <v>0</v>
      </c>
      <c r="G129" s="50"/>
      <c r="H129" s="50"/>
      <c r="I129" s="50"/>
      <c r="J129" s="50"/>
      <c r="K129" s="50"/>
      <c r="L129" s="67"/>
      <c r="M129" s="67"/>
      <c r="N129" s="67"/>
      <c r="O129" s="67"/>
      <c r="P129" s="240" t="s">
        <v>44</v>
      </c>
      <c r="Q129" s="240"/>
      <c r="R129" s="240"/>
      <c r="S129" s="248" t="str">
        <f>IF(S127="","",VLOOKUP(S127,'シフト記号表（勤務時間帯）'!$C$6:$U$35,19,0))</f>
        <v/>
      </c>
      <c r="T129" s="252" t="str">
        <f>IF(T127="","",VLOOKUP(T127,'シフト記号表（勤務時間帯）'!$C$6:$U$35,19,0))</f>
        <v/>
      </c>
      <c r="U129" s="252" t="str">
        <f>IF(U127="","",VLOOKUP(U127,'シフト記号表（勤務時間帯）'!$C$6:$U$35,19,0))</f>
        <v/>
      </c>
      <c r="V129" s="252" t="str">
        <f>IF(V127="","",VLOOKUP(V127,'シフト記号表（勤務時間帯）'!$C$6:$U$35,19,0))</f>
        <v/>
      </c>
      <c r="W129" s="252" t="str">
        <f>IF(W127="","",VLOOKUP(W127,'シフト記号表（勤務時間帯）'!$C$6:$U$35,19,0))</f>
        <v/>
      </c>
      <c r="X129" s="252" t="str">
        <f>IF(X127="","",VLOOKUP(X127,'シフト記号表（勤務時間帯）'!$C$6:$U$35,19,0))</f>
        <v/>
      </c>
      <c r="Y129" s="257" t="str">
        <f>IF(Y127="","",VLOOKUP(Y127,'シフト記号表（勤務時間帯）'!$C$6:$U$35,19,0))</f>
        <v/>
      </c>
      <c r="Z129" s="248" t="str">
        <f>IF(Z127="","",VLOOKUP(Z127,'シフト記号表（勤務時間帯）'!$C$6:$U$35,19,0))</f>
        <v/>
      </c>
      <c r="AA129" s="252" t="str">
        <f>IF(AA127="","",VLOOKUP(AA127,'シフト記号表（勤務時間帯）'!$C$6:$U$35,19,0))</f>
        <v/>
      </c>
      <c r="AB129" s="252" t="str">
        <f>IF(AB127="","",VLOOKUP(AB127,'シフト記号表（勤務時間帯）'!$C$6:$U$35,19,0))</f>
        <v/>
      </c>
      <c r="AC129" s="252" t="str">
        <f>IF(AC127="","",VLOOKUP(AC127,'シフト記号表（勤務時間帯）'!$C$6:$U$35,19,0))</f>
        <v/>
      </c>
      <c r="AD129" s="252" t="str">
        <f>IF(AD127="","",VLOOKUP(AD127,'シフト記号表（勤務時間帯）'!$C$6:$U$35,19,0))</f>
        <v/>
      </c>
      <c r="AE129" s="252" t="str">
        <f>IF(AE127="","",VLOOKUP(AE127,'シフト記号表（勤務時間帯）'!$C$6:$U$35,19,0))</f>
        <v/>
      </c>
      <c r="AF129" s="257" t="str">
        <f>IF(AF127="","",VLOOKUP(AF127,'シフト記号表（勤務時間帯）'!$C$6:$U$35,19,0))</f>
        <v/>
      </c>
      <c r="AG129" s="248" t="str">
        <f>IF(AG127="","",VLOOKUP(AG127,'シフト記号表（勤務時間帯）'!$C$6:$U$35,19,0))</f>
        <v/>
      </c>
      <c r="AH129" s="252" t="str">
        <f>IF(AH127="","",VLOOKUP(AH127,'シフト記号表（勤務時間帯）'!$C$6:$U$35,19,0))</f>
        <v/>
      </c>
      <c r="AI129" s="252" t="str">
        <f>IF(AI127="","",VLOOKUP(AI127,'シフト記号表（勤務時間帯）'!$C$6:$U$35,19,0))</f>
        <v/>
      </c>
      <c r="AJ129" s="252" t="str">
        <f>IF(AJ127="","",VLOOKUP(AJ127,'シフト記号表（勤務時間帯）'!$C$6:$U$35,19,0))</f>
        <v/>
      </c>
      <c r="AK129" s="252" t="str">
        <f>IF(AK127="","",VLOOKUP(AK127,'シフト記号表（勤務時間帯）'!$C$6:$U$35,19,0))</f>
        <v/>
      </c>
      <c r="AL129" s="252" t="str">
        <f>IF(AL127="","",VLOOKUP(AL127,'シフト記号表（勤務時間帯）'!$C$6:$U$35,19,0))</f>
        <v/>
      </c>
      <c r="AM129" s="257" t="str">
        <f>IF(AM127="","",VLOOKUP(AM127,'シフト記号表（勤務時間帯）'!$C$6:$U$35,19,0))</f>
        <v/>
      </c>
      <c r="AN129" s="248" t="str">
        <f>IF(AN127="","",VLOOKUP(AN127,'シフト記号表（勤務時間帯）'!$C$6:$U$35,19,0))</f>
        <v/>
      </c>
      <c r="AO129" s="252" t="str">
        <f>IF(AO127="","",VLOOKUP(AO127,'シフト記号表（勤務時間帯）'!$C$6:$U$35,19,0))</f>
        <v/>
      </c>
      <c r="AP129" s="252" t="str">
        <f>IF(AP127="","",VLOOKUP(AP127,'シフト記号表（勤務時間帯）'!$C$6:$U$35,19,0))</f>
        <v/>
      </c>
      <c r="AQ129" s="252" t="str">
        <f>IF(AQ127="","",VLOOKUP(AQ127,'シフト記号表（勤務時間帯）'!$C$6:$U$35,19,0))</f>
        <v/>
      </c>
      <c r="AR129" s="252" t="str">
        <f>IF(AR127="","",VLOOKUP(AR127,'シフト記号表（勤務時間帯）'!$C$6:$U$35,19,0))</f>
        <v/>
      </c>
      <c r="AS129" s="252" t="str">
        <f>IF(AS127="","",VLOOKUP(AS127,'シフト記号表（勤務時間帯）'!$C$6:$U$35,19,0))</f>
        <v/>
      </c>
      <c r="AT129" s="257" t="str">
        <f>IF(AT127="","",VLOOKUP(AT127,'シフト記号表（勤務時間帯）'!$C$6:$U$35,19,0))</f>
        <v/>
      </c>
      <c r="AU129" s="248" t="str">
        <f>IF(AU127="","",VLOOKUP(AU127,'シフト記号表（勤務時間帯）'!$C$6:$U$35,19,0))</f>
        <v/>
      </c>
      <c r="AV129" s="252" t="str">
        <f>IF(AV127="","",VLOOKUP(AV127,'シフト記号表（勤務時間帯）'!$C$6:$U$35,19,0))</f>
        <v/>
      </c>
      <c r="AW129" s="252" t="str">
        <f>IF(AW127="","",VLOOKUP(AW127,'シフト記号表（勤務時間帯）'!$C$6:$U$35,19,0))</f>
        <v/>
      </c>
      <c r="AX129" s="277">
        <f>IF($BB$3="４週",SUM(S129:AT129),IF($BB$3="暦月",SUM(S129:AW129),""))</f>
        <v>0</v>
      </c>
      <c r="AY129" s="277"/>
      <c r="AZ129" s="286">
        <f>IF($BB$3="４週",AX129/4,IF($BB$3="暦月",'認知症対応型通所（100名）'!AX129/('認知症対応型通所（100名）'!$BB$8/7),""))</f>
        <v>0</v>
      </c>
      <c r="BA129" s="286"/>
      <c r="BB129" s="174"/>
      <c r="BC129" s="174"/>
      <c r="BD129" s="174"/>
      <c r="BE129" s="174"/>
      <c r="BF129" s="174"/>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row>
    <row r="130" spans="1:1024" ht="20.25" customHeight="1">
      <c r="A130" s="5"/>
      <c r="B130" s="209">
        <f>B127+1</f>
        <v>37</v>
      </c>
      <c r="C130" s="219"/>
      <c r="D130" s="219"/>
      <c r="E130" s="219"/>
      <c r="F130" s="41"/>
      <c r="G130" s="50"/>
      <c r="H130" s="50"/>
      <c r="I130" s="50"/>
      <c r="J130" s="50"/>
      <c r="K130" s="50"/>
      <c r="L130" s="67"/>
      <c r="M130" s="67"/>
      <c r="N130" s="67"/>
      <c r="O130" s="67"/>
      <c r="P130" s="241" t="s">
        <v>49</v>
      </c>
      <c r="Q130" s="241"/>
      <c r="R130" s="241"/>
      <c r="S130" s="307"/>
      <c r="T130" s="309"/>
      <c r="U130" s="309"/>
      <c r="V130" s="309"/>
      <c r="W130" s="309"/>
      <c r="X130" s="309"/>
      <c r="Y130" s="310"/>
      <c r="Z130" s="307"/>
      <c r="AA130" s="309"/>
      <c r="AB130" s="309"/>
      <c r="AC130" s="309"/>
      <c r="AD130" s="309"/>
      <c r="AE130" s="309"/>
      <c r="AF130" s="310"/>
      <c r="AG130" s="307"/>
      <c r="AH130" s="309"/>
      <c r="AI130" s="309"/>
      <c r="AJ130" s="309"/>
      <c r="AK130" s="309"/>
      <c r="AL130" s="309"/>
      <c r="AM130" s="310"/>
      <c r="AN130" s="307"/>
      <c r="AO130" s="309"/>
      <c r="AP130" s="309"/>
      <c r="AQ130" s="309"/>
      <c r="AR130" s="309"/>
      <c r="AS130" s="309"/>
      <c r="AT130" s="310"/>
      <c r="AU130" s="307"/>
      <c r="AV130" s="309"/>
      <c r="AW130" s="309"/>
      <c r="AX130" s="312"/>
      <c r="AY130" s="312"/>
      <c r="AZ130" s="316"/>
      <c r="BA130" s="316"/>
      <c r="BB130" s="174"/>
      <c r="BC130" s="174"/>
      <c r="BD130" s="174"/>
      <c r="BE130" s="174"/>
      <c r="BF130" s="174"/>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row>
    <row r="131" spans="1:1024" ht="20.25" customHeight="1">
      <c r="A131" s="5"/>
      <c r="B131" s="209"/>
      <c r="C131" s="219"/>
      <c r="D131" s="219"/>
      <c r="E131" s="219"/>
      <c r="F131" s="39"/>
      <c r="G131" s="50"/>
      <c r="H131" s="50"/>
      <c r="I131" s="50"/>
      <c r="J131" s="50"/>
      <c r="K131" s="50"/>
      <c r="L131" s="67"/>
      <c r="M131" s="67"/>
      <c r="N131" s="67"/>
      <c r="O131" s="67"/>
      <c r="P131" s="239" t="s">
        <v>40</v>
      </c>
      <c r="Q131" s="239"/>
      <c r="R131" s="239"/>
      <c r="S131" s="247" t="str">
        <f>IF(S130="","",VLOOKUP(S130,'シフト記号表（勤務時間帯）'!$C$6:$K$35,9,0))</f>
        <v/>
      </c>
      <c r="T131" s="251" t="str">
        <f>IF(T130="","",VLOOKUP(T130,'シフト記号表（勤務時間帯）'!$C$6:$K$35,9,0))</f>
        <v/>
      </c>
      <c r="U131" s="251" t="str">
        <f>IF(U130="","",VLOOKUP(U130,'シフト記号表（勤務時間帯）'!$C$6:$K$35,9,0))</f>
        <v/>
      </c>
      <c r="V131" s="251" t="str">
        <f>IF(V130="","",VLOOKUP(V130,'シフト記号表（勤務時間帯）'!$C$6:$K$35,9,0))</f>
        <v/>
      </c>
      <c r="W131" s="251" t="str">
        <f>IF(W130="","",VLOOKUP(W130,'シフト記号表（勤務時間帯）'!$C$6:$K$35,9,0))</f>
        <v/>
      </c>
      <c r="X131" s="251" t="str">
        <f>IF(X130="","",VLOOKUP(X130,'シフト記号表（勤務時間帯）'!$C$6:$K$35,9,0))</f>
        <v/>
      </c>
      <c r="Y131" s="256" t="str">
        <f>IF(Y130="","",VLOOKUP(Y130,'シフト記号表（勤務時間帯）'!$C$6:$K$35,9,0))</f>
        <v/>
      </c>
      <c r="Z131" s="247" t="str">
        <f>IF(Z130="","",VLOOKUP(Z130,'シフト記号表（勤務時間帯）'!$C$6:$K$35,9,0))</f>
        <v/>
      </c>
      <c r="AA131" s="251" t="str">
        <f>IF(AA130="","",VLOOKUP(AA130,'シフト記号表（勤務時間帯）'!$C$6:$K$35,9,0))</f>
        <v/>
      </c>
      <c r="AB131" s="251" t="str">
        <f>IF(AB130="","",VLOOKUP(AB130,'シフト記号表（勤務時間帯）'!$C$6:$K$35,9,0))</f>
        <v/>
      </c>
      <c r="AC131" s="251" t="str">
        <f>IF(AC130="","",VLOOKUP(AC130,'シフト記号表（勤務時間帯）'!$C$6:$K$35,9,0))</f>
        <v/>
      </c>
      <c r="AD131" s="251" t="str">
        <f>IF(AD130="","",VLOOKUP(AD130,'シフト記号表（勤務時間帯）'!$C$6:$K$35,9,0))</f>
        <v/>
      </c>
      <c r="AE131" s="251" t="str">
        <f>IF(AE130="","",VLOOKUP(AE130,'シフト記号表（勤務時間帯）'!$C$6:$K$35,9,0))</f>
        <v/>
      </c>
      <c r="AF131" s="256" t="str">
        <f>IF(AF130="","",VLOOKUP(AF130,'シフト記号表（勤務時間帯）'!$C$6:$K$35,9,0))</f>
        <v/>
      </c>
      <c r="AG131" s="247" t="str">
        <f>IF(AG130="","",VLOOKUP(AG130,'シフト記号表（勤務時間帯）'!$C$6:$K$35,9,0))</f>
        <v/>
      </c>
      <c r="AH131" s="251" t="str">
        <f>IF(AH130="","",VLOOKUP(AH130,'シフト記号表（勤務時間帯）'!$C$6:$K$35,9,0))</f>
        <v/>
      </c>
      <c r="AI131" s="251" t="str">
        <f>IF(AI130="","",VLOOKUP(AI130,'シフト記号表（勤務時間帯）'!$C$6:$K$35,9,0))</f>
        <v/>
      </c>
      <c r="AJ131" s="251" t="str">
        <f>IF(AJ130="","",VLOOKUP(AJ130,'シフト記号表（勤務時間帯）'!$C$6:$K$35,9,0))</f>
        <v/>
      </c>
      <c r="AK131" s="251" t="str">
        <f>IF(AK130="","",VLOOKUP(AK130,'シフト記号表（勤務時間帯）'!$C$6:$K$35,9,0))</f>
        <v/>
      </c>
      <c r="AL131" s="251" t="str">
        <f>IF(AL130="","",VLOOKUP(AL130,'シフト記号表（勤務時間帯）'!$C$6:$K$35,9,0))</f>
        <v/>
      </c>
      <c r="AM131" s="256" t="str">
        <f>IF(AM130="","",VLOOKUP(AM130,'シフト記号表（勤務時間帯）'!$C$6:$K$35,9,0))</f>
        <v/>
      </c>
      <c r="AN131" s="247" t="str">
        <f>IF(AN130="","",VLOOKUP(AN130,'シフト記号表（勤務時間帯）'!$C$6:$K$35,9,0))</f>
        <v/>
      </c>
      <c r="AO131" s="251" t="str">
        <f>IF(AO130="","",VLOOKUP(AO130,'シフト記号表（勤務時間帯）'!$C$6:$K$35,9,0))</f>
        <v/>
      </c>
      <c r="AP131" s="251" t="str">
        <f>IF(AP130="","",VLOOKUP(AP130,'シフト記号表（勤務時間帯）'!$C$6:$K$35,9,0))</f>
        <v/>
      </c>
      <c r="AQ131" s="251" t="str">
        <f>IF(AQ130="","",VLOOKUP(AQ130,'シフト記号表（勤務時間帯）'!$C$6:$K$35,9,0))</f>
        <v/>
      </c>
      <c r="AR131" s="251" t="str">
        <f>IF(AR130="","",VLOOKUP(AR130,'シフト記号表（勤務時間帯）'!$C$6:$K$35,9,0))</f>
        <v/>
      </c>
      <c r="AS131" s="251" t="str">
        <f>IF(AS130="","",VLOOKUP(AS130,'シフト記号表（勤務時間帯）'!$C$6:$K$35,9,0))</f>
        <v/>
      </c>
      <c r="AT131" s="256" t="str">
        <f>IF(AT130="","",VLOOKUP(AT130,'シフト記号表（勤務時間帯）'!$C$6:$K$35,9,0))</f>
        <v/>
      </c>
      <c r="AU131" s="247" t="str">
        <f>IF(AU130="","",VLOOKUP(AU130,'シフト記号表（勤務時間帯）'!$C$6:$K$35,9,0))</f>
        <v/>
      </c>
      <c r="AV131" s="251" t="str">
        <f>IF(AV130="","",VLOOKUP(AV130,'シフト記号表（勤務時間帯）'!$C$6:$K$35,9,0))</f>
        <v/>
      </c>
      <c r="AW131" s="251" t="str">
        <f>IF(AW130="","",VLOOKUP(AW130,'シフト記号表（勤務時間帯）'!$C$6:$K$35,9,0))</f>
        <v/>
      </c>
      <c r="AX131" s="276">
        <f>IF($BB$3="４週",SUM(S131:AT131),IF($BB$3="暦月",SUM(S131:AW131),""))</f>
        <v>0</v>
      </c>
      <c r="AY131" s="276"/>
      <c r="AZ131" s="285">
        <f>IF($BB$3="４週",AX131/4,IF($BB$3="暦月",'認知症対応型通所（100名）'!AX131/('認知症対応型通所（100名）'!$BB$8/7),""))</f>
        <v>0</v>
      </c>
      <c r="BA131" s="285"/>
      <c r="BB131" s="174"/>
      <c r="BC131" s="174"/>
      <c r="BD131" s="174"/>
      <c r="BE131" s="174"/>
      <c r="BF131" s="174"/>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row>
    <row r="132" spans="1:1024" ht="20.25" customHeight="1">
      <c r="A132" s="5"/>
      <c r="B132" s="209"/>
      <c r="C132" s="219"/>
      <c r="D132" s="219"/>
      <c r="E132" s="219"/>
      <c r="F132" s="303">
        <f>C130</f>
        <v>0</v>
      </c>
      <c r="G132" s="50"/>
      <c r="H132" s="50"/>
      <c r="I132" s="50"/>
      <c r="J132" s="50"/>
      <c r="K132" s="50"/>
      <c r="L132" s="67"/>
      <c r="M132" s="67"/>
      <c r="N132" s="67"/>
      <c r="O132" s="67"/>
      <c r="P132" s="240" t="s">
        <v>44</v>
      </c>
      <c r="Q132" s="240"/>
      <c r="R132" s="240"/>
      <c r="S132" s="248" t="str">
        <f>IF(S130="","",VLOOKUP(S130,'シフト記号表（勤務時間帯）'!$C$6:$U$35,19,0))</f>
        <v/>
      </c>
      <c r="T132" s="252" t="str">
        <f>IF(T130="","",VLOOKUP(T130,'シフト記号表（勤務時間帯）'!$C$6:$U$35,19,0))</f>
        <v/>
      </c>
      <c r="U132" s="252" t="str">
        <f>IF(U130="","",VLOOKUP(U130,'シフト記号表（勤務時間帯）'!$C$6:$U$35,19,0))</f>
        <v/>
      </c>
      <c r="V132" s="252" t="str">
        <f>IF(V130="","",VLOOKUP(V130,'シフト記号表（勤務時間帯）'!$C$6:$U$35,19,0))</f>
        <v/>
      </c>
      <c r="W132" s="252" t="str">
        <f>IF(W130="","",VLOOKUP(W130,'シフト記号表（勤務時間帯）'!$C$6:$U$35,19,0))</f>
        <v/>
      </c>
      <c r="X132" s="252" t="str">
        <f>IF(X130="","",VLOOKUP(X130,'シフト記号表（勤務時間帯）'!$C$6:$U$35,19,0))</f>
        <v/>
      </c>
      <c r="Y132" s="257" t="str">
        <f>IF(Y130="","",VLOOKUP(Y130,'シフト記号表（勤務時間帯）'!$C$6:$U$35,19,0))</f>
        <v/>
      </c>
      <c r="Z132" s="248" t="str">
        <f>IF(Z130="","",VLOOKUP(Z130,'シフト記号表（勤務時間帯）'!$C$6:$U$35,19,0))</f>
        <v/>
      </c>
      <c r="AA132" s="252" t="str">
        <f>IF(AA130="","",VLOOKUP(AA130,'シフト記号表（勤務時間帯）'!$C$6:$U$35,19,0))</f>
        <v/>
      </c>
      <c r="AB132" s="252" t="str">
        <f>IF(AB130="","",VLOOKUP(AB130,'シフト記号表（勤務時間帯）'!$C$6:$U$35,19,0))</f>
        <v/>
      </c>
      <c r="AC132" s="252" t="str">
        <f>IF(AC130="","",VLOOKUP(AC130,'シフト記号表（勤務時間帯）'!$C$6:$U$35,19,0))</f>
        <v/>
      </c>
      <c r="AD132" s="252" t="str">
        <f>IF(AD130="","",VLOOKUP(AD130,'シフト記号表（勤務時間帯）'!$C$6:$U$35,19,0))</f>
        <v/>
      </c>
      <c r="AE132" s="252" t="str">
        <f>IF(AE130="","",VLOOKUP(AE130,'シフト記号表（勤務時間帯）'!$C$6:$U$35,19,0))</f>
        <v/>
      </c>
      <c r="AF132" s="257" t="str">
        <f>IF(AF130="","",VLOOKUP(AF130,'シフト記号表（勤務時間帯）'!$C$6:$U$35,19,0))</f>
        <v/>
      </c>
      <c r="AG132" s="248" t="str">
        <f>IF(AG130="","",VLOOKUP(AG130,'シフト記号表（勤務時間帯）'!$C$6:$U$35,19,0))</f>
        <v/>
      </c>
      <c r="AH132" s="252" t="str">
        <f>IF(AH130="","",VLOOKUP(AH130,'シフト記号表（勤務時間帯）'!$C$6:$U$35,19,0))</f>
        <v/>
      </c>
      <c r="AI132" s="252" t="str">
        <f>IF(AI130="","",VLOOKUP(AI130,'シフト記号表（勤務時間帯）'!$C$6:$U$35,19,0))</f>
        <v/>
      </c>
      <c r="AJ132" s="252" t="str">
        <f>IF(AJ130="","",VLOOKUP(AJ130,'シフト記号表（勤務時間帯）'!$C$6:$U$35,19,0))</f>
        <v/>
      </c>
      <c r="AK132" s="252" t="str">
        <f>IF(AK130="","",VLOOKUP(AK130,'シフト記号表（勤務時間帯）'!$C$6:$U$35,19,0))</f>
        <v/>
      </c>
      <c r="AL132" s="252" t="str">
        <f>IF(AL130="","",VLOOKUP(AL130,'シフト記号表（勤務時間帯）'!$C$6:$U$35,19,0))</f>
        <v/>
      </c>
      <c r="AM132" s="257" t="str">
        <f>IF(AM130="","",VLOOKUP(AM130,'シフト記号表（勤務時間帯）'!$C$6:$U$35,19,0))</f>
        <v/>
      </c>
      <c r="AN132" s="248" t="str">
        <f>IF(AN130="","",VLOOKUP(AN130,'シフト記号表（勤務時間帯）'!$C$6:$U$35,19,0))</f>
        <v/>
      </c>
      <c r="AO132" s="252" t="str">
        <f>IF(AO130="","",VLOOKUP(AO130,'シフト記号表（勤務時間帯）'!$C$6:$U$35,19,0))</f>
        <v/>
      </c>
      <c r="AP132" s="252" t="str">
        <f>IF(AP130="","",VLOOKUP(AP130,'シフト記号表（勤務時間帯）'!$C$6:$U$35,19,0))</f>
        <v/>
      </c>
      <c r="AQ132" s="252" t="str">
        <f>IF(AQ130="","",VLOOKUP(AQ130,'シフト記号表（勤務時間帯）'!$C$6:$U$35,19,0))</f>
        <v/>
      </c>
      <c r="AR132" s="252" t="str">
        <f>IF(AR130="","",VLOOKUP(AR130,'シフト記号表（勤務時間帯）'!$C$6:$U$35,19,0))</f>
        <v/>
      </c>
      <c r="AS132" s="252" t="str">
        <f>IF(AS130="","",VLOOKUP(AS130,'シフト記号表（勤務時間帯）'!$C$6:$U$35,19,0))</f>
        <v/>
      </c>
      <c r="AT132" s="257" t="str">
        <f>IF(AT130="","",VLOOKUP(AT130,'シフト記号表（勤務時間帯）'!$C$6:$U$35,19,0))</f>
        <v/>
      </c>
      <c r="AU132" s="248" t="str">
        <f>IF(AU130="","",VLOOKUP(AU130,'シフト記号表（勤務時間帯）'!$C$6:$U$35,19,0))</f>
        <v/>
      </c>
      <c r="AV132" s="252" t="str">
        <f>IF(AV130="","",VLOOKUP(AV130,'シフト記号表（勤務時間帯）'!$C$6:$U$35,19,0))</f>
        <v/>
      </c>
      <c r="AW132" s="252" t="str">
        <f>IF(AW130="","",VLOOKUP(AW130,'シフト記号表（勤務時間帯）'!$C$6:$U$35,19,0))</f>
        <v/>
      </c>
      <c r="AX132" s="277">
        <f>IF($BB$3="４週",SUM(S132:AT132),IF($BB$3="暦月",SUM(S132:AW132),""))</f>
        <v>0</v>
      </c>
      <c r="AY132" s="277"/>
      <c r="AZ132" s="286">
        <f>IF($BB$3="４週",AX132/4,IF($BB$3="暦月",'認知症対応型通所（100名）'!AX132/('認知症対応型通所（100名）'!$BB$8/7),""))</f>
        <v>0</v>
      </c>
      <c r="BA132" s="286"/>
      <c r="BB132" s="174"/>
      <c r="BC132" s="174"/>
      <c r="BD132" s="174"/>
      <c r="BE132" s="174"/>
      <c r="BF132" s="174"/>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row>
    <row r="133" spans="1:1024" ht="20.25" customHeight="1">
      <c r="A133" s="5"/>
      <c r="B133" s="209">
        <f>B130+1</f>
        <v>38</v>
      </c>
      <c r="C133" s="219"/>
      <c r="D133" s="219"/>
      <c r="E133" s="219"/>
      <c r="F133" s="41"/>
      <c r="G133" s="50"/>
      <c r="H133" s="50"/>
      <c r="I133" s="50"/>
      <c r="J133" s="50"/>
      <c r="K133" s="50"/>
      <c r="L133" s="67"/>
      <c r="M133" s="67"/>
      <c r="N133" s="67"/>
      <c r="O133" s="67"/>
      <c r="P133" s="241" t="s">
        <v>49</v>
      </c>
      <c r="Q133" s="241"/>
      <c r="R133" s="241"/>
      <c r="S133" s="307"/>
      <c r="T133" s="309"/>
      <c r="U133" s="309"/>
      <c r="V133" s="309"/>
      <c r="W133" s="309"/>
      <c r="X133" s="309"/>
      <c r="Y133" s="310"/>
      <c r="Z133" s="307"/>
      <c r="AA133" s="309"/>
      <c r="AB133" s="309"/>
      <c r="AC133" s="309"/>
      <c r="AD133" s="309"/>
      <c r="AE133" s="309"/>
      <c r="AF133" s="310"/>
      <c r="AG133" s="307"/>
      <c r="AH133" s="309"/>
      <c r="AI133" s="309"/>
      <c r="AJ133" s="309"/>
      <c r="AK133" s="309"/>
      <c r="AL133" s="309"/>
      <c r="AM133" s="310"/>
      <c r="AN133" s="307"/>
      <c r="AO133" s="309"/>
      <c r="AP133" s="309"/>
      <c r="AQ133" s="309"/>
      <c r="AR133" s="309"/>
      <c r="AS133" s="309"/>
      <c r="AT133" s="310"/>
      <c r="AU133" s="307"/>
      <c r="AV133" s="309"/>
      <c r="AW133" s="309"/>
      <c r="AX133" s="312"/>
      <c r="AY133" s="312"/>
      <c r="AZ133" s="316"/>
      <c r="BA133" s="316"/>
      <c r="BB133" s="174"/>
      <c r="BC133" s="174"/>
      <c r="BD133" s="174"/>
      <c r="BE133" s="174"/>
      <c r="BF133" s="174"/>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row>
    <row r="134" spans="1:1024" ht="20.25" customHeight="1">
      <c r="A134" s="5"/>
      <c r="B134" s="209"/>
      <c r="C134" s="219"/>
      <c r="D134" s="219"/>
      <c r="E134" s="219"/>
      <c r="F134" s="39"/>
      <c r="G134" s="50"/>
      <c r="H134" s="50"/>
      <c r="I134" s="50"/>
      <c r="J134" s="50"/>
      <c r="K134" s="50"/>
      <c r="L134" s="67"/>
      <c r="M134" s="67"/>
      <c r="N134" s="67"/>
      <c r="O134" s="67"/>
      <c r="P134" s="239" t="s">
        <v>40</v>
      </c>
      <c r="Q134" s="239"/>
      <c r="R134" s="239"/>
      <c r="S134" s="247" t="str">
        <f>IF(S133="","",VLOOKUP(S133,'シフト記号表（勤務時間帯）'!$C$6:$K$35,9,0))</f>
        <v/>
      </c>
      <c r="T134" s="251" t="str">
        <f>IF(T133="","",VLOOKUP(T133,'シフト記号表（勤務時間帯）'!$C$6:$K$35,9,0))</f>
        <v/>
      </c>
      <c r="U134" s="251" t="str">
        <f>IF(U133="","",VLOOKUP(U133,'シフト記号表（勤務時間帯）'!$C$6:$K$35,9,0))</f>
        <v/>
      </c>
      <c r="V134" s="251" t="str">
        <f>IF(V133="","",VLOOKUP(V133,'シフト記号表（勤務時間帯）'!$C$6:$K$35,9,0))</f>
        <v/>
      </c>
      <c r="W134" s="251" t="str">
        <f>IF(W133="","",VLOOKUP(W133,'シフト記号表（勤務時間帯）'!$C$6:$K$35,9,0))</f>
        <v/>
      </c>
      <c r="X134" s="251" t="str">
        <f>IF(X133="","",VLOOKUP(X133,'シフト記号表（勤務時間帯）'!$C$6:$K$35,9,0))</f>
        <v/>
      </c>
      <c r="Y134" s="256" t="str">
        <f>IF(Y133="","",VLOOKUP(Y133,'シフト記号表（勤務時間帯）'!$C$6:$K$35,9,0))</f>
        <v/>
      </c>
      <c r="Z134" s="247" t="str">
        <f>IF(Z133="","",VLOOKUP(Z133,'シフト記号表（勤務時間帯）'!$C$6:$K$35,9,0))</f>
        <v/>
      </c>
      <c r="AA134" s="251" t="str">
        <f>IF(AA133="","",VLOOKUP(AA133,'シフト記号表（勤務時間帯）'!$C$6:$K$35,9,0))</f>
        <v/>
      </c>
      <c r="AB134" s="251" t="str">
        <f>IF(AB133="","",VLOOKUP(AB133,'シフト記号表（勤務時間帯）'!$C$6:$K$35,9,0))</f>
        <v/>
      </c>
      <c r="AC134" s="251" t="str">
        <f>IF(AC133="","",VLOOKUP(AC133,'シフト記号表（勤務時間帯）'!$C$6:$K$35,9,0))</f>
        <v/>
      </c>
      <c r="AD134" s="251" t="str">
        <f>IF(AD133="","",VLOOKUP(AD133,'シフト記号表（勤務時間帯）'!$C$6:$K$35,9,0))</f>
        <v/>
      </c>
      <c r="AE134" s="251" t="str">
        <f>IF(AE133="","",VLOOKUP(AE133,'シフト記号表（勤務時間帯）'!$C$6:$K$35,9,0))</f>
        <v/>
      </c>
      <c r="AF134" s="256" t="str">
        <f>IF(AF133="","",VLOOKUP(AF133,'シフト記号表（勤務時間帯）'!$C$6:$K$35,9,0))</f>
        <v/>
      </c>
      <c r="AG134" s="247" t="str">
        <f>IF(AG133="","",VLOOKUP(AG133,'シフト記号表（勤務時間帯）'!$C$6:$K$35,9,0))</f>
        <v/>
      </c>
      <c r="AH134" s="251" t="str">
        <f>IF(AH133="","",VLOOKUP(AH133,'シフト記号表（勤務時間帯）'!$C$6:$K$35,9,0))</f>
        <v/>
      </c>
      <c r="AI134" s="251" t="str">
        <f>IF(AI133="","",VLOOKUP(AI133,'シフト記号表（勤務時間帯）'!$C$6:$K$35,9,0))</f>
        <v/>
      </c>
      <c r="AJ134" s="251" t="str">
        <f>IF(AJ133="","",VLOOKUP(AJ133,'シフト記号表（勤務時間帯）'!$C$6:$K$35,9,0))</f>
        <v/>
      </c>
      <c r="AK134" s="251" t="str">
        <f>IF(AK133="","",VLOOKUP(AK133,'シフト記号表（勤務時間帯）'!$C$6:$K$35,9,0))</f>
        <v/>
      </c>
      <c r="AL134" s="251" t="str">
        <f>IF(AL133="","",VLOOKUP(AL133,'シフト記号表（勤務時間帯）'!$C$6:$K$35,9,0))</f>
        <v/>
      </c>
      <c r="AM134" s="256" t="str">
        <f>IF(AM133="","",VLOOKUP(AM133,'シフト記号表（勤務時間帯）'!$C$6:$K$35,9,0))</f>
        <v/>
      </c>
      <c r="AN134" s="247" t="str">
        <f>IF(AN133="","",VLOOKUP(AN133,'シフト記号表（勤務時間帯）'!$C$6:$K$35,9,0))</f>
        <v/>
      </c>
      <c r="AO134" s="251" t="str">
        <f>IF(AO133="","",VLOOKUP(AO133,'シフト記号表（勤務時間帯）'!$C$6:$K$35,9,0))</f>
        <v/>
      </c>
      <c r="AP134" s="251" t="str">
        <f>IF(AP133="","",VLOOKUP(AP133,'シフト記号表（勤務時間帯）'!$C$6:$K$35,9,0))</f>
        <v/>
      </c>
      <c r="AQ134" s="251" t="str">
        <f>IF(AQ133="","",VLOOKUP(AQ133,'シフト記号表（勤務時間帯）'!$C$6:$K$35,9,0))</f>
        <v/>
      </c>
      <c r="AR134" s="251" t="str">
        <f>IF(AR133="","",VLOOKUP(AR133,'シフト記号表（勤務時間帯）'!$C$6:$K$35,9,0))</f>
        <v/>
      </c>
      <c r="AS134" s="251" t="str">
        <f>IF(AS133="","",VLOOKUP(AS133,'シフト記号表（勤務時間帯）'!$C$6:$K$35,9,0))</f>
        <v/>
      </c>
      <c r="AT134" s="256" t="str">
        <f>IF(AT133="","",VLOOKUP(AT133,'シフト記号表（勤務時間帯）'!$C$6:$K$35,9,0))</f>
        <v/>
      </c>
      <c r="AU134" s="247" t="str">
        <f>IF(AU133="","",VLOOKUP(AU133,'シフト記号表（勤務時間帯）'!$C$6:$K$35,9,0))</f>
        <v/>
      </c>
      <c r="AV134" s="251" t="str">
        <f>IF(AV133="","",VLOOKUP(AV133,'シフト記号表（勤務時間帯）'!$C$6:$K$35,9,0))</f>
        <v/>
      </c>
      <c r="AW134" s="251" t="str">
        <f>IF(AW133="","",VLOOKUP(AW133,'シフト記号表（勤務時間帯）'!$C$6:$K$35,9,0))</f>
        <v/>
      </c>
      <c r="AX134" s="276">
        <f>IF($BB$3="４週",SUM(S134:AT134),IF($BB$3="暦月",SUM(S134:AW134),""))</f>
        <v>0</v>
      </c>
      <c r="AY134" s="276"/>
      <c r="AZ134" s="285">
        <f>IF($BB$3="４週",AX134/4,IF($BB$3="暦月",'認知症対応型通所（100名）'!AX134/('認知症対応型通所（100名）'!$BB$8/7),""))</f>
        <v>0</v>
      </c>
      <c r="BA134" s="285"/>
      <c r="BB134" s="174"/>
      <c r="BC134" s="174"/>
      <c r="BD134" s="174"/>
      <c r="BE134" s="174"/>
      <c r="BF134" s="174"/>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row>
    <row r="135" spans="1:1024" ht="20.25" customHeight="1">
      <c r="A135" s="5"/>
      <c r="B135" s="209"/>
      <c r="C135" s="219"/>
      <c r="D135" s="219"/>
      <c r="E135" s="219"/>
      <c r="F135" s="303">
        <f>C133</f>
        <v>0</v>
      </c>
      <c r="G135" s="50"/>
      <c r="H135" s="50"/>
      <c r="I135" s="50"/>
      <c r="J135" s="50"/>
      <c r="K135" s="50"/>
      <c r="L135" s="67"/>
      <c r="M135" s="67"/>
      <c r="N135" s="67"/>
      <c r="O135" s="67"/>
      <c r="P135" s="240" t="s">
        <v>44</v>
      </c>
      <c r="Q135" s="240"/>
      <c r="R135" s="240"/>
      <c r="S135" s="248" t="str">
        <f>IF(S133="","",VLOOKUP(S133,'シフト記号表（勤務時間帯）'!$C$6:$U$35,19,0))</f>
        <v/>
      </c>
      <c r="T135" s="252" t="str">
        <f>IF(T133="","",VLOOKUP(T133,'シフト記号表（勤務時間帯）'!$C$6:$U$35,19,0))</f>
        <v/>
      </c>
      <c r="U135" s="252" t="str">
        <f>IF(U133="","",VLOOKUP(U133,'シフト記号表（勤務時間帯）'!$C$6:$U$35,19,0))</f>
        <v/>
      </c>
      <c r="V135" s="252" t="str">
        <f>IF(V133="","",VLOOKUP(V133,'シフト記号表（勤務時間帯）'!$C$6:$U$35,19,0))</f>
        <v/>
      </c>
      <c r="W135" s="252" t="str">
        <f>IF(W133="","",VLOOKUP(W133,'シフト記号表（勤務時間帯）'!$C$6:$U$35,19,0))</f>
        <v/>
      </c>
      <c r="X135" s="252" t="str">
        <f>IF(X133="","",VLOOKUP(X133,'シフト記号表（勤務時間帯）'!$C$6:$U$35,19,0))</f>
        <v/>
      </c>
      <c r="Y135" s="257" t="str">
        <f>IF(Y133="","",VLOOKUP(Y133,'シフト記号表（勤務時間帯）'!$C$6:$U$35,19,0))</f>
        <v/>
      </c>
      <c r="Z135" s="248" t="str">
        <f>IF(Z133="","",VLOOKUP(Z133,'シフト記号表（勤務時間帯）'!$C$6:$U$35,19,0))</f>
        <v/>
      </c>
      <c r="AA135" s="252" t="str">
        <f>IF(AA133="","",VLOOKUP(AA133,'シフト記号表（勤務時間帯）'!$C$6:$U$35,19,0))</f>
        <v/>
      </c>
      <c r="AB135" s="252" t="str">
        <f>IF(AB133="","",VLOOKUP(AB133,'シフト記号表（勤務時間帯）'!$C$6:$U$35,19,0))</f>
        <v/>
      </c>
      <c r="AC135" s="252" t="str">
        <f>IF(AC133="","",VLOOKUP(AC133,'シフト記号表（勤務時間帯）'!$C$6:$U$35,19,0))</f>
        <v/>
      </c>
      <c r="AD135" s="252" t="str">
        <f>IF(AD133="","",VLOOKUP(AD133,'シフト記号表（勤務時間帯）'!$C$6:$U$35,19,0))</f>
        <v/>
      </c>
      <c r="AE135" s="252" t="str">
        <f>IF(AE133="","",VLOOKUP(AE133,'シフト記号表（勤務時間帯）'!$C$6:$U$35,19,0))</f>
        <v/>
      </c>
      <c r="AF135" s="257" t="str">
        <f>IF(AF133="","",VLOOKUP(AF133,'シフト記号表（勤務時間帯）'!$C$6:$U$35,19,0))</f>
        <v/>
      </c>
      <c r="AG135" s="248" t="str">
        <f>IF(AG133="","",VLOOKUP(AG133,'シフト記号表（勤務時間帯）'!$C$6:$U$35,19,0))</f>
        <v/>
      </c>
      <c r="AH135" s="252" t="str">
        <f>IF(AH133="","",VLOOKUP(AH133,'シフト記号表（勤務時間帯）'!$C$6:$U$35,19,0))</f>
        <v/>
      </c>
      <c r="AI135" s="252" t="str">
        <f>IF(AI133="","",VLOOKUP(AI133,'シフト記号表（勤務時間帯）'!$C$6:$U$35,19,0))</f>
        <v/>
      </c>
      <c r="AJ135" s="252" t="str">
        <f>IF(AJ133="","",VLOOKUP(AJ133,'シフト記号表（勤務時間帯）'!$C$6:$U$35,19,0))</f>
        <v/>
      </c>
      <c r="AK135" s="252" t="str">
        <f>IF(AK133="","",VLOOKUP(AK133,'シフト記号表（勤務時間帯）'!$C$6:$U$35,19,0))</f>
        <v/>
      </c>
      <c r="AL135" s="252" t="str">
        <f>IF(AL133="","",VLOOKUP(AL133,'シフト記号表（勤務時間帯）'!$C$6:$U$35,19,0))</f>
        <v/>
      </c>
      <c r="AM135" s="257" t="str">
        <f>IF(AM133="","",VLOOKUP(AM133,'シフト記号表（勤務時間帯）'!$C$6:$U$35,19,0))</f>
        <v/>
      </c>
      <c r="AN135" s="248" t="str">
        <f>IF(AN133="","",VLOOKUP(AN133,'シフト記号表（勤務時間帯）'!$C$6:$U$35,19,0))</f>
        <v/>
      </c>
      <c r="AO135" s="252" t="str">
        <f>IF(AO133="","",VLOOKUP(AO133,'シフト記号表（勤務時間帯）'!$C$6:$U$35,19,0))</f>
        <v/>
      </c>
      <c r="AP135" s="252" t="str">
        <f>IF(AP133="","",VLOOKUP(AP133,'シフト記号表（勤務時間帯）'!$C$6:$U$35,19,0))</f>
        <v/>
      </c>
      <c r="AQ135" s="252" t="str">
        <f>IF(AQ133="","",VLOOKUP(AQ133,'シフト記号表（勤務時間帯）'!$C$6:$U$35,19,0))</f>
        <v/>
      </c>
      <c r="AR135" s="252" t="str">
        <f>IF(AR133="","",VLOOKUP(AR133,'シフト記号表（勤務時間帯）'!$C$6:$U$35,19,0))</f>
        <v/>
      </c>
      <c r="AS135" s="252" t="str">
        <f>IF(AS133="","",VLOOKUP(AS133,'シフト記号表（勤務時間帯）'!$C$6:$U$35,19,0))</f>
        <v/>
      </c>
      <c r="AT135" s="257" t="str">
        <f>IF(AT133="","",VLOOKUP(AT133,'シフト記号表（勤務時間帯）'!$C$6:$U$35,19,0))</f>
        <v/>
      </c>
      <c r="AU135" s="248" t="str">
        <f>IF(AU133="","",VLOOKUP(AU133,'シフト記号表（勤務時間帯）'!$C$6:$U$35,19,0))</f>
        <v/>
      </c>
      <c r="AV135" s="252" t="str">
        <f>IF(AV133="","",VLOOKUP(AV133,'シフト記号表（勤務時間帯）'!$C$6:$U$35,19,0))</f>
        <v/>
      </c>
      <c r="AW135" s="252" t="str">
        <f>IF(AW133="","",VLOOKUP(AW133,'シフト記号表（勤務時間帯）'!$C$6:$U$35,19,0))</f>
        <v/>
      </c>
      <c r="AX135" s="277">
        <f>IF($BB$3="４週",SUM(S135:AT135),IF($BB$3="暦月",SUM(S135:AW135),""))</f>
        <v>0</v>
      </c>
      <c r="AY135" s="277"/>
      <c r="AZ135" s="286">
        <f>IF($BB$3="４週",AX135/4,IF($BB$3="暦月",'認知症対応型通所（100名）'!AX135/('認知症対応型通所（100名）'!$BB$8/7),""))</f>
        <v>0</v>
      </c>
      <c r="BA135" s="286"/>
      <c r="BB135" s="174"/>
      <c r="BC135" s="174"/>
      <c r="BD135" s="174"/>
      <c r="BE135" s="174"/>
      <c r="BF135" s="174"/>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row>
    <row r="136" spans="1:1024" ht="20.25" customHeight="1">
      <c r="A136" s="5"/>
      <c r="B136" s="209">
        <f>B133+1</f>
        <v>39</v>
      </c>
      <c r="C136" s="219"/>
      <c r="D136" s="219"/>
      <c r="E136" s="219"/>
      <c r="F136" s="41"/>
      <c r="G136" s="50"/>
      <c r="H136" s="50"/>
      <c r="I136" s="50"/>
      <c r="J136" s="50"/>
      <c r="K136" s="50"/>
      <c r="L136" s="67"/>
      <c r="M136" s="67"/>
      <c r="N136" s="67"/>
      <c r="O136" s="67"/>
      <c r="P136" s="241" t="s">
        <v>49</v>
      </c>
      <c r="Q136" s="241"/>
      <c r="R136" s="241"/>
      <c r="S136" s="307"/>
      <c r="T136" s="309"/>
      <c r="U136" s="309"/>
      <c r="V136" s="309"/>
      <c r="W136" s="309"/>
      <c r="X136" s="309"/>
      <c r="Y136" s="310"/>
      <c r="Z136" s="307"/>
      <c r="AA136" s="309"/>
      <c r="AB136" s="309"/>
      <c r="AC136" s="309"/>
      <c r="AD136" s="309"/>
      <c r="AE136" s="309"/>
      <c r="AF136" s="310"/>
      <c r="AG136" s="307"/>
      <c r="AH136" s="309"/>
      <c r="AI136" s="309"/>
      <c r="AJ136" s="309"/>
      <c r="AK136" s="309"/>
      <c r="AL136" s="309"/>
      <c r="AM136" s="310"/>
      <c r="AN136" s="307"/>
      <c r="AO136" s="309"/>
      <c r="AP136" s="309"/>
      <c r="AQ136" s="309"/>
      <c r="AR136" s="309"/>
      <c r="AS136" s="309"/>
      <c r="AT136" s="310"/>
      <c r="AU136" s="307"/>
      <c r="AV136" s="309"/>
      <c r="AW136" s="309"/>
      <c r="AX136" s="312"/>
      <c r="AY136" s="312"/>
      <c r="AZ136" s="316"/>
      <c r="BA136" s="316"/>
      <c r="BB136" s="174"/>
      <c r="BC136" s="174"/>
      <c r="BD136" s="174"/>
      <c r="BE136" s="174"/>
      <c r="BF136" s="174"/>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row>
    <row r="137" spans="1:1024" ht="20.25" customHeight="1">
      <c r="A137" s="5"/>
      <c r="B137" s="209"/>
      <c r="C137" s="219"/>
      <c r="D137" s="219"/>
      <c r="E137" s="219"/>
      <c r="F137" s="39"/>
      <c r="G137" s="50"/>
      <c r="H137" s="50"/>
      <c r="I137" s="50"/>
      <c r="J137" s="50"/>
      <c r="K137" s="50"/>
      <c r="L137" s="67"/>
      <c r="M137" s="67"/>
      <c r="N137" s="67"/>
      <c r="O137" s="67"/>
      <c r="P137" s="239" t="s">
        <v>40</v>
      </c>
      <c r="Q137" s="239"/>
      <c r="R137" s="239"/>
      <c r="S137" s="247" t="str">
        <f>IF(S136="","",VLOOKUP(S136,'シフト記号表（勤務時間帯）'!$C$6:$K$35,9,0))</f>
        <v/>
      </c>
      <c r="T137" s="251" t="str">
        <f>IF(T136="","",VLOOKUP(T136,'シフト記号表（勤務時間帯）'!$C$6:$K$35,9,0))</f>
        <v/>
      </c>
      <c r="U137" s="251" t="str">
        <f>IF(U136="","",VLOOKUP(U136,'シフト記号表（勤務時間帯）'!$C$6:$K$35,9,0))</f>
        <v/>
      </c>
      <c r="V137" s="251" t="str">
        <f>IF(V136="","",VLOOKUP(V136,'シフト記号表（勤務時間帯）'!$C$6:$K$35,9,0))</f>
        <v/>
      </c>
      <c r="W137" s="251" t="str">
        <f>IF(W136="","",VLOOKUP(W136,'シフト記号表（勤務時間帯）'!$C$6:$K$35,9,0))</f>
        <v/>
      </c>
      <c r="X137" s="251" t="str">
        <f>IF(X136="","",VLOOKUP(X136,'シフト記号表（勤務時間帯）'!$C$6:$K$35,9,0))</f>
        <v/>
      </c>
      <c r="Y137" s="256" t="str">
        <f>IF(Y136="","",VLOOKUP(Y136,'シフト記号表（勤務時間帯）'!$C$6:$K$35,9,0))</f>
        <v/>
      </c>
      <c r="Z137" s="247" t="str">
        <f>IF(Z136="","",VLOOKUP(Z136,'シフト記号表（勤務時間帯）'!$C$6:$K$35,9,0))</f>
        <v/>
      </c>
      <c r="AA137" s="251" t="str">
        <f>IF(AA136="","",VLOOKUP(AA136,'シフト記号表（勤務時間帯）'!$C$6:$K$35,9,0))</f>
        <v/>
      </c>
      <c r="AB137" s="251" t="str">
        <f>IF(AB136="","",VLOOKUP(AB136,'シフト記号表（勤務時間帯）'!$C$6:$K$35,9,0))</f>
        <v/>
      </c>
      <c r="AC137" s="251" t="str">
        <f>IF(AC136="","",VLOOKUP(AC136,'シフト記号表（勤務時間帯）'!$C$6:$K$35,9,0))</f>
        <v/>
      </c>
      <c r="AD137" s="251" t="str">
        <f>IF(AD136="","",VLOOKUP(AD136,'シフト記号表（勤務時間帯）'!$C$6:$K$35,9,0))</f>
        <v/>
      </c>
      <c r="AE137" s="251" t="str">
        <f>IF(AE136="","",VLOOKUP(AE136,'シフト記号表（勤務時間帯）'!$C$6:$K$35,9,0))</f>
        <v/>
      </c>
      <c r="AF137" s="256" t="str">
        <f>IF(AF136="","",VLOOKUP(AF136,'シフト記号表（勤務時間帯）'!$C$6:$K$35,9,0))</f>
        <v/>
      </c>
      <c r="AG137" s="247" t="str">
        <f>IF(AG136="","",VLOOKUP(AG136,'シフト記号表（勤務時間帯）'!$C$6:$K$35,9,0))</f>
        <v/>
      </c>
      <c r="AH137" s="251" t="str">
        <f>IF(AH136="","",VLOOKUP(AH136,'シフト記号表（勤務時間帯）'!$C$6:$K$35,9,0))</f>
        <v/>
      </c>
      <c r="AI137" s="251" t="str">
        <f>IF(AI136="","",VLOOKUP(AI136,'シフト記号表（勤務時間帯）'!$C$6:$K$35,9,0))</f>
        <v/>
      </c>
      <c r="AJ137" s="251" t="str">
        <f>IF(AJ136="","",VLOOKUP(AJ136,'シフト記号表（勤務時間帯）'!$C$6:$K$35,9,0))</f>
        <v/>
      </c>
      <c r="AK137" s="251" t="str">
        <f>IF(AK136="","",VLOOKUP(AK136,'シフト記号表（勤務時間帯）'!$C$6:$K$35,9,0))</f>
        <v/>
      </c>
      <c r="AL137" s="251" t="str">
        <f>IF(AL136="","",VLOOKUP(AL136,'シフト記号表（勤務時間帯）'!$C$6:$K$35,9,0))</f>
        <v/>
      </c>
      <c r="AM137" s="256" t="str">
        <f>IF(AM136="","",VLOOKUP(AM136,'シフト記号表（勤務時間帯）'!$C$6:$K$35,9,0))</f>
        <v/>
      </c>
      <c r="AN137" s="247" t="str">
        <f>IF(AN136="","",VLOOKUP(AN136,'シフト記号表（勤務時間帯）'!$C$6:$K$35,9,0))</f>
        <v/>
      </c>
      <c r="AO137" s="251" t="str">
        <f>IF(AO136="","",VLOOKUP(AO136,'シフト記号表（勤務時間帯）'!$C$6:$K$35,9,0))</f>
        <v/>
      </c>
      <c r="AP137" s="251" t="str">
        <f>IF(AP136="","",VLOOKUP(AP136,'シフト記号表（勤務時間帯）'!$C$6:$K$35,9,0))</f>
        <v/>
      </c>
      <c r="AQ137" s="251" t="str">
        <f>IF(AQ136="","",VLOOKUP(AQ136,'シフト記号表（勤務時間帯）'!$C$6:$K$35,9,0))</f>
        <v/>
      </c>
      <c r="AR137" s="251" t="str">
        <f>IF(AR136="","",VLOOKUP(AR136,'シフト記号表（勤務時間帯）'!$C$6:$K$35,9,0))</f>
        <v/>
      </c>
      <c r="AS137" s="251" t="str">
        <f>IF(AS136="","",VLOOKUP(AS136,'シフト記号表（勤務時間帯）'!$C$6:$K$35,9,0))</f>
        <v/>
      </c>
      <c r="AT137" s="256" t="str">
        <f>IF(AT136="","",VLOOKUP(AT136,'シフト記号表（勤務時間帯）'!$C$6:$K$35,9,0))</f>
        <v/>
      </c>
      <c r="AU137" s="247" t="str">
        <f>IF(AU136="","",VLOOKUP(AU136,'シフト記号表（勤務時間帯）'!$C$6:$K$35,9,0))</f>
        <v/>
      </c>
      <c r="AV137" s="251" t="str">
        <f>IF(AV136="","",VLOOKUP(AV136,'シフト記号表（勤務時間帯）'!$C$6:$K$35,9,0))</f>
        <v/>
      </c>
      <c r="AW137" s="251" t="str">
        <f>IF(AW136="","",VLOOKUP(AW136,'シフト記号表（勤務時間帯）'!$C$6:$K$35,9,0))</f>
        <v/>
      </c>
      <c r="AX137" s="276">
        <f>IF($BB$3="４週",SUM(S137:AT137),IF($BB$3="暦月",SUM(S137:AW137),""))</f>
        <v>0</v>
      </c>
      <c r="AY137" s="276"/>
      <c r="AZ137" s="285">
        <f>IF($BB$3="４週",AX137/4,IF($BB$3="暦月",'認知症対応型通所（100名）'!AX137/('認知症対応型通所（100名）'!$BB$8/7),""))</f>
        <v>0</v>
      </c>
      <c r="BA137" s="285"/>
      <c r="BB137" s="174"/>
      <c r="BC137" s="174"/>
      <c r="BD137" s="174"/>
      <c r="BE137" s="174"/>
      <c r="BF137" s="174"/>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row>
    <row r="138" spans="1:1024" ht="20.25" customHeight="1">
      <c r="A138" s="5"/>
      <c r="B138" s="209"/>
      <c r="C138" s="219"/>
      <c r="D138" s="219"/>
      <c r="E138" s="219"/>
      <c r="F138" s="303">
        <f>C136</f>
        <v>0</v>
      </c>
      <c r="G138" s="50"/>
      <c r="H138" s="50"/>
      <c r="I138" s="50"/>
      <c r="J138" s="50"/>
      <c r="K138" s="50"/>
      <c r="L138" s="67"/>
      <c r="M138" s="67"/>
      <c r="N138" s="67"/>
      <c r="O138" s="67"/>
      <c r="P138" s="240" t="s">
        <v>44</v>
      </c>
      <c r="Q138" s="240"/>
      <c r="R138" s="240"/>
      <c r="S138" s="248" t="str">
        <f>IF(S136="","",VLOOKUP(S136,'シフト記号表（勤務時間帯）'!$C$6:$U$35,19,0))</f>
        <v/>
      </c>
      <c r="T138" s="252" t="str">
        <f>IF(T136="","",VLOOKUP(T136,'シフト記号表（勤務時間帯）'!$C$6:$U$35,19,0))</f>
        <v/>
      </c>
      <c r="U138" s="252" t="str">
        <f>IF(U136="","",VLOOKUP(U136,'シフト記号表（勤務時間帯）'!$C$6:$U$35,19,0))</f>
        <v/>
      </c>
      <c r="V138" s="252" t="str">
        <f>IF(V136="","",VLOOKUP(V136,'シフト記号表（勤務時間帯）'!$C$6:$U$35,19,0))</f>
        <v/>
      </c>
      <c r="W138" s="252" t="str">
        <f>IF(W136="","",VLOOKUP(W136,'シフト記号表（勤務時間帯）'!$C$6:$U$35,19,0))</f>
        <v/>
      </c>
      <c r="X138" s="252" t="str">
        <f>IF(X136="","",VLOOKUP(X136,'シフト記号表（勤務時間帯）'!$C$6:$U$35,19,0))</f>
        <v/>
      </c>
      <c r="Y138" s="257" t="str">
        <f>IF(Y136="","",VLOOKUP(Y136,'シフト記号表（勤務時間帯）'!$C$6:$U$35,19,0))</f>
        <v/>
      </c>
      <c r="Z138" s="248" t="str">
        <f>IF(Z136="","",VLOOKUP(Z136,'シフト記号表（勤務時間帯）'!$C$6:$U$35,19,0))</f>
        <v/>
      </c>
      <c r="AA138" s="252" t="str">
        <f>IF(AA136="","",VLOOKUP(AA136,'シフト記号表（勤務時間帯）'!$C$6:$U$35,19,0))</f>
        <v/>
      </c>
      <c r="AB138" s="252" t="str">
        <f>IF(AB136="","",VLOOKUP(AB136,'シフト記号表（勤務時間帯）'!$C$6:$U$35,19,0))</f>
        <v/>
      </c>
      <c r="AC138" s="252" t="str">
        <f>IF(AC136="","",VLOOKUP(AC136,'シフト記号表（勤務時間帯）'!$C$6:$U$35,19,0))</f>
        <v/>
      </c>
      <c r="AD138" s="252" t="str">
        <f>IF(AD136="","",VLOOKUP(AD136,'シフト記号表（勤務時間帯）'!$C$6:$U$35,19,0))</f>
        <v/>
      </c>
      <c r="AE138" s="252" t="str">
        <f>IF(AE136="","",VLOOKUP(AE136,'シフト記号表（勤務時間帯）'!$C$6:$U$35,19,0))</f>
        <v/>
      </c>
      <c r="AF138" s="257" t="str">
        <f>IF(AF136="","",VLOOKUP(AF136,'シフト記号表（勤務時間帯）'!$C$6:$U$35,19,0))</f>
        <v/>
      </c>
      <c r="AG138" s="248" t="str">
        <f>IF(AG136="","",VLOOKUP(AG136,'シフト記号表（勤務時間帯）'!$C$6:$U$35,19,0))</f>
        <v/>
      </c>
      <c r="AH138" s="252" t="str">
        <f>IF(AH136="","",VLOOKUP(AH136,'シフト記号表（勤務時間帯）'!$C$6:$U$35,19,0))</f>
        <v/>
      </c>
      <c r="AI138" s="252" t="str">
        <f>IF(AI136="","",VLOOKUP(AI136,'シフト記号表（勤務時間帯）'!$C$6:$U$35,19,0))</f>
        <v/>
      </c>
      <c r="AJ138" s="252" t="str">
        <f>IF(AJ136="","",VLOOKUP(AJ136,'シフト記号表（勤務時間帯）'!$C$6:$U$35,19,0))</f>
        <v/>
      </c>
      <c r="AK138" s="252" t="str">
        <f>IF(AK136="","",VLOOKUP(AK136,'シフト記号表（勤務時間帯）'!$C$6:$U$35,19,0))</f>
        <v/>
      </c>
      <c r="AL138" s="252" t="str">
        <f>IF(AL136="","",VLOOKUP(AL136,'シフト記号表（勤務時間帯）'!$C$6:$U$35,19,0))</f>
        <v/>
      </c>
      <c r="AM138" s="257" t="str">
        <f>IF(AM136="","",VLOOKUP(AM136,'シフト記号表（勤務時間帯）'!$C$6:$U$35,19,0))</f>
        <v/>
      </c>
      <c r="AN138" s="248" t="str">
        <f>IF(AN136="","",VLOOKUP(AN136,'シフト記号表（勤務時間帯）'!$C$6:$U$35,19,0))</f>
        <v/>
      </c>
      <c r="AO138" s="252" t="str">
        <f>IF(AO136="","",VLOOKUP(AO136,'シフト記号表（勤務時間帯）'!$C$6:$U$35,19,0))</f>
        <v/>
      </c>
      <c r="AP138" s="252" t="str">
        <f>IF(AP136="","",VLOOKUP(AP136,'シフト記号表（勤務時間帯）'!$C$6:$U$35,19,0))</f>
        <v/>
      </c>
      <c r="AQ138" s="252" t="str">
        <f>IF(AQ136="","",VLOOKUP(AQ136,'シフト記号表（勤務時間帯）'!$C$6:$U$35,19,0))</f>
        <v/>
      </c>
      <c r="AR138" s="252" t="str">
        <f>IF(AR136="","",VLOOKUP(AR136,'シフト記号表（勤務時間帯）'!$C$6:$U$35,19,0))</f>
        <v/>
      </c>
      <c r="AS138" s="252" t="str">
        <f>IF(AS136="","",VLOOKUP(AS136,'シフト記号表（勤務時間帯）'!$C$6:$U$35,19,0))</f>
        <v/>
      </c>
      <c r="AT138" s="257" t="str">
        <f>IF(AT136="","",VLOOKUP(AT136,'シフト記号表（勤務時間帯）'!$C$6:$U$35,19,0))</f>
        <v/>
      </c>
      <c r="AU138" s="248" t="str">
        <f>IF(AU136="","",VLOOKUP(AU136,'シフト記号表（勤務時間帯）'!$C$6:$U$35,19,0))</f>
        <v/>
      </c>
      <c r="AV138" s="252" t="str">
        <f>IF(AV136="","",VLOOKUP(AV136,'シフト記号表（勤務時間帯）'!$C$6:$U$35,19,0))</f>
        <v/>
      </c>
      <c r="AW138" s="252" t="str">
        <f>IF(AW136="","",VLOOKUP(AW136,'シフト記号表（勤務時間帯）'!$C$6:$U$35,19,0))</f>
        <v/>
      </c>
      <c r="AX138" s="277">
        <f>IF($BB$3="４週",SUM(S138:AT138),IF($BB$3="暦月",SUM(S138:AW138),""))</f>
        <v>0</v>
      </c>
      <c r="AY138" s="277"/>
      <c r="AZ138" s="286">
        <f>IF($BB$3="４週",AX138/4,IF($BB$3="暦月",'認知症対応型通所（100名）'!AX138/('認知症対応型通所（100名）'!$BB$8/7),""))</f>
        <v>0</v>
      </c>
      <c r="BA138" s="286"/>
      <c r="BB138" s="174"/>
      <c r="BC138" s="174"/>
      <c r="BD138" s="174"/>
      <c r="BE138" s="174"/>
      <c r="BF138" s="174"/>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row>
    <row r="139" spans="1:1024" ht="20.25" customHeight="1">
      <c r="A139" s="5"/>
      <c r="B139" s="209">
        <f>B136+1</f>
        <v>40</v>
      </c>
      <c r="C139" s="219"/>
      <c r="D139" s="219"/>
      <c r="E139" s="219"/>
      <c r="F139" s="41"/>
      <c r="G139" s="50"/>
      <c r="H139" s="50"/>
      <c r="I139" s="50"/>
      <c r="J139" s="50"/>
      <c r="K139" s="50"/>
      <c r="L139" s="67"/>
      <c r="M139" s="67"/>
      <c r="N139" s="67"/>
      <c r="O139" s="67"/>
      <c r="P139" s="241" t="s">
        <v>49</v>
      </c>
      <c r="Q139" s="241"/>
      <c r="R139" s="241"/>
      <c r="S139" s="307"/>
      <c r="T139" s="309"/>
      <c r="U139" s="309"/>
      <c r="V139" s="309"/>
      <c r="W139" s="309"/>
      <c r="X139" s="309"/>
      <c r="Y139" s="310"/>
      <c r="Z139" s="307"/>
      <c r="AA139" s="309"/>
      <c r="AB139" s="309"/>
      <c r="AC139" s="309"/>
      <c r="AD139" s="309"/>
      <c r="AE139" s="309"/>
      <c r="AF139" s="310"/>
      <c r="AG139" s="307"/>
      <c r="AH139" s="309"/>
      <c r="AI139" s="309"/>
      <c r="AJ139" s="309"/>
      <c r="AK139" s="309"/>
      <c r="AL139" s="309"/>
      <c r="AM139" s="310"/>
      <c r="AN139" s="307"/>
      <c r="AO139" s="309"/>
      <c r="AP139" s="309"/>
      <c r="AQ139" s="309"/>
      <c r="AR139" s="309"/>
      <c r="AS139" s="309"/>
      <c r="AT139" s="310"/>
      <c r="AU139" s="307"/>
      <c r="AV139" s="309"/>
      <c r="AW139" s="309"/>
      <c r="AX139" s="312"/>
      <c r="AY139" s="312"/>
      <c r="AZ139" s="316"/>
      <c r="BA139" s="316"/>
      <c r="BB139" s="174"/>
      <c r="BC139" s="174"/>
      <c r="BD139" s="174"/>
      <c r="BE139" s="174"/>
      <c r="BF139" s="174"/>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row>
    <row r="140" spans="1:1024" ht="20.25" customHeight="1">
      <c r="A140" s="5"/>
      <c r="B140" s="209"/>
      <c r="C140" s="219"/>
      <c r="D140" s="219"/>
      <c r="E140" s="219"/>
      <c r="F140" s="39"/>
      <c r="G140" s="50"/>
      <c r="H140" s="50"/>
      <c r="I140" s="50"/>
      <c r="J140" s="50"/>
      <c r="K140" s="50"/>
      <c r="L140" s="67"/>
      <c r="M140" s="67"/>
      <c r="N140" s="67"/>
      <c r="O140" s="67"/>
      <c r="P140" s="239" t="s">
        <v>40</v>
      </c>
      <c r="Q140" s="239"/>
      <c r="R140" s="239"/>
      <c r="S140" s="247" t="str">
        <f>IF(S139="","",VLOOKUP(S139,'シフト記号表（勤務時間帯）'!$C$6:$K$35,9,0))</f>
        <v/>
      </c>
      <c r="T140" s="251" t="str">
        <f>IF(T139="","",VLOOKUP(T139,'シフト記号表（勤務時間帯）'!$C$6:$K$35,9,0))</f>
        <v/>
      </c>
      <c r="U140" s="251" t="str">
        <f>IF(U139="","",VLOOKUP(U139,'シフト記号表（勤務時間帯）'!$C$6:$K$35,9,0))</f>
        <v/>
      </c>
      <c r="V140" s="251" t="str">
        <f>IF(V139="","",VLOOKUP(V139,'シフト記号表（勤務時間帯）'!$C$6:$K$35,9,0))</f>
        <v/>
      </c>
      <c r="W140" s="251" t="str">
        <f>IF(W139="","",VLOOKUP(W139,'シフト記号表（勤務時間帯）'!$C$6:$K$35,9,0))</f>
        <v/>
      </c>
      <c r="X140" s="251" t="str">
        <f>IF(X139="","",VLOOKUP(X139,'シフト記号表（勤務時間帯）'!$C$6:$K$35,9,0))</f>
        <v/>
      </c>
      <c r="Y140" s="256" t="str">
        <f>IF(Y139="","",VLOOKUP(Y139,'シフト記号表（勤務時間帯）'!$C$6:$K$35,9,0))</f>
        <v/>
      </c>
      <c r="Z140" s="247" t="str">
        <f>IF(Z139="","",VLOOKUP(Z139,'シフト記号表（勤務時間帯）'!$C$6:$K$35,9,0))</f>
        <v/>
      </c>
      <c r="AA140" s="251" t="str">
        <f>IF(AA139="","",VLOOKUP(AA139,'シフト記号表（勤務時間帯）'!$C$6:$K$35,9,0))</f>
        <v/>
      </c>
      <c r="AB140" s="251" t="str">
        <f>IF(AB139="","",VLOOKUP(AB139,'シフト記号表（勤務時間帯）'!$C$6:$K$35,9,0))</f>
        <v/>
      </c>
      <c r="AC140" s="251" t="str">
        <f>IF(AC139="","",VLOOKUP(AC139,'シフト記号表（勤務時間帯）'!$C$6:$K$35,9,0))</f>
        <v/>
      </c>
      <c r="AD140" s="251" t="str">
        <f>IF(AD139="","",VLOOKUP(AD139,'シフト記号表（勤務時間帯）'!$C$6:$K$35,9,0))</f>
        <v/>
      </c>
      <c r="AE140" s="251" t="str">
        <f>IF(AE139="","",VLOOKUP(AE139,'シフト記号表（勤務時間帯）'!$C$6:$K$35,9,0))</f>
        <v/>
      </c>
      <c r="AF140" s="256" t="str">
        <f>IF(AF139="","",VLOOKUP(AF139,'シフト記号表（勤務時間帯）'!$C$6:$K$35,9,0))</f>
        <v/>
      </c>
      <c r="AG140" s="247" t="str">
        <f>IF(AG139="","",VLOOKUP(AG139,'シフト記号表（勤務時間帯）'!$C$6:$K$35,9,0))</f>
        <v/>
      </c>
      <c r="AH140" s="251" t="str">
        <f>IF(AH139="","",VLOOKUP(AH139,'シフト記号表（勤務時間帯）'!$C$6:$K$35,9,0))</f>
        <v/>
      </c>
      <c r="AI140" s="251" t="str">
        <f>IF(AI139="","",VLOOKUP(AI139,'シフト記号表（勤務時間帯）'!$C$6:$K$35,9,0))</f>
        <v/>
      </c>
      <c r="AJ140" s="251" t="str">
        <f>IF(AJ139="","",VLOOKUP(AJ139,'シフト記号表（勤務時間帯）'!$C$6:$K$35,9,0))</f>
        <v/>
      </c>
      <c r="AK140" s="251" t="str">
        <f>IF(AK139="","",VLOOKUP(AK139,'シフト記号表（勤務時間帯）'!$C$6:$K$35,9,0))</f>
        <v/>
      </c>
      <c r="AL140" s="251" t="str">
        <f>IF(AL139="","",VLOOKUP(AL139,'シフト記号表（勤務時間帯）'!$C$6:$K$35,9,0))</f>
        <v/>
      </c>
      <c r="AM140" s="256" t="str">
        <f>IF(AM139="","",VLOOKUP(AM139,'シフト記号表（勤務時間帯）'!$C$6:$K$35,9,0))</f>
        <v/>
      </c>
      <c r="AN140" s="247" t="str">
        <f>IF(AN139="","",VLOOKUP(AN139,'シフト記号表（勤務時間帯）'!$C$6:$K$35,9,0))</f>
        <v/>
      </c>
      <c r="AO140" s="251" t="str">
        <f>IF(AO139="","",VLOOKUP(AO139,'シフト記号表（勤務時間帯）'!$C$6:$K$35,9,0))</f>
        <v/>
      </c>
      <c r="AP140" s="251" t="str">
        <f>IF(AP139="","",VLOOKUP(AP139,'シフト記号表（勤務時間帯）'!$C$6:$K$35,9,0))</f>
        <v/>
      </c>
      <c r="AQ140" s="251" t="str">
        <f>IF(AQ139="","",VLOOKUP(AQ139,'シフト記号表（勤務時間帯）'!$C$6:$K$35,9,0))</f>
        <v/>
      </c>
      <c r="AR140" s="251" t="str">
        <f>IF(AR139="","",VLOOKUP(AR139,'シフト記号表（勤務時間帯）'!$C$6:$K$35,9,0))</f>
        <v/>
      </c>
      <c r="AS140" s="251" t="str">
        <f>IF(AS139="","",VLOOKUP(AS139,'シフト記号表（勤務時間帯）'!$C$6:$K$35,9,0))</f>
        <v/>
      </c>
      <c r="AT140" s="256" t="str">
        <f>IF(AT139="","",VLOOKUP(AT139,'シフト記号表（勤務時間帯）'!$C$6:$K$35,9,0))</f>
        <v/>
      </c>
      <c r="AU140" s="247" t="str">
        <f>IF(AU139="","",VLOOKUP(AU139,'シフト記号表（勤務時間帯）'!$C$6:$K$35,9,0))</f>
        <v/>
      </c>
      <c r="AV140" s="251" t="str">
        <f>IF(AV139="","",VLOOKUP(AV139,'シフト記号表（勤務時間帯）'!$C$6:$K$35,9,0))</f>
        <v/>
      </c>
      <c r="AW140" s="251" t="str">
        <f>IF(AW139="","",VLOOKUP(AW139,'シフト記号表（勤務時間帯）'!$C$6:$K$35,9,0))</f>
        <v/>
      </c>
      <c r="AX140" s="276">
        <f>IF($BB$3="４週",SUM(S140:AT140),IF($BB$3="暦月",SUM(S140:AW140),""))</f>
        <v>0</v>
      </c>
      <c r="AY140" s="276"/>
      <c r="AZ140" s="285">
        <f>IF($BB$3="４週",AX140/4,IF($BB$3="暦月",'認知症対応型通所（100名）'!AX140/('認知症対応型通所（100名）'!$BB$8/7),""))</f>
        <v>0</v>
      </c>
      <c r="BA140" s="285"/>
      <c r="BB140" s="174"/>
      <c r="BC140" s="174"/>
      <c r="BD140" s="174"/>
      <c r="BE140" s="174"/>
      <c r="BF140" s="174"/>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row>
    <row r="141" spans="1:1024" ht="20.25" customHeight="1">
      <c r="A141" s="5"/>
      <c r="B141" s="209"/>
      <c r="C141" s="219"/>
      <c r="D141" s="219"/>
      <c r="E141" s="219"/>
      <c r="F141" s="303">
        <f>C139</f>
        <v>0</v>
      </c>
      <c r="G141" s="50"/>
      <c r="H141" s="50"/>
      <c r="I141" s="50"/>
      <c r="J141" s="50"/>
      <c r="K141" s="50"/>
      <c r="L141" s="67"/>
      <c r="M141" s="67"/>
      <c r="N141" s="67"/>
      <c r="O141" s="67"/>
      <c r="P141" s="240" t="s">
        <v>44</v>
      </c>
      <c r="Q141" s="240"/>
      <c r="R141" s="240"/>
      <c r="S141" s="248" t="str">
        <f>IF(S139="","",VLOOKUP(S139,'シフト記号表（勤務時間帯）'!$C$6:$U$35,19,0))</f>
        <v/>
      </c>
      <c r="T141" s="252" t="str">
        <f>IF(T139="","",VLOOKUP(T139,'シフト記号表（勤務時間帯）'!$C$6:$U$35,19,0))</f>
        <v/>
      </c>
      <c r="U141" s="252" t="str">
        <f>IF(U139="","",VLOOKUP(U139,'シフト記号表（勤務時間帯）'!$C$6:$U$35,19,0))</f>
        <v/>
      </c>
      <c r="V141" s="252" t="str">
        <f>IF(V139="","",VLOOKUP(V139,'シフト記号表（勤務時間帯）'!$C$6:$U$35,19,0))</f>
        <v/>
      </c>
      <c r="W141" s="252" t="str">
        <f>IF(W139="","",VLOOKUP(W139,'シフト記号表（勤務時間帯）'!$C$6:$U$35,19,0))</f>
        <v/>
      </c>
      <c r="X141" s="252" t="str">
        <f>IF(X139="","",VLOOKUP(X139,'シフト記号表（勤務時間帯）'!$C$6:$U$35,19,0))</f>
        <v/>
      </c>
      <c r="Y141" s="257" t="str">
        <f>IF(Y139="","",VLOOKUP(Y139,'シフト記号表（勤務時間帯）'!$C$6:$U$35,19,0))</f>
        <v/>
      </c>
      <c r="Z141" s="248" t="str">
        <f>IF(Z139="","",VLOOKUP(Z139,'シフト記号表（勤務時間帯）'!$C$6:$U$35,19,0))</f>
        <v/>
      </c>
      <c r="AA141" s="252" t="str">
        <f>IF(AA139="","",VLOOKUP(AA139,'シフト記号表（勤務時間帯）'!$C$6:$U$35,19,0))</f>
        <v/>
      </c>
      <c r="AB141" s="252" t="str">
        <f>IF(AB139="","",VLOOKUP(AB139,'シフト記号表（勤務時間帯）'!$C$6:$U$35,19,0))</f>
        <v/>
      </c>
      <c r="AC141" s="252" t="str">
        <f>IF(AC139="","",VLOOKUP(AC139,'シフト記号表（勤務時間帯）'!$C$6:$U$35,19,0))</f>
        <v/>
      </c>
      <c r="AD141" s="252" t="str">
        <f>IF(AD139="","",VLOOKUP(AD139,'シフト記号表（勤務時間帯）'!$C$6:$U$35,19,0))</f>
        <v/>
      </c>
      <c r="AE141" s="252" t="str">
        <f>IF(AE139="","",VLOOKUP(AE139,'シフト記号表（勤務時間帯）'!$C$6:$U$35,19,0))</f>
        <v/>
      </c>
      <c r="AF141" s="257" t="str">
        <f>IF(AF139="","",VLOOKUP(AF139,'シフト記号表（勤務時間帯）'!$C$6:$U$35,19,0))</f>
        <v/>
      </c>
      <c r="AG141" s="248" t="str">
        <f>IF(AG139="","",VLOOKUP(AG139,'シフト記号表（勤務時間帯）'!$C$6:$U$35,19,0))</f>
        <v/>
      </c>
      <c r="AH141" s="252" t="str">
        <f>IF(AH139="","",VLOOKUP(AH139,'シフト記号表（勤務時間帯）'!$C$6:$U$35,19,0))</f>
        <v/>
      </c>
      <c r="AI141" s="252" t="str">
        <f>IF(AI139="","",VLOOKUP(AI139,'シフト記号表（勤務時間帯）'!$C$6:$U$35,19,0))</f>
        <v/>
      </c>
      <c r="AJ141" s="252" t="str">
        <f>IF(AJ139="","",VLOOKUP(AJ139,'シフト記号表（勤務時間帯）'!$C$6:$U$35,19,0))</f>
        <v/>
      </c>
      <c r="AK141" s="252" t="str">
        <f>IF(AK139="","",VLOOKUP(AK139,'シフト記号表（勤務時間帯）'!$C$6:$U$35,19,0))</f>
        <v/>
      </c>
      <c r="AL141" s="252" t="str">
        <f>IF(AL139="","",VLOOKUP(AL139,'シフト記号表（勤務時間帯）'!$C$6:$U$35,19,0))</f>
        <v/>
      </c>
      <c r="AM141" s="257" t="str">
        <f>IF(AM139="","",VLOOKUP(AM139,'シフト記号表（勤務時間帯）'!$C$6:$U$35,19,0))</f>
        <v/>
      </c>
      <c r="AN141" s="248" t="str">
        <f>IF(AN139="","",VLOOKUP(AN139,'シフト記号表（勤務時間帯）'!$C$6:$U$35,19,0))</f>
        <v/>
      </c>
      <c r="AO141" s="252" t="str">
        <f>IF(AO139="","",VLOOKUP(AO139,'シフト記号表（勤務時間帯）'!$C$6:$U$35,19,0))</f>
        <v/>
      </c>
      <c r="AP141" s="252" t="str">
        <f>IF(AP139="","",VLOOKUP(AP139,'シフト記号表（勤務時間帯）'!$C$6:$U$35,19,0))</f>
        <v/>
      </c>
      <c r="AQ141" s="252" t="str">
        <f>IF(AQ139="","",VLOOKUP(AQ139,'シフト記号表（勤務時間帯）'!$C$6:$U$35,19,0))</f>
        <v/>
      </c>
      <c r="AR141" s="252" t="str">
        <f>IF(AR139="","",VLOOKUP(AR139,'シフト記号表（勤務時間帯）'!$C$6:$U$35,19,0))</f>
        <v/>
      </c>
      <c r="AS141" s="252" t="str">
        <f>IF(AS139="","",VLOOKUP(AS139,'シフト記号表（勤務時間帯）'!$C$6:$U$35,19,0))</f>
        <v/>
      </c>
      <c r="AT141" s="257" t="str">
        <f>IF(AT139="","",VLOOKUP(AT139,'シフト記号表（勤務時間帯）'!$C$6:$U$35,19,0))</f>
        <v/>
      </c>
      <c r="AU141" s="248" t="str">
        <f>IF(AU139="","",VLOOKUP(AU139,'シフト記号表（勤務時間帯）'!$C$6:$U$35,19,0))</f>
        <v/>
      </c>
      <c r="AV141" s="252" t="str">
        <f>IF(AV139="","",VLOOKUP(AV139,'シフト記号表（勤務時間帯）'!$C$6:$U$35,19,0))</f>
        <v/>
      </c>
      <c r="AW141" s="252" t="str">
        <f>IF(AW139="","",VLOOKUP(AW139,'シフト記号表（勤務時間帯）'!$C$6:$U$35,19,0))</f>
        <v/>
      </c>
      <c r="AX141" s="277">
        <f>IF($BB$3="４週",SUM(S141:AT141),IF($BB$3="暦月",SUM(S141:AW141),""))</f>
        <v>0</v>
      </c>
      <c r="AY141" s="277"/>
      <c r="AZ141" s="286">
        <f>IF($BB$3="４週",AX141/4,IF($BB$3="暦月",'認知症対応型通所（100名）'!AX141/('認知症対応型通所（100名）'!$BB$8/7),""))</f>
        <v>0</v>
      </c>
      <c r="BA141" s="286"/>
      <c r="BB141" s="174"/>
      <c r="BC141" s="174"/>
      <c r="BD141" s="174"/>
      <c r="BE141" s="174"/>
      <c r="BF141" s="174"/>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row>
    <row r="142" spans="1:1024" ht="20.25" customHeight="1">
      <c r="A142" s="5"/>
      <c r="B142" s="209">
        <f>B139+1</f>
        <v>41</v>
      </c>
      <c r="C142" s="219"/>
      <c r="D142" s="219"/>
      <c r="E142" s="219"/>
      <c r="F142" s="41"/>
      <c r="G142" s="50"/>
      <c r="H142" s="50"/>
      <c r="I142" s="50"/>
      <c r="J142" s="50"/>
      <c r="K142" s="50"/>
      <c r="L142" s="67"/>
      <c r="M142" s="67"/>
      <c r="N142" s="67"/>
      <c r="O142" s="67"/>
      <c r="P142" s="241" t="s">
        <v>49</v>
      </c>
      <c r="Q142" s="241"/>
      <c r="R142" s="241"/>
      <c r="S142" s="307"/>
      <c r="T142" s="309"/>
      <c r="U142" s="309"/>
      <c r="V142" s="309"/>
      <c r="W142" s="309"/>
      <c r="X142" s="309"/>
      <c r="Y142" s="310"/>
      <c r="Z142" s="307"/>
      <c r="AA142" s="309"/>
      <c r="AB142" s="309"/>
      <c r="AC142" s="309"/>
      <c r="AD142" s="309"/>
      <c r="AE142" s="309"/>
      <c r="AF142" s="310"/>
      <c r="AG142" s="307"/>
      <c r="AH142" s="309"/>
      <c r="AI142" s="309"/>
      <c r="AJ142" s="309"/>
      <c r="AK142" s="309"/>
      <c r="AL142" s="309"/>
      <c r="AM142" s="310"/>
      <c r="AN142" s="307"/>
      <c r="AO142" s="309"/>
      <c r="AP142" s="309"/>
      <c r="AQ142" s="309"/>
      <c r="AR142" s="309"/>
      <c r="AS142" s="309"/>
      <c r="AT142" s="310"/>
      <c r="AU142" s="307"/>
      <c r="AV142" s="309"/>
      <c r="AW142" s="309"/>
      <c r="AX142" s="312"/>
      <c r="AY142" s="312"/>
      <c r="AZ142" s="316"/>
      <c r="BA142" s="316"/>
      <c r="BB142" s="174"/>
      <c r="BC142" s="174"/>
      <c r="BD142" s="174"/>
      <c r="BE142" s="174"/>
      <c r="BF142" s="174"/>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row>
    <row r="143" spans="1:1024" ht="20.25" customHeight="1">
      <c r="A143" s="5"/>
      <c r="B143" s="209"/>
      <c r="C143" s="219"/>
      <c r="D143" s="219"/>
      <c r="E143" s="219"/>
      <c r="F143" s="39"/>
      <c r="G143" s="50"/>
      <c r="H143" s="50"/>
      <c r="I143" s="50"/>
      <c r="J143" s="50"/>
      <c r="K143" s="50"/>
      <c r="L143" s="67"/>
      <c r="M143" s="67"/>
      <c r="N143" s="67"/>
      <c r="O143" s="67"/>
      <c r="P143" s="239" t="s">
        <v>40</v>
      </c>
      <c r="Q143" s="239"/>
      <c r="R143" s="239"/>
      <c r="S143" s="247" t="str">
        <f>IF(S142="","",VLOOKUP(S142,'シフト記号表（勤務時間帯）'!$C$6:$K$35,9,0))</f>
        <v/>
      </c>
      <c r="T143" s="251" t="str">
        <f>IF(T142="","",VLOOKUP(T142,'シフト記号表（勤務時間帯）'!$C$6:$K$35,9,0))</f>
        <v/>
      </c>
      <c r="U143" s="251" t="str">
        <f>IF(U142="","",VLOOKUP(U142,'シフト記号表（勤務時間帯）'!$C$6:$K$35,9,0))</f>
        <v/>
      </c>
      <c r="V143" s="251" t="str">
        <f>IF(V142="","",VLOOKUP(V142,'シフト記号表（勤務時間帯）'!$C$6:$K$35,9,0))</f>
        <v/>
      </c>
      <c r="W143" s="251" t="str">
        <f>IF(W142="","",VLOOKUP(W142,'シフト記号表（勤務時間帯）'!$C$6:$K$35,9,0))</f>
        <v/>
      </c>
      <c r="X143" s="251" t="str">
        <f>IF(X142="","",VLOOKUP(X142,'シフト記号表（勤務時間帯）'!$C$6:$K$35,9,0))</f>
        <v/>
      </c>
      <c r="Y143" s="256" t="str">
        <f>IF(Y142="","",VLOOKUP(Y142,'シフト記号表（勤務時間帯）'!$C$6:$K$35,9,0))</f>
        <v/>
      </c>
      <c r="Z143" s="247" t="str">
        <f>IF(Z142="","",VLOOKUP(Z142,'シフト記号表（勤務時間帯）'!$C$6:$K$35,9,0))</f>
        <v/>
      </c>
      <c r="AA143" s="251" t="str">
        <f>IF(AA142="","",VLOOKUP(AA142,'シフト記号表（勤務時間帯）'!$C$6:$K$35,9,0))</f>
        <v/>
      </c>
      <c r="AB143" s="251" t="str">
        <f>IF(AB142="","",VLOOKUP(AB142,'シフト記号表（勤務時間帯）'!$C$6:$K$35,9,0))</f>
        <v/>
      </c>
      <c r="AC143" s="251" t="str">
        <f>IF(AC142="","",VLOOKUP(AC142,'シフト記号表（勤務時間帯）'!$C$6:$K$35,9,0))</f>
        <v/>
      </c>
      <c r="AD143" s="251" t="str">
        <f>IF(AD142="","",VLOOKUP(AD142,'シフト記号表（勤務時間帯）'!$C$6:$K$35,9,0))</f>
        <v/>
      </c>
      <c r="AE143" s="251" t="str">
        <f>IF(AE142="","",VLOOKUP(AE142,'シフト記号表（勤務時間帯）'!$C$6:$K$35,9,0))</f>
        <v/>
      </c>
      <c r="AF143" s="256" t="str">
        <f>IF(AF142="","",VLOOKUP(AF142,'シフト記号表（勤務時間帯）'!$C$6:$K$35,9,0))</f>
        <v/>
      </c>
      <c r="AG143" s="247" t="str">
        <f>IF(AG142="","",VLOOKUP(AG142,'シフト記号表（勤務時間帯）'!$C$6:$K$35,9,0))</f>
        <v/>
      </c>
      <c r="AH143" s="251" t="str">
        <f>IF(AH142="","",VLOOKUP(AH142,'シフト記号表（勤務時間帯）'!$C$6:$K$35,9,0))</f>
        <v/>
      </c>
      <c r="AI143" s="251" t="str">
        <f>IF(AI142="","",VLOOKUP(AI142,'シフト記号表（勤務時間帯）'!$C$6:$K$35,9,0))</f>
        <v/>
      </c>
      <c r="AJ143" s="251" t="str">
        <f>IF(AJ142="","",VLOOKUP(AJ142,'シフト記号表（勤務時間帯）'!$C$6:$K$35,9,0))</f>
        <v/>
      </c>
      <c r="AK143" s="251" t="str">
        <f>IF(AK142="","",VLOOKUP(AK142,'シフト記号表（勤務時間帯）'!$C$6:$K$35,9,0))</f>
        <v/>
      </c>
      <c r="AL143" s="251" t="str">
        <f>IF(AL142="","",VLOOKUP(AL142,'シフト記号表（勤務時間帯）'!$C$6:$K$35,9,0))</f>
        <v/>
      </c>
      <c r="AM143" s="256" t="str">
        <f>IF(AM142="","",VLOOKUP(AM142,'シフト記号表（勤務時間帯）'!$C$6:$K$35,9,0))</f>
        <v/>
      </c>
      <c r="AN143" s="247" t="str">
        <f>IF(AN142="","",VLOOKUP(AN142,'シフト記号表（勤務時間帯）'!$C$6:$K$35,9,0))</f>
        <v/>
      </c>
      <c r="AO143" s="251" t="str">
        <f>IF(AO142="","",VLOOKUP(AO142,'シフト記号表（勤務時間帯）'!$C$6:$K$35,9,0))</f>
        <v/>
      </c>
      <c r="AP143" s="251" t="str">
        <f>IF(AP142="","",VLOOKUP(AP142,'シフト記号表（勤務時間帯）'!$C$6:$K$35,9,0))</f>
        <v/>
      </c>
      <c r="AQ143" s="251" t="str">
        <f>IF(AQ142="","",VLOOKUP(AQ142,'シフト記号表（勤務時間帯）'!$C$6:$K$35,9,0))</f>
        <v/>
      </c>
      <c r="AR143" s="251" t="str">
        <f>IF(AR142="","",VLOOKUP(AR142,'シフト記号表（勤務時間帯）'!$C$6:$K$35,9,0))</f>
        <v/>
      </c>
      <c r="AS143" s="251" t="str">
        <f>IF(AS142="","",VLOOKUP(AS142,'シフト記号表（勤務時間帯）'!$C$6:$K$35,9,0))</f>
        <v/>
      </c>
      <c r="AT143" s="256" t="str">
        <f>IF(AT142="","",VLOOKUP(AT142,'シフト記号表（勤務時間帯）'!$C$6:$K$35,9,0))</f>
        <v/>
      </c>
      <c r="AU143" s="247" t="str">
        <f>IF(AU142="","",VLOOKUP(AU142,'シフト記号表（勤務時間帯）'!$C$6:$K$35,9,0))</f>
        <v/>
      </c>
      <c r="AV143" s="251" t="str">
        <f>IF(AV142="","",VLOOKUP(AV142,'シフト記号表（勤務時間帯）'!$C$6:$K$35,9,0))</f>
        <v/>
      </c>
      <c r="AW143" s="251" t="str">
        <f>IF(AW142="","",VLOOKUP(AW142,'シフト記号表（勤務時間帯）'!$C$6:$K$35,9,0))</f>
        <v/>
      </c>
      <c r="AX143" s="276">
        <f>IF($BB$3="４週",SUM(S143:AT143),IF($BB$3="暦月",SUM(S143:AW143),""))</f>
        <v>0</v>
      </c>
      <c r="AY143" s="276"/>
      <c r="AZ143" s="285">
        <f>IF($BB$3="４週",AX143/4,IF($BB$3="暦月",'認知症対応型通所（100名）'!AX143/('認知症対応型通所（100名）'!$BB$8/7),""))</f>
        <v>0</v>
      </c>
      <c r="BA143" s="285"/>
      <c r="BB143" s="174"/>
      <c r="BC143" s="174"/>
      <c r="BD143" s="174"/>
      <c r="BE143" s="174"/>
      <c r="BF143" s="174"/>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row>
    <row r="144" spans="1:1024" ht="20.25" customHeight="1">
      <c r="A144" s="5"/>
      <c r="B144" s="209"/>
      <c r="C144" s="219"/>
      <c r="D144" s="219"/>
      <c r="E144" s="219"/>
      <c r="F144" s="303">
        <f>C142</f>
        <v>0</v>
      </c>
      <c r="G144" s="50"/>
      <c r="H144" s="50"/>
      <c r="I144" s="50"/>
      <c r="J144" s="50"/>
      <c r="K144" s="50"/>
      <c r="L144" s="67"/>
      <c r="M144" s="67"/>
      <c r="N144" s="67"/>
      <c r="O144" s="67"/>
      <c r="P144" s="240" t="s">
        <v>44</v>
      </c>
      <c r="Q144" s="240"/>
      <c r="R144" s="240"/>
      <c r="S144" s="248" t="str">
        <f>IF(S142="","",VLOOKUP(S142,'シフト記号表（勤務時間帯）'!$C$6:$U$35,19,0))</f>
        <v/>
      </c>
      <c r="T144" s="252" t="str">
        <f>IF(T142="","",VLOOKUP(T142,'シフト記号表（勤務時間帯）'!$C$6:$U$35,19,0))</f>
        <v/>
      </c>
      <c r="U144" s="252" t="str">
        <f>IF(U142="","",VLOOKUP(U142,'シフト記号表（勤務時間帯）'!$C$6:$U$35,19,0))</f>
        <v/>
      </c>
      <c r="V144" s="252" t="str">
        <f>IF(V142="","",VLOOKUP(V142,'シフト記号表（勤務時間帯）'!$C$6:$U$35,19,0))</f>
        <v/>
      </c>
      <c r="W144" s="252" t="str">
        <f>IF(W142="","",VLOOKUP(W142,'シフト記号表（勤務時間帯）'!$C$6:$U$35,19,0))</f>
        <v/>
      </c>
      <c r="X144" s="252" t="str">
        <f>IF(X142="","",VLOOKUP(X142,'シフト記号表（勤務時間帯）'!$C$6:$U$35,19,0))</f>
        <v/>
      </c>
      <c r="Y144" s="257" t="str">
        <f>IF(Y142="","",VLOOKUP(Y142,'シフト記号表（勤務時間帯）'!$C$6:$U$35,19,0))</f>
        <v/>
      </c>
      <c r="Z144" s="248" t="str">
        <f>IF(Z142="","",VLOOKUP(Z142,'シフト記号表（勤務時間帯）'!$C$6:$U$35,19,0))</f>
        <v/>
      </c>
      <c r="AA144" s="252" t="str">
        <f>IF(AA142="","",VLOOKUP(AA142,'シフト記号表（勤務時間帯）'!$C$6:$U$35,19,0))</f>
        <v/>
      </c>
      <c r="AB144" s="252" t="str">
        <f>IF(AB142="","",VLOOKUP(AB142,'シフト記号表（勤務時間帯）'!$C$6:$U$35,19,0))</f>
        <v/>
      </c>
      <c r="AC144" s="252" t="str">
        <f>IF(AC142="","",VLOOKUP(AC142,'シフト記号表（勤務時間帯）'!$C$6:$U$35,19,0))</f>
        <v/>
      </c>
      <c r="AD144" s="252" t="str">
        <f>IF(AD142="","",VLOOKUP(AD142,'シフト記号表（勤務時間帯）'!$C$6:$U$35,19,0))</f>
        <v/>
      </c>
      <c r="AE144" s="252" t="str">
        <f>IF(AE142="","",VLOOKUP(AE142,'シフト記号表（勤務時間帯）'!$C$6:$U$35,19,0))</f>
        <v/>
      </c>
      <c r="AF144" s="257" t="str">
        <f>IF(AF142="","",VLOOKUP(AF142,'シフト記号表（勤務時間帯）'!$C$6:$U$35,19,0))</f>
        <v/>
      </c>
      <c r="AG144" s="248" t="str">
        <f>IF(AG142="","",VLOOKUP(AG142,'シフト記号表（勤務時間帯）'!$C$6:$U$35,19,0))</f>
        <v/>
      </c>
      <c r="AH144" s="252" t="str">
        <f>IF(AH142="","",VLOOKUP(AH142,'シフト記号表（勤務時間帯）'!$C$6:$U$35,19,0))</f>
        <v/>
      </c>
      <c r="AI144" s="252" t="str">
        <f>IF(AI142="","",VLOOKUP(AI142,'シフト記号表（勤務時間帯）'!$C$6:$U$35,19,0))</f>
        <v/>
      </c>
      <c r="AJ144" s="252" t="str">
        <f>IF(AJ142="","",VLOOKUP(AJ142,'シフト記号表（勤務時間帯）'!$C$6:$U$35,19,0))</f>
        <v/>
      </c>
      <c r="AK144" s="252" t="str">
        <f>IF(AK142="","",VLOOKUP(AK142,'シフト記号表（勤務時間帯）'!$C$6:$U$35,19,0))</f>
        <v/>
      </c>
      <c r="AL144" s="252" t="str">
        <f>IF(AL142="","",VLOOKUP(AL142,'シフト記号表（勤務時間帯）'!$C$6:$U$35,19,0))</f>
        <v/>
      </c>
      <c r="AM144" s="257" t="str">
        <f>IF(AM142="","",VLOOKUP(AM142,'シフト記号表（勤務時間帯）'!$C$6:$U$35,19,0))</f>
        <v/>
      </c>
      <c r="AN144" s="248" t="str">
        <f>IF(AN142="","",VLOOKUP(AN142,'シフト記号表（勤務時間帯）'!$C$6:$U$35,19,0))</f>
        <v/>
      </c>
      <c r="AO144" s="252" t="str">
        <f>IF(AO142="","",VLOOKUP(AO142,'シフト記号表（勤務時間帯）'!$C$6:$U$35,19,0))</f>
        <v/>
      </c>
      <c r="AP144" s="252" t="str">
        <f>IF(AP142="","",VLOOKUP(AP142,'シフト記号表（勤務時間帯）'!$C$6:$U$35,19,0))</f>
        <v/>
      </c>
      <c r="AQ144" s="252" t="str">
        <f>IF(AQ142="","",VLOOKUP(AQ142,'シフト記号表（勤務時間帯）'!$C$6:$U$35,19,0))</f>
        <v/>
      </c>
      <c r="AR144" s="252" t="str">
        <f>IF(AR142="","",VLOOKUP(AR142,'シフト記号表（勤務時間帯）'!$C$6:$U$35,19,0))</f>
        <v/>
      </c>
      <c r="AS144" s="252" t="str">
        <f>IF(AS142="","",VLOOKUP(AS142,'シフト記号表（勤務時間帯）'!$C$6:$U$35,19,0))</f>
        <v/>
      </c>
      <c r="AT144" s="257" t="str">
        <f>IF(AT142="","",VLOOKUP(AT142,'シフト記号表（勤務時間帯）'!$C$6:$U$35,19,0))</f>
        <v/>
      </c>
      <c r="AU144" s="248" t="str">
        <f>IF(AU142="","",VLOOKUP(AU142,'シフト記号表（勤務時間帯）'!$C$6:$U$35,19,0))</f>
        <v/>
      </c>
      <c r="AV144" s="252" t="str">
        <f>IF(AV142="","",VLOOKUP(AV142,'シフト記号表（勤務時間帯）'!$C$6:$U$35,19,0))</f>
        <v/>
      </c>
      <c r="AW144" s="252" t="str">
        <f>IF(AW142="","",VLOOKUP(AW142,'シフト記号表（勤務時間帯）'!$C$6:$U$35,19,0))</f>
        <v/>
      </c>
      <c r="AX144" s="277">
        <f>IF($BB$3="４週",SUM(S144:AT144),IF($BB$3="暦月",SUM(S144:AW144),""))</f>
        <v>0</v>
      </c>
      <c r="AY144" s="277"/>
      <c r="AZ144" s="286">
        <f>IF($BB$3="４週",AX144/4,IF($BB$3="暦月",'認知症対応型通所（100名）'!AX144/('認知症対応型通所（100名）'!$BB$8/7),""))</f>
        <v>0</v>
      </c>
      <c r="BA144" s="286"/>
      <c r="BB144" s="174"/>
      <c r="BC144" s="174"/>
      <c r="BD144" s="174"/>
      <c r="BE144" s="174"/>
      <c r="BF144" s="174"/>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row>
    <row r="145" spans="1:1024" ht="20.25" customHeight="1">
      <c r="A145" s="5"/>
      <c r="B145" s="209">
        <f>B142+1</f>
        <v>42</v>
      </c>
      <c r="C145" s="219"/>
      <c r="D145" s="219"/>
      <c r="E145" s="219"/>
      <c r="F145" s="41"/>
      <c r="G145" s="50"/>
      <c r="H145" s="50"/>
      <c r="I145" s="50"/>
      <c r="J145" s="50"/>
      <c r="K145" s="50"/>
      <c r="L145" s="67"/>
      <c r="M145" s="67"/>
      <c r="N145" s="67"/>
      <c r="O145" s="67"/>
      <c r="P145" s="241" t="s">
        <v>49</v>
      </c>
      <c r="Q145" s="241"/>
      <c r="R145" s="241"/>
      <c r="S145" s="307"/>
      <c r="T145" s="309"/>
      <c r="U145" s="309"/>
      <c r="V145" s="309"/>
      <c r="W145" s="309"/>
      <c r="X145" s="309"/>
      <c r="Y145" s="310"/>
      <c r="Z145" s="307"/>
      <c r="AA145" s="309"/>
      <c r="AB145" s="309"/>
      <c r="AC145" s="309"/>
      <c r="AD145" s="309"/>
      <c r="AE145" s="309"/>
      <c r="AF145" s="310"/>
      <c r="AG145" s="307"/>
      <c r="AH145" s="309"/>
      <c r="AI145" s="309"/>
      <c r="AJ145" s="309"/>
      <c r="AK145" s="309"/>
      <c r="AL145" s="309"/>
      <c r="AM145" s="310"/>
      <c r="AN145" s="307"/>
      <c r="AO145" s="309"/>
      <c r="AP145" s="309"/>
      <c r="AQ145" s="309"/>
      <c r="AR145" s="309"/>
      <c r="AS145" s="309"/>
      <c r="AT145" s="310"/>
      <c r="AU145" s="307"/>
      <c r="AV145" s="309"/>
      <c r="AW145" s="309"/>
      <c r="AX145" s="312"/>
      <c r="AY145" s="312"/>
      <c r="AZ145" s="316"/>
      <c r="BA145" s="316"/>
      <c r="BB145" s="174"/>
      <c r="BC145" s="174"/>
      <c r="BD145" s="174"/>
      <c r="BE145" s="174"/>
      <c r="BF145" s="174"/>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row>
    <row r="146" spans="1:1024" ht="20.25" customHeight="1">
      <c r="A146" s="5"/>
      <c r="B146" s="209"/>
      <c r="C146" s="219"/>
      <c r="D146" s="219"/>
      <c r="E146" s="219"/>
      <c r="F146" s="39"/>
      <c r="G146" s="50"/>
      <c r="H146" s="50"/>
      <c r="I146" s="50"/>
      <c r="J146" s="50"/>
      <c r="K146" s="50"/>
      <c r="L146" s="67"/>
      <c r="M146" s="67"/>
      <c r="N146" s="67"/>
      <c r="O146" s="67"/>
      <c r="P146" s="239" t="s">
        <v>40</v>
      </c>
      <c r="Q146" s="239"/>
      <c r="R146" s="239"/>
      <c r="S146" s="247" t="str">
        <f>IF(S145="","",VLOOKUP(S145,'シフト記号表（勤務時間帯）'!$C$6:$K$35,9,0))</f>
        <v/>
      </c>
      <c r="T146" s="251" t="str">
        <f>IF(T145="","",VLOOKUP(T145,'シフト記号表（勤務時間帯）'!$C$6:$K$35,9,0))</f>
        <v/>
      </c>
      <c r="U146" s="251" t="str">
        <f>IF(U145="","",VLOOKUP(U145,'シフト記号表（勤務時間帯）'!$C$6:$K$35,9,0))</f>
        <v/>
      </c>
      <c r="V146" s="251" t="str">
        <f>IF(V145="","",VLOOKUP(V145,'シフト記号表（勤務時間帯）'!$C$6:$K$35,9,0))</f>
        <v/>
      </c>
      <c r="W146" s="251" t="str">
        <f>IF(W145="","",VLOOKUP(W145,'シフト記号表（勤務時間帯）'!$C$6:$K$35,9,0))</f>
        <v/>
      </c>
      <c r="X146" s="251" t="str">
        <f>IF(X145="","",VLOOKUP(X145,'シフト記号表（勤務時間帯）'!$C$6:$K$35,9,0))</f>
        <v/>
      </c>
      <c r="Y146" s="256" t="str">
        <f>IF(Y145="","",VLOOKUP(Y145,'シフト記号表（勤務時間帯）'!$C$6:$K$35,9,0))</f>
        <v/>
      </c>
      <c r="Z146" s="247" t="str">
        <f>IF(Z145="","",VLOOKUP(Z145,'シフト記号表（勤務時間帯）'!$C$6:$K$35,9,0))</f>
        <v/>
      </c>
      <c r="AA146" s="251" t="str">
        <f>IF(AA145="","",VLOOKUP(AA145,'シフト記号表（勤務時間帯）'!$C$6:$K$35,9,0))</f>
        <v/>
      </c>
      <c r="AB146" s="251" t="str">
        <f>IF(AB145="","",VLOOKUP(AB145,'シフト記号表（勤務時間帯）'!$C$6:$K$35,9,0))</f>
        <v/>
      </c>
      <c r="AC146" s="251" t="str">
        <f>IF(AC145="","",VLOOKUP(AC145,'シフト記号表（勤務時間帯）'!$C$6:$K$35,9,0))</f>
        <v/>
      </c>
      <c r="AD146" s="251" t="str">
        <f>IF(AD145="","",VLOOKUP(AD145,'シフト記号表（勤務時間帯）'!$C$6:$K$35,9,0))</f>
        <v/>
      </c>
      <c r="AE146" s="251" t="str">
        <f>IF(AE145="","",VLOOKUP(AE145,'シフト記号表（勤務時間帯）'!$C$6:$K$35,9,0))</f>
        <v/>
      </c>
      <c r="AF146" s="256" t="str">
        <f>IF(AF145="","",VLOOKUP(AF145,'シフト記号表（勤務時間帯）'!$C$6:$K$35,9,0))</f>
        <v/>
      </c>
      <c r="AG146" s="247" t="str">
        <f>IF(AG145="","",VLOOKUP(AG145,'シフト記号表（勤務時間帯）'!$C$6:$K$35,9,0))</f>
        <v/>
      </c>
      <c r="AH146" s="251" t="str">
        <f>IF(AH145="","",VLOOKUP(AH145,'シフト記号表（勤務時間帯）'!$C$6:$K$35,9,0))</f>
        <v/>
      </c>
      <c r="AI146" s="251" t="str">
        <f>IF(AI145="","",VLOOKUP(AI145,'シフト記号表（勤務時間帯）'!$C$6:$K$35,9,0))</f>
        <v/>
      </c>
      <c r="AJ146" s="251" t="str">
        <f>IF(AJ145="","",VLOOKUP(AJ145,'シフト記号表（勤務時間帯）'!$C$6:$K$35,9,0))</f>
        <v/>
      </c>
      <c r="AK146" s="251" t="str">
        <f>IF(AK145="","",VLOOKUP(AK145,'シフト記号表（勤務時間帯）'!$C$6:$K$35,9,0))</f>
        <v/>
      </c>
      <c r="AL146" s="251" t="str">
        <f>IF(AL145="","",VLOOKUP(AL145,'シフト記号表（勤務時間帯）'!$C$6:$K$35,9,0))</f>
        <v/>
      </c>
      <c r="AM146" s="256" t="str">
        <f>IF(AM145="","",VLOOKUP(AM145,'シフト記号表（勤務時間帯）'!$C$6:$K$35,9,0))</f>
        <v/>
      </c>
      <c r="AN146" s="247" t="str">
        <f>IF(AN145="","",VLOOKUP(AN145,'シフト記号表（勤務時間帯）'!$C$6:$K$35,9,0))</f>
        <v/>
      </c>
      <c r="AO146" s="251" t="str">
        <f>IF(AO145="","",VLOOKUP(AO145,'シフト記号表（勤務時間帯）'!$C$6:$K$35,9,0))</f>
        <v/>
      </c>
      <c r="AP146" s="251" t="str">
        <f>IF(AP145="","",VLOOKUP(AP145,'シフト記号表（勤務時間帯）'!$C$6:$K$35,9,0))</f>
        <v/>
      </c>
      <c r="AQ146" s="251" t="str">
        <f>IF(AQ145="","",VLOOKUP(AQ145,'シフト記号表（勤務時間帯）'!$C$6:$K$35,9,0))</f>
        <v/>
      </c>
      <c r="AR146" s="251" t="str">
        <f>IF(AR145="","",VLOOKUP(AR145,'シフト記号表（勤務時間帯）'!$C$6:$K$35,9,0))</f>
        <v/>
      </c>
      <c r="AS146" s="251" t="str">
        <f>IF(AS145="","",VLOOKUP(AS145,'シフト記号表（勤務時間帯）'!$C$6:$K$35,9,0))</f>
        <v/>
      </c>
      <c r="AT146" s="256" t="str">
        <f>IF(AT145="","",VLOOKUP(AT145,'シフト記号表（勤務時間帯）'!$C$6:$K$35,9,0))</f>
        <v/>
      </c>
      <c r="AU146" s="247" t="str">
        <f>IF(AU145="","",VLOOKUP(AU145,'シフト記号表（勤務時間帯）'!$C$6:$K$35,9,0))</f>
        <v/>
      </c>
      <c r="AV146" s="251" t="str">
        <f>IF(AV145="","",VLOOKUP(AV145,'シフト記号表（勤務時間帯）'!$C$6:$K$35,9,0))</f>
        <v/>
      </c>
      <c r="AW146" s="251" t="str">
        <f>IF(AW145="","",VLOOKUP(AW145,'シフト記号表（勤務時間帯）'!$C$6:$K$35,9,0))</f>
        <v/>
      </c>
      <c r="AX146" s="276">
        <f>IF($BB$3="４週",SUM(S146:AT146),IF($BB$3="暦月",SUM(S146:AW146),""))</f>
        <v>0</v>
      </c>
      <c r="AY146" s="276"/>
      <c r="AZ146" s="285">
        <f>IF($BB$3="４週",AX146/4,IF($BB$3="暦月",'認知症対応型通所（100名）'!AX146/('認知症対応型通所（100名）'!$BB$8/7),""))</f>
        <v>0</v>
      </c>
      <c r="BA146" s="285"/>
      <c r="BB146" s="174"/>
      <c r="BC146" s="174"/>
      <c r="BD146" s="174"/>
      <c r="BE146" s="174"/>
      <c r="BF146" s="174"/>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row>
    <row r="147" spans="1:1024" ht="20.25" customHeight="1">
      <c r="A147" s="5"/>
      <c r="B147" s="209"/>
      <c r="C147" s="219"/>
      <c r="D147" s="219"/>
      <c r="E147" s="219"/>
      <c r="F147" s="303">
        <f>C145</f>
        <v>0</v>
      </c>
      <c r="G147" s="50"/>
      <c r="H147" s="50"/>
      <c r="I147" s="50"/>
      <c r="J147" s="50"/>
      <c r="K147" s="50"/>
      <c r="L147" s="67"/>
      <c r="M147" s="67"/>
      <c r="N147" s="67"/>
      <c r="O147" s="67"/>
      <c r="P147" s="240" t="s">
        <v>44</v>
      </c>
      <c r="Q147" s="240"/>
      <c r="R147" s="240"/>
      <c r="S147" s="248" t="str">
        <f>IF(S145="","",VLOOKUP(S145,'シフト記号表（勤務時間帯）'!$C$6:$U$35,19,0))</f>
        <v/>
      </c>
      <c r="T147" s="252" t="str">
        <f>IF(T145="","",VLOOKUP(T145,'シフト記号表（勤務時間帯）'!$C$6:$U$35,19,0))</f>
        <v/>
      </c>
      <c r="U147" s="252" t="str">
        <f>IF(U145="","",VLOOKUP(U145,'シフト記号表（勤務時間帯）'!$C$6:$U$35,19,0))</f>
        <v/>
      </c>
      <c r="V147" s="252" t="str">
        <f>IF(V145="","",VLOOKUP(V145,'シフト記号表（勤務時間帯）'!$C$6:$U$35,19,0))</f>
        <v/>
      </c>
      <c r="W147" s="252" t="str">
        <f>IF(W145="","",VLOOKUP(W145,'シフト記号表（勤務時間帯）'!$C$6:$U$35,19,0))</f>
        <v/>
      </c>
      <c r="X147" s="252" t="str">
        <f>IF(X145="","",VLOOKUP(X145,'シフト記号表（勤務時間帯）'!$C$6:$U$35,19,0))</f>
        <v/>
      </c>
      <c r="Y147" s="257" t="str">
        <f>IF(Y145="","",VLOOKUP(Y145,'シフト記号表（勤務時間帯）'!$C$6:$U$35,19,0))</f>
        <v/>
      </c>
      <c r="Z147" s="248" t="str">
        <f>IF(Z145="","",VLOOKUP(Z145,'シフト記号表（勤務時間帯）'!$C$6:$U$35,19,0))</f>
        <v/>
      </c>
      <c r="AA147" s="252" t="str">
        <f>IF(AA145="","",VLOOKUP(AA145,'シフト記号表（勤務時間帯）'!$C$6:$U$35,19,0))</f>
        <v/>
      </c>
      <c r="AB147" s="252" t="str">
        <f>IF(AB145="","",VLOOKUP(AB145,'シフト記号表（勤務時間帯）'!$C$6:$U$35,19,0))</f>
        <v/>
      </c>
      <c r="AC147" s="252" t="str">
        <f>IF(AC145="","",VLOOKUP(AC145,'シフト記号表（勤務時間帯）'!$C$6:$U$35,19,0))</f>
        <v/>
      </c>
      <c r="AD147" s="252" t="str">
        <f>IF(AD145="","",VLOOKUP(AD145,'シフト記号表（勤務時間帯）'!$C$6:$U$35,19,0))</f>
        <v/>
      </c>
      <c r="AE147" s="252" t="str">
        <f>IF(AE145="","",VLOOKUP(AE145,'シフト記号表（勤務時間帯）'!$C$6:$U$35,19,0))</f>
        <v/>
      </c>
      <c r="AF147" s="257" t="str">
        <f>IF(AF145="","",VLOOKUP(AF145,'シフト記号表（勤務時間帯）'!$C$6:$U$35,19,0))</f>
        <v/>
      </c>
      <c r="AG147" s="248" t="str">
        <f>IF(AG145="","",VLOOKUP(AG145,'シフト記号表（勤務時間帯）'!$C$6:$U$35,19,0))</f>
        <v/>
      </c>
      <c r="AH147" s="252" t="str">
        <f>IF(AH145="","",VLOOKUP(AH145,'シフト記号表（勤務時間帯）'!$C$6:$U$35,19,0))</f>
        <v/>
      </c>
      <c r="AI147" s="252" t="str">
        <f>IF(AI145="","",VLOOKUP(AI145,'シフト記号表（勤務時間帯）'!$C$6:$U$35,19,0))</f>
        <v/>
      </c>
      <c r="AJ147" s="252" t="str">
        <f>IF(AJ145="","",VLOOKUP(AJ145,'シフト記号表（勤務時間帯）'!$C$6:$U$35,19,0))</f>
        <v/>
      </c>
      <c r="AK147" s="252" t="str">
        <f>IF(AK145="","",VLOOKUP(AK145,'シフト記号表（勤務時間帯）'!$C$6:$U$35,19,0))</f>
        <v/>
      </c>
      <c r="AL147" s="252" t="str">
        <f>IF(AL145="","",VLOOKUP(AL145,'シフト記号表（勤務時間帯）'!$C$6:$U$35,19,0))</f>
        <v/>
      </c>
      <c r="AM147" s="257" t="str">
        <f>IF(AM145="","",VLOOKUP(AM145,'シフト記号表（勤務時間帯）'!$C$6:$U$35,19,0))</f>
        <v/>
      </c>
      <c r="AN147" s="248" t="str">
        <f>IF(AN145="","",VLOOKUP(AN145,'シフト記号表（勤務時間帯）'!$C$6:$U$35,19,0))</f>
        <v/>
      </c>
      <c r="AO147" s="252" t="str">
        <f>IF(AO145="","",VLOOKUP(AO145,'シフト記号表（勤務時間帯）'!$C$6:$U$35,19,0))</f>
        <v/>
      </c>
      <c r="AP147" s="252" t="str">
        <f>IF(AP145="","",VLOOKUP(AP145,'シフト記号表（勤務時間帯）'!$C$6:$U$35,19,0))</f>
        <v/>
      </c>
      <c r="AQ147" s="252" t="str">
        <f>IF(AQ145="","",VLOOKUP(AQ145,'シフト記号表（勤務時間帯）'!$C$6:$U$35,19,0))</f>
        <v/>
      </c>
      <c r="AR147" s="252" t="str">
        <f>IF(AR145="","",VLOOKUP(AR145,'シフト記号表（勤務時間帯）'!$C$6:$U$35,19,0))</f>
        <v/>
      </c>
      <c r="AS147" s="252" t="str">
        <f>IF(AS145="","",VLOOKUP(AS145,'シフト記号表（勤務時間帯）'!$C$6:$U$35,19,0))</f>
        <v/>
      </c>
      <c r="AT147" s="257" t="str">
        <f>IF(AT145="","",VLOOKUP(AT145,'シフト記号表（勤務時間帯）'!$C$6:$U$35,19,0))</f>
        <v/>
      </c>
      <c r="AU147" s="248" t="str">
        <f>IF(AU145="","",VLOOKUP(AU145,'シフト記号表（勤務時間帯）'!$C$6:$U$35,19,0))</f>
        <v/>
      </c>
      <c r="AV147" s="252" t="str">
        <f>IF(AV145="","",VLOOKUP(AV145,'シフト記号表（勤務時間帯）'!$C$6:$U$35,19,0))</f>
        <v/>
      </c>
      <c r="AW147" s="252" t="str">
        <f>IF(AW145="","",VLOOKUP(AW145,'シフト記号表（勤務時間帯）'!$C$6:$U$35,19,0))</f>
        <v/>
      </c>
      <c r="AX147" s="277">
        <f>IF($BB$3="４週",SUM(S147:AT147),IF($BB$3="暦月",SUM(S147:AW147),""))</f>
        <v>0</v>
      </c>
      <c r="AY147" s="277"/>
      <c r="AZ147" s="286">
        <f>IF($BB$3="４週",AX147/4,IF($BB$3="暦月",'認知症対応型通所（100名）'!AX147/('認知症対応型通所（100名）'!$BB$8/7),""))</f>
        <v>0</v>
      </c>
      <c r="BA147" s="286"/>
      <c r="BB147" s="174"/>
      <c r="BC147" s="174"/>
      <c r="BD147" s="174"/>
      <c r="BE147" s="174"/>
      <c r="BF147" s="174"/>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row>
    <row r="148" spans="1:1024" ht="20.25" customHeight="1">
      <c r="A148" s="5"/>
      <c r="B148" s="209">
        <f>B145+1</f>
        <v>43</v>
      </c>
      <c r="C148" s="219"/>
      <c r="D148" s="219"/>
      <c r="E148" s="219"/>
      <c r="F148" s="41"/>
      <c r="G148" s="50"/>
      <c r="H148" s="50"/>
      <c r="I148" s="50"/>
      <c r="J148" s="50"/>
      <c r="K148" s="50"/>
      <c r="L148" s="67"/>
      <c r="M148" s="67"/>
      <c r="N148" s="67"/>
      <c r="O148" s="67"/>
      <c r="P148" s="241" t="s">
        <v>49</v>
      </c>
      <c r="Q148" s="241"/>
      <c r="R148" s="241"/>
      <c r="S148" s="307"/>
      <c r="T148" s="309"/>
      <c r="U148" s="309"/>
      <c r="V148" s="309"/>
      <c r="W148" s="309"/>
      <c r="X148" s="309"/>
      <c r="Y148" s="310"/>
      <c r="Z148" s="307"/>
      <c r="AA148" s="309"/>
      <c r="AB148" s="309"/>
      <c r="AC148" s="309"/>
      <c r="AD148" s="309"/>
      <c r="AE148" s="309"/>
      <c r="AF148" s="310"/>
      <c r="AG148" s="307"/>
      <c r="AH148" s="309"/>
      <c r="AI148" s="309"/>
      <c r="AJ148" s="309"/>
      <c r="AK148" s="309"/>
      <c r="AL148" s="309"/>
      <c r="AM148" s="310"/>
      <c r="AN148" s="307"/>
      <c r="AO148" s="309"/>
      <c r="AP148" s="309"/>
      <c r="AQ148" s="309"/>
      <c r="AR148" s="309"/>
      <c r="AS148" s="309"/>
      <c r="AT148" s="310"/>
      <c r="AU148" s="307"/>
      <c r="AV148" s="309"/>
      <c r="AW148" s="309"/>
      <c r="AX148" s="312"/>
      <c r="AY148" s="312"/>
      <c r="AZ148" s="316"/>
      <c r="BA148" s="316"/>
      <c r="BB148" s="174"/>
      <c r="BC148" s="174"/>
      <c r="BD148" s="174"/>
      <c r="BE148" s="174"/>
      <c r="BF148" s="174"/>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row>
    <row r="149" spans="1:1024" ht="20.25" customHeight="1">
      <c r="A149" s="5"/>
      <c r="B149" s="209"/>
      <c r="C149" s="219"/>
      <c r="D149" s="219"/>
      <c r="E149" s="219"/>
      <c r="F149" s="39"/>
      <c r="G149" s="50"/>
      <c r="H149" s="50"/>
      <c r="I149" s="50"/>
      <c r="J149" s="50"/>
      <c r="K149" s="50"/>
      <c r="L149" s="67"/>
      <c r="M149" s="67"/>
      <c r="N149" s="67"/>
      <c r="O149" s="67"/>
      <c r="P149" s="239" t="s">
        <v>40</v>
      </c>
      <c r="Q149" s="239"/>
      <c r="R149" s="239"/>
      <c r="S149" s="247" t="str">
        <f>IF(S148="","",VLOOKUP(S148,'シフト記号表（勤務時間帯）'!$C$6:$K$35,9,0))</f>
        <v/>
      </c>
      <c r="T149" s="251" t="str">
        <f>IF(T148="","",VLOOKUP(T148,'シフト記号表（勤務時間帯）'!$C$6:$K$35,9,0))</f>
        <v/>
      </c>
      <c r="U149" s="251" t="str">
        <f>IF(U148="","",VLOOKUP(U148,'シフト記号表（勤務時間帯）'!$C$6:$K$35,9,0))</f>
        <v/>
      </c>
      <c r="V149" s="251" t="str">
        <f>IF(V148="","",VLOOKUP(V148,'シフト記号表（勤務時間帯）'!$C$6:$K$35,9,0))</f>
        <v/>
      </c>
      <c r="W149" s="251" t="str">
        <f>IF(W148="","",VLOOKUP(W148,'シフト記号表（勤務時間帯）'!$C$6:$K$35,9,0))</f>
        <v/>
      </c>
      <c r="X149" s="251" t="str">
        <f>IF(X148="","",VLOOKUP(X148,'シフト記号表（勤務時間帯）'!$C$6:$K$35,9,0))</f>
        <v/>
      </c>
      <c r="Y149" s="256" t="str">
        <f>IF(Y148="","",VLOOKUP(Y148,'シフト記号表（勤務時間帯）'!$C$6:$K$35,9,0))</f>
        <v/>
      </c>
      <c r="Z149" s="247" t="str">
        <f>IF(Z148="","",VLOOKUP(Z148,'シフト記号表（勤務時間帯）'!$C$6:$K$35,9,0))</f>
        <v/>
      </c>
      <c r="AA149" s="251" t="str">
        <f>IF(AA148="","",VLOOKUP(AA148,'シフト記号表（勤務時間帯）'!$C$6:$K$35,9,0))</f>
        <v/>
      </c>
      <c r="AB149" s="251" t="str">
        <f>IF(AB148="","",VLOOKUP(AB148,'シフト記号表（勤務時間帯）'!$C$6:$K$35,9,0))</f>
        <v/>
      </c>
      <c r="AC149" s="251" t="str">
        <f>IF(AC148="","",VLOOKUP(AC148,'シフト記号表（勤務時間帯）'!$C$6:$K$35,9,0))</f>
        <v/>
      </c>
      <c r="AD149" s="251" t="str">
        <f>IF(AD148="","",VLOOKUP(AD148,'シフト記号表（勤務時間帯）'!$C$6:$K$35,9,0))</f>
        <v/>
      </c>
      <c r="AE149" s="251" t="str">
        <f>IF(AE148="","",VLOOKUP(AE148,'シフト記号表（勤務時間帯）'!$C$6:$K$35,9,0))</f>
        <v/>
      </c>
      <c r="AF149" s="256" t="str">
        <f>IF(AF148="","",VLOOKUP(AF148,'シフト記号表（勤務時間帯）'!$C$6:$K$35,9,0))</f>
        <v/>
      </c>
      <c r="AG149" s="247" t="str">
        <f>IF(AG148="","",VLOOKUP(AG148,'シフト記号表（勤務時間帯）'!$C$6:$K$35,9,0))</f>
        <v/>
      </c>
      <c r="AH149" s="251" t="str">
        <f>IF(AH148="","",VLOOKUP(AH148,'シフト記号表（勤務時間帯）'!$C$6:$K$35,9,0))</f>
        <v/>
      </c>
      <c r="AI149" s="251" t="str">
        <f>IF(AI148="","",VLOOKUP(AI148,'シフト記号表（勤務時間帯）'!$C$6:$K$35,9,0))</f>
        <v/>
      </c>
      <c r="AJ149" s="251" t="str">
        <f>IF(AJ148="","",VLOOKUP(AJ148,'シフト記号表（勤務時間帯）'!$C$6:$K$35,9,0))</f>
        <v/>
      </c>
      <c r="AK149" s="251" t="str">
        <f>IF(AK148="","",VLOOKUP(AK148,'シフト記号表（勤務時間帯）'!$C$6:$K$35,9,0))</f>
        <v/>
      </c>
      <c r="AL149" s="251" t="str">
        <f>IF(AL148="","",VLOOKUP(AL148,'シフト記号表（勤務時間帯）'!$C$6:$K$35,9,0))</f>
        <v/>
      </c>
      <c r="AM149" s="256" t="str">
        <f>IF(AM148="","",VLOOKUP(AM148,'シフト記号表（勤務時間帯）'!$C$6:$K$35,9,0))</f>
        <v/>
      </c>
      <c r="AN149" s="247" t="str">
        <f>IF(AN148="","",VLOOKUP(AN148,'シフト記号表（勤務時間帯）'!$C$6:$K$35,9,0))</f>
        <v/>
      </c>
      <c r="AO149" s="251" t="str">
        <f>IF(AO148="","",VLOOKUP(AO148,'シフト記号表（勤務時間帯）'!$C$6:$K$35,9,0))</f>
        <v/>
      </c>
      <c r="AP149" s="251" t="str">
        <f>IF(AP148="","",VLOOKUP(AP148,'シフト記号表（勤務時間帯）'!$C$6:$K$35,9,0))</f>
        <v/>
      </c>
      <c r="AQ149" s="251" t="str">
        <f>IF(AQ148="","",VLOOKUP(AQ148,'シフト記号表（勤務時間帯）'!$C$6:$K$35,9,0))</f>
        <v/>
      </c>
      <c r="AR149" s="251" t="str">
        <f>IF(AR148="","",VLOOKUP(AR148,'シフト記号表（勤務時間帯）'!$C$6:$K$35,9,0))</f>
        <v/>
      </c>
      <c r="AS149" s="251" t="str">
        <f>IF(AS148="","",VLOOKUP(AS148,'シフト記号表（勤務時間帯）'!$C$6:$K$35,9,0))</f>
        <v/>
      </c>
      <c r="AT149" s="256" t="str">
        <f>IF(AT148="","",VLOOKUP(AT148,'シフト記号表（勤務時間帯）'!$C$6:$K$35,9,0))</f>
        <v/>
      </c>
      <c r="AU149" s="247" t="str">
        <f>IF(AU148="","",VLOOKUP(AU148,'シフト記号表（勤務時間帯）'!$C$6:$K$35,9,0))</f>
        <v/>
      </c>
      <c r="AV149" s="251" t="str">
        <f>IF(AV148="","",VLOOKUP(AV148,'シフト記号表（勤務時間帯）'!$C$6:$K$35,9,0))</f>
        <v/>
      </c>
      <c r="AW149" s="251" t="str">
        <f>IF(AW148="","",VLOOKUP(AW148,'シフト記号表（勤務時間帯）'!$C$6:$K$35,9,0))</f>
        <v/>
      </c>
      <c r="AX149" s="276">
        <f>IF($BB$3="４週",SUM(S149:AT149),IF($BB$3="暦月",SUM(S149:AW149),""))</f>
        <v>0</v>
      </c>
      <c r="AY149" s="276"/>
      <c r="AZ149" s="285">
        <f>IF($BB$3="４週",AX149/4,IF($BB$3="暦月",'認知症対応型通所（100名）'!AX149/('認知症対応型通所（100名）'!$BB$8/7),""))</f>
        <v>0</v>
      </c>
      <c r="BA149" s="285"/>
      <c r="BB149" s="174"/>
      <c r="BC149" s="174"/>
      <c r="BD149" s="174"/>
      <c r="BE149" s="174"/>
      <c r="BF149" s="174"/>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row>
    <row r="150" spans="1:1024" ht="20.25" customHeight="1">
      <c r="A150" s="5"/>
      <c r="B150" s="209"/>
      <c r="C150" s="219"/>
      <c r="D150" s="219"/>
      <c r="E150" s="219"/>
      <c r="F150" s="303">
        <f>C148</f>
        <v>0</v>
      </c>
      <c r="G150" s="50"/>
      <c r="H150" s="50"/>
      <c r="I150" s="50"/>
      <c r="J150" s="50"/>
      <c r="K150" s="50"/>
      <c r="L150" s="67"/>
      <c r="M150" s="67"/>
      <c r="N150" s="67"/>
      <c r="O150" s="67"/>
      <c r="P150" s="240" t="s">
        <v>44</v>
      </c>
      <c r="Q150" s="240"/>
      <c r="R150" s="240"/>
      <c r="S150" s="248" t="str">
        <f>IF(S148="","",VLOOKUP(S148,'シフト記号表（勤務時間帯）'!$C$6:$U$35,19,0))</f>
        <v/>
      </c>
      <c r="T150" s="252" t="str">
        <f>IF(T148="","",VLOOKUP(T148,'シフト記号表（勤務時間帯）'!$C$6:$U$35,19,0))</f>
        <v/>
      </c>
      <c r="U150" s="252" t="str">
        <f>IF(U148="","",VLOOKUP(U148,'シフト記号表（勤務時間帯）'!$C$6:$U$35,19,0))</f>
        <v/>
      </c>
      <c r="V150" s="252" t="str">
        <f>IF(V148="","",VLOOKUP(V148,'シフト記号表（勤務時間帯）'!$C$6:$U$35,19,0))</f>
        <v/>
      </c>
      <c r="W150" s="252" t="str">
        <f>IF(W148="","",VLOOKUP(W148,'シフト記号表（勤務時間帯）'!$C$6:$U$35,19,0))</f>
        <v/>
      </c>
      <c r="X150" s="252" t="str">
        <f>IF(X148="","",VLOOKUP(X148,'シフト記号表（勤務時間帯）'!$C$6:$U$35,19,0))</f>
        <v/>
      </c>
      <c r="Y150" s="257" t="str">
        <f>IF(Y148="","",VLOOKUP(Y148,'シフト記号表（勤務時間帯）'!$C$6:$U$35,19,0))</f>
        <v/>
      </c>
      <c r="Z150" s="248" t="str">
        <f>IF(Z148="","",VLOOKUP(Z148,'シフト記号表（勤務時間帯）'!$C$6:$U$35,19,0))</f>
        <v/>
      </c>
      <c r="AA150" s="252" t="str">
        <f>IF(AA148="","",VLOOKUP(AA148,'シフト記号表（勤務時間帯）'!$C$6:$U$35,19,0))</f>
        <v/>
      </c>
      <c r="AB150" s="252" t="str">
        <f>IF(AB148="","",VLOOKUP(AB148,'シフト記号表（勤務時間帯）'!$C$6:$U$35,19,0))</f>
        <v/>
      </c>
      <c r="AC150" s="252" t="str">
        <f>IF(AC148="","",VLOOKUP(AC148,'シフト記号表（勤務時間帯）'!$C$6:$U$35,19,0))</f>
        <v/>
      </c>
      <c r="AD150" s="252" t="str">
        <f>IF(AD148="","",VLOOKUP(AD148,'シフト記号表（勤務時間帯）'!$C$6:$U$35,19,0))</f>
        <v/>
      </c>
      <c r="AE150" s="252" t="str">
        <f>IF(AE148="","",VLOOKUP(AE148,'シフト記号表（勤務時間帯）'!$C$6:$U$35,19,0))</f>
        <v/>
      </c>
      <c r="AF150" s="257" t="str">
        <f>IF(AF148="","",VLOOKUP(AF148,'シフト記号表（勤務時間帯）'!$C$6:$U$35,19,0))</f>
        <v/>
      </c>
      <c r="AG150" s="248" t="str">
        <f>IF(AG148="","",VLOOKUP(AG148,'シフト記号表（勤務時間帯）'!$C$6:$U$35,19,0))</f>
        <v/>
      </c>
      <c r="AH150" s="252" t="str">
        <f>IF(AH148="","",VLOOKUP(AH148,'シフト記号表（勤務時間帯）'!$C$6:$U$35,19,0))</f>
        <v/>
      </c>
      <c r="AI150" s="252" t="str">
        <f>IF(AI148="","",VLOOKUP(AI148,'シフト記号表（勤務時間帯）'!$C$6:$U$35,19,0))</f>
        <v/>
      </c>
      <c r="AJ150" s="252" t="str">
        <f>IF(AJ148="","",VLOOKUP(AJ148,'シフト記号表（勤務時間帯）'!$C$6:$U$35,19,0))</f>
        <v/>
      </c>
      <c r="AK150" s="252" t="str">
        <f>IF(AK148="","",VLOOKUP(AK148,'シフト記号表（勤務時間帯）'!$C$6:$U$35,19,0))</f>
        <v/>
      </c>
      <c r="AL150" s="252" t="str">
        <f>IF(AL148="","",VLOOKUP(AL148,'シフト記号表（勤務時間帯）'!$C$6:$U$35,19,0))</f>
        <v/>
      </c>
      <c r="AM150" s="257" t="str">
        <f>IF(AM148="","",VLOOKUP(AM148,'シフト記号表（勤務時間帯）'!$C$6:$U$35,19,0))</f>
        <v/>
      </c>
      <c r="AN150" s="248" t="str">
        <f>IF(AN148="","",VLOOKUP(AN148,'シフト記号表（勤務時間帯）'!$C$6:$U$35,19,0))</f>
        <v/>
      </c>
      <c r="AO150" s="252" t="str">
        <f>IF(AO148="","",VLOOKUP(AO148,'シフト記号表（勤務時間帯）'!$C$6:$U$35,19,0))</f>
        <v/>
      </c>
      <c r="AP150" s="252" t="str">
        <f>IF(AP148="","",VLOOKUP(AP148,'シフト記号表（勤務時間帯）'!$C$6:$U$35,19,0))</f>
        <v/>
      </c>
      <c r="AQ150" s="252" t="str">
        <f>IF(AQ148="","",VLOOKUP(AQ148,'シフト記号表（勤務時間帯）'!$C$6:$U$35,19,0))</f>
        <v/>
      </c>
      <c r="AR150" s="252" t="str">
        <f>IF(AR148="","",VLOOKUP(AR148,'シフト記号表（勤務時間帯）'!$C$6:$U$35,19,0))</f>
        <v/>
      </c>
      <c r="AS150" s="252" t="str">
        <f>IF(AS148="","",VLOOKUP(AS148,'シフト記号表（勤務時間帯）'!$C$6:$U$35,19,0))</f>
        <v/>
      </c>
      <c r="AT150" s="257" t="str">
        <f>IF(AT148="","",VLOOKUP(AT148,'シフト記号表（勤務時間帯）'!$C$6:$U$35,19,0))</f>
        <v/>
      </c>
      <c r="AU150" s="248" t="str">
        <f>IF(AU148="","",VLOOKUP(AU148,'シフト記号表（勤務時間帯）'!$C$6:$U$35,19,0))</f>
        <v/>
      </c>
      <c r="AV150" s="252" t="str">
        <f>IF(AV148="","",VLOOKUP(AV148,'シフト記号表（勤務時間帯）'!$C$6:$U$35,19,0))</f>
        <v/>
      </c>
      <c r="AW150" s="252" t="str">
        <f>IF(AW148="","",VLOOKUP(AW148,'シフト記号表（勤務時間帯）'!$C$6:$U$35,19,0))</f>
        <v/>
      </c>
      <c r="AX150" s="277">
        <f>IF($BB$3="４週",SUM(S150:AT150),IF($BB$3="暦月",SUM(S150:AW150),""))</f>
        <v>0</v>
      </c>
      <c r="AY150" s="277"/>
      <c r="AZ150" s="286">
        <f>IF($BB$3="４週",AX150/4,IF($BB$3="暦月",'認知症対応型通所（100名）'!AX150/('認知症対応型通所（100名）'!$BB$8/7),""))</f>
        <v>0</v>
      </c>
      <c r="BA150" s="286"/>
      <c r="BB150" s="174"/>
      <c r="BC150" s="174"/>
      <c r="BD150" s="174"/>
      <c r="BE150" s="174"/>
      <c r="BF150" s="174"/>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row>
    <row r="151" spans="1:1024" ht="20.25" customHeight="1">
      <c r="A151" s="5"/>
      <c r="B151" s="209">
        <f>B148+1</f>
        <v>44</v>
      </c>
      <c r="C151" s="219"/>
      <c r="D151" s="219"/>
      <c r="E151" s="219"/>
      <c r="F151" s="41"/>
      <c r="G151" s="50"/>
      <c r="H151" s="50"/>
      <c r="I151" s="50"/>
      <c r="J151" s="50"/>
      <c r="K151" s="50"/>
      <c r="L151" s="67"/>
      <c r="M151" s="67"/>
      <c r="N151" s="67"/>
      <c r="O151" s="67"/>
      <c r="P151" s="241" t="s">
        <v>49</v>
      </c>
      <c r="Q151" s="241"/>
      <c r="R151" s="241"/>
      <c r="S151" s="307"/>
      <c r="T151" s="309"/>
      <c r="U151" s="309"/>
      <c r="V151" s="309"/>
      <c r="W151" s="309"/>
      <c r="X151" s="309"/>
      <c r="Y151" s="310"/>
      <c r="Z151" s="307"/>
      <c r="AA151" s="309"/>
      <c r="AB151" s="309"/>
      <c r="AC151" s="309"/>
      <c r="AD151" s="309"/>
      <c r="AE151" s="309"/>
      <c r="AF151" s="310"/>
      <c r="AG151" s="307"/>
      <c r="AH151" s="309"/>
      <c r="AI151" s="309"/>
      <c r="AJ151" s="309"/>
      <c r="AK151" s="309"/>
      <c r="AL151" s="309"/>
      <c r="AM151" s="310"/>
      <c r="AN151" s="307"/>
      <c r="AO151" s="309"/>
      <c r="AP151" s="309"/>
      <c r="AQ151" s="309"/>
      <c r="AR151" s="309"/>
      <c r="AS151" s="309"/>
      <c r="AT151" s="310"/>
      <c r="AU151" s="307"/>
      <c r="AV151" s="309"/>
      <c r="AW151" s="309"/>
      <c r="AX151" s="312"/>
      <c r="AY151" s="312"/>
      <c r="AZ151" s="316"/>
      <c r="BA151" s="316"/>
      <c r="BB151" s="174"/>
      <c r="BC151" s="174"/>
      <c r="BD151" s="174"/>
      <c r="BE151" s="174"/>
      <c r="BF151" s="174"/>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row>
    <row r="152" spans="1:1024" ht="20.25" customHeight="1">
      <c r="A152" s="5"/>
      <c r="B152" s="209"/>
      <c r="C152" s="219"/>
      <c r="D152" s="219"/>
      <c r="E152" s="219"/>
      <c r="F152" s="39"/>
      <c r="G152" s="50"/>
      <c r="H152" s="50"/>
      <c r="I152" s="50"/>
      <c r="J152" s="50"/>
      <c r="K152" s="50"/>
      <c r="L152" s="67"/>
      <c r="M152" s="67"/>
      <c r="N152" s="67"/>
      <c r="O152" s="67"/>
      <c r="P152" s="239" t="s">
        <v>40</v>
      </c>
      <c r="Q152" s="239"/>
      <c r="R152" s="239"/>
      <c r="S152" s="247" t="str">
        <f>IF(S151="","",VLOOKUP(S151,'シフト記号表（勤務時間帯）'!$C$6:$K$35,9,0))</f>
        <v/>
      </c>
      <c r="T152" s="251" t="str">
        <f>IF(T151="","",VLOOKUP(T151,'シフト記号表（勤務時間帯）'!$C$6:$K$35,9,0))</f>
        <v/>
      </c>
      <c r="U152" s="251" t="str">
        <f>IF(U151="","",VLOOKUP(U151,'シフト記号表（勤務時間帯）'!$C$6:$K$35,9,0))</f>
        <v/>
      </c>
      <c r="V152" s="251" t="str">
        <f>IF(V151="","",VLOOKUP(V151,'シフト記号表（勤務時間帯）'!$C$6:$K$35,9,0))</f>
        <v/>
      </c>
      <c r="W152" s="251" t="str">
        <f>IF(W151="","",VLOOKUP(W151,'シフト記号表（勤務時間帯）'!$C$6:$K$35,9,0))</f>
        <v/>
      </c>
      <c r="X152" s="251" t="str">
        <f>IF(X151="","",VLOOKUP(X151,'シフト記号表（勤務時間帯）'!$C$6:$K$35,9,0))</f>
        <v/>
      </c>
      <c r="Y152" s="256" t="str">
        <f>IF(Y151="","",VLOOKUP(Y151,'シフト記号表（勤務時間帯）'!$C$6:$K$35,9,0))</f>
        <v/>
      </c>
      <c r="Z152" s="247" t="str">
        <f>IF(Z151="","",VLOOKUP(Z151,'シフト記号表（勤務時間帯）'!$C$6:$K$35,9,0))</f>
        <v/>
      </c>
      <c r="AA152" s="251" t="str">
        <f>IF(AA151="","",VLOOKUP(AA151,'シフト記号表（勤務時間帯）'!$C$6:$K$35,9,0))</f>
        <v/>
      </c>
      <c r="AB152" s="251" t="str">
        <f>IF(AB151="","",VLOOKUP(AB151,'シフト記号表（勤務時間帯）'!$C$6:$K$35,9,0))</f>
        <v/>
      </c>
      <c r="AC152" s="251" t="str">
        <f>IF(AC151="","",VLOOKUP(AC151,'シフト記号表（勤務時間帯）'!$C$6:$K$35,9,0))</f>
        <v/>
      </c>
      <c r="AD152" s="251" t="str">
        <f>IF(AD151="","",VLOOKUP(AD151,'シフト記号表（勤務時間帯）'!$C$6:$K$35,9,0))</f>
        <v/>
      </c>
      <c r="AE152" s="251" t="str">
        <f>IF(AE151="","",VLOOKUP(AE151,'シフト記号表（勤務時間帯）'!$C$6:$K$35,9,0))</f>
        <v/>
      </c>
      <c r="AF152" s="256" t="str">
        <f>IF(AF151="","",VLOOKUP(AF151,'シフト記号表（勤務時間帯）'!$C$6:$K$35,9,0))</f>
        <v/>
      </c>
      <c r="AG152" s="247" t="str">
        <f>IF(AG151="","",VLOOKUP(AG151,'シフト記号表（勤務時間帯）'!$C$6:$K$35,9,0))</f>
        <v/>
      </c>
      <c r="AH152" s="251" t="str">
        <f>IF(AH151="","",VLOOKUP(AH151,'シフト記号表（勤務時間帯）'!$C$6:$K$35,9,0))</f>
        <v/>
      </c>
      <c r="AI152" s="251" t="str">
        <f>IF(AI151="","",VLOOKUP(AI151,'シフト記号表（勤務時間帯）'!$C$6:$K$35,9,0))</f>
        <v/>
      </c>
      <c r="AJ152" s="251" t="str">
        <f>IF(AJ151="","",VLOOKUP(AJ151,'シフト記号表（勤務時間帯）'!$C$6:$K$35,9,0))</f>
        <v/>
      </c>
      <c r="AK152" s="251" t="str">
        <f>IF(AK151="","",VLOOKUP(AK151,'シフト記号表（勤務時間帯）'!$C$6:$K$35,9,0))</f>
        <v/>
      </c>
      <c r="AL152" s="251" t="str">
        <f>IF(AL151="","",VLOOKUP(AL151,'シフト記号表（勤務時間帯）'!$C$6:$K$35,9,0))</f>
        <v/>
      </c>
      <c r="AM152" s="256" t="str">
        <f>IF(AM151="","",VLOOKUP(AM151,'シフト記号表（勤務時間帯）'!$C$6:$K$35,9,0))</f>
        <v/>
      </c>
      <c r="AN152" s="247" t="str">
        <f>IF(AN151="","",VLOOKUP(AN151,'シフト記号表（勤務時間帯）'!$C$6:$K$35,9,0))</f>
        <v/>
      </c>
      <c r="AO152" s="251" t="str">
        <f>IF(AO151="","",VLOOKUP(AO151,'シフト記号表（勤務時間帯）'!$C$6:$K$35,9,0))</f>
        <v/>
      </c>
      <c r="AP152" s="251" t="str">
        <f>IF(AP151="","",VLOOKUP(AP151,'シフト記号表（勤務時間帯）'!$C$6:$K$35,9,0))</f>
        <v/>
      </c>
      <c r="AQ152" s="251" t="str">
        <f>IF(AQ151="","",VLOOKUP(AQ151,'シフト記号表（勤務時間帯）'!$C$6:$K$35,9,0))</f>
        <v/>
      </c>
      <c r="AR152" s="251" t="str">
        <f>IF(AR151="","",VLOOKUP(AR151,'シフト記号表（勤務時間帯）'!$C$6:$K$35,9,0))</f>
        <v/>
      </c>
      <c r="AS152" s="251" t="str">
        <f>IF(AS151="","",VLOOKUP(AS151,'シフト記号表（勤務時間帯）'!$C$6:$K$35,9,0))</f>
        <v/>
      </c>
      <c r="AT152" s="256" t="str">
        <f>IF(AT151="","",VLOOKUP(AT151,'シフト記号表（勤務時間帯）'!$C$6:$K$35,9,0))</f>
        <v/>
      </c>
      <c r="AU152" s="247" t="str">
        <f>IF(AU151="","",VLOOKUP(AU151,'シフト記号表（勤務時間帯）'!$C$6:$K$35,9,0))</f>
        <v/>
      </c>
      <c r="AV152" s="251" t="str">
        <f>IF(AV151="","",VLOOKUP(AV151,'シフト記号表（勤務時間帯）'!$C$6:$K$35,9,0))</f>
        <v/>
      </c>
      <c r="AW152" s="251" t="str">
        <f>IF(AW151="","",VLOOKUP(AW151,'シフト記号表（勤務時間帯）'!$C$6:$K$35,9,0))</f>
        <v/>
      </c>
      <c r="AX152" s="276">
        <f>IF($BB$3="４週",SUM(S152:AT152),IF($BB$3="暦月",SUM(S152:AW152),""))</f>
        <v>0</v>
      </c>
      <c r="AY152" s="276"/>
      <c r="AZ152" s="285">
        <f>IF($BB$3="４週",AX152/4,IF($BB$3="暦月",'認知症対応型通所（100名）'!AX152/('認知症対応型通所（100名）'!$BB$8/7),""))</f>
        <v>0</v>
      </c>
      <c r="BA152" s="285"/>
      <c r="BB152" s="174"/>
      <c r="BC152" s="174"/>
      <c r="BD152" s="174"/>
      <c r="BE152" s="174"/>
      <c r="BF152" s="174"/>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row>
    <row r="153" spans="1:1024" ht="20.25" customHeight="1">
      <c r="A153" s="5"/>
      <c r="B153" s="209"/>
      <c r="C153" s="219"/>
      <c r="D153" s="219"/>
      <c r="E153" s="219"/>
      <c r="F153" s="303">
        <f>C151</f>
        <v>0</v>
      </c>
      <c r="G153" s="50"/>
      <c r="H153" s="50"/>
      <c r="I153" s="50"/>
      <c r="J153" s="50"/>
      <c r="K153" s="50"/>
      <c r="L153" s="67"/>
      <c r="M153" s="67"/>
      <c r="N153" s="67"/>
      <c r="O153" s="67"/>
      <c r="P153" s="240" t="s">
        <v>44</v>
      </c>
      <c r="Q153" s="240"/>
      <c r="R153" s="240"/>
      <c r="S153" s="248" t="str">
        <f>IF(S151="","",VLOOKUP(S151,'シフト記号表（勤務時間帯）'!$C$6:$U$35,19,0))</f>
        <v/>
      </c>
      <c r="T153" s="252" t="str">
        <f>IF(T151="","",VLOOKUP(T151,'シフト記号表（勤務時間帯）'!$C$6:$U$35,19,0))</f>
        <v/>
      </c>
      <c r="U153" s="252" t="str">
        <f>IF(U151="","",VLOOKUP(U151,'シフト記号表（勤務時間帯）'!$C$6:$U$35,19,0))</f>
        <v/>
      </c>
      <c r="V153" s="252" t="str">
        <f>IF(V151="","",VLOOKUP(V151,'シフト記号表（勤務時間帯）'!$C$6:$U$35,19,0))</f>
        <v/>
      </c>
      <c r="W153" s="252" t="str">
        <f>IF(W151="","",VLOOKUP(W151,'シフト記号表（勤務時間帯）'!$C$6:$U$35,19,0))</f>
        <v/>
      </c>
      <c r="X153" s="252" t="str">
        <f>IF(X151="","",VLOOKUP(X151,'シフト記号表（勤務時間帯）'!$C$6:$U$35,19,0))</f>
        <v/>
      </c>
      <c r="Y153" s="257" t="str">
        <f>IF(Y151="","",VLOOKUP(Y151,'シフト記号表（勤務時間帯）'!$C$6:$U$35,19,0))</f>
        <v/>
      </c>
      <c r="Z153" s="248" t="str">
        <f>IF(Z151="","",VLOOKUP(Z151,'シフト記号表（勤務時間帯）'!$C$6:$U$35,19,0))</f>
        <v/>
      </c>
      <c r="AA153" s="252" t="str">
        <f>IF(AA151="","",VLOOKUP(AA151,'シフト記号表（勤務時間帯）'!$C$6:$U$35,19,0))</f>
        <v/>
      </c>
      <c r="AB153" s="252" t="str">
        <f>IF(AB151="","",VLOOKUP(AB151,'シフト記号表（勤務時間帯）'!$C$6:$U$35,19,0))</f>
        <v/>
      </c>
      <c r="AC153" s="252" t="str">
        <f>IF(AC151="","",VLOOKUP(AC151,'シフト記号表（勤務時間帯）'!$C$6:$U$35,19,0))</f>
        <v/>
      </c>
      <c r="AD153" s="252" t="str">
        <f>IF(AD151="","",VLOOKUP(AD151,'シフト記号表（勤務時間帯）'!$C$6:$U$35,19,0))</f>
        <v/>
      </c>
      <c r="AE153" s="252" t="str">
        <f>IF(AE151="","",VLOOKUP(AE151,'シフト記号表（勤務時間帯）'!$C$6:$U$35,19,0))</f>
        <v/>
      </c>
      <c r="AF153" s="257" t="str">
        <f>IF(AF151="","",VLOOKUP(AF151,'シフト記号表（勤務時間帯）'!$C$6:$U$35,19,0))</f>
        <v/>
      </c>
      <c r="AG153" s="248" t="str">
        <f>IF(AG151="","",VLOOKUP(AG151,'シフト記号表（勤務時間帯）'!$C$6:$U$35,19,0))</f>
        <v/>
      </c>
      <c r="AH153" s="252" t="str">
        <f>IF(AH151="","",VLOOKUP(AH151,'シフト記号表（勤務時間帯）'!$C$6:$U$35,19,0))</f>
        <v/>
      </c>
      <c r="AI153" s="252" t="str">
        <f>IF(AI151="","",VLOOKUP(AI151,'シフト記号表（勤務時間帯）'!$C$6:$U$35,19,0))</f>
        <v/>
      </c>
      <c r="AJ153" s="252" t="str">
        <f>IF(AJ151="","",VLOOKUP(AJ151,'シフト記号表（勤務時間帯）'!$C$6:$U$35,19,0))</f>
        <v/>
      </c>
      <c r="AK153" s="252" t="str">
        <f>IF(AK151="","",VLOOKUP(AK151,'シフト記号表（勤務時間帯）'!$C$6:$U$35,19,0))</f>
        <v/>
      </c>
      <c r="AL153" s="252" t="str">
        <f>IF(AL151="","",VLOOKUP(AL151,'シフト記号表（勤務時間帯）'!$C$6:$U$35,19,0))</f>
        <v/>
      </c>
      <c r="AM153" s="257" t="str">
        <f>IF(AM151="","",VLOOKUP(AM151,'シフト記号表（勤務時間帯）'!$C$6:$U$35,19,0))</f>
        <v/>
      </c>
      <c r="AN153" s="248" t="str">
        <f>IF(AN151="","",VLOOKUP(AN151,'シフト記号表（勤務時間帯）'!$C$6:$U$35,19,0))</f>
        <v/>
      </c>
      <c r="AO153" s="252" t="str">
        <f>IF(AO151="","",VLOOKUP(AO151,'シフト記号表（勤務時間帯）'!$C$6:$U$35,19,0))</f>
        <v/>
      </c>
      <c r="AP153" s="252" t="str">
        <f>IF(AP151="","",VLOOKUP(AP151,'シフト記号表（勤務時間帯）'!$C$6:$U$35,19,0))</f>
        <v/>
      </c>
      <c r="AQ153" s="252" t="str">
        <f>IF(AQ151="","",VLOOKUP(AQ151,'シフト記号表（勤務時間帯）'!$C$6:$U$35,19,0))</f>
        <v/>
      </c>
      <c r="AR153" s="252" t="str">
        <f>IF(AR151="","",VLOOKUP(AR151,'シフト記号表（勤務時間帯）'!$C$6:$U$35,19,0))</f>
        <v/>
      </c>
      <c r="AS153" s="252" t="str">
        <f>IF(AS151="","",VLOOKUP(AS151,'シフト記号表（勤務時間帯）'!$C$6:$U$35,19,0))</f>
        <v/>
      </c>
      <c r="AT153" s="257" t="str">
        <f>IF(AT151="","",VLOOKUP(AT151,'シフト記号表（勤務時間帯）'!$C$6:$U$35,19,0))</f>
        <v/>
      </c>
      <c r="AU153" s="248" t="str">
        <f>IF(AU151="","",VLOOKUP(AU151,'シフト記号表（勤務時間帯）'!$C$6:$U$35,19,0))</f>
        <v/>
      </c>
      <c r="AV153" s="252" t="str">
        <f>IF(AV151="","",VLOOKUP(AV151,'シフト記号表（勤務時間帯）'!$C$6:$U$35,19,0))</f>
        <v/>
      </c>
      <c r="AW153" s="252" t="str">
        <f>IF(AW151="","",VLOOKUP(AW151,'シフト記号表（勤務時間帯）'!$C$6:$U$35,19,0))</f>
        <v/>
      </c>
      <c r="AX153" s="277">
        <f>IF($BB$3="４週",SUM(S153:AT153),IF($BB$3="暦月",SUM(S153:AW153),""))</f>
        <v>0</v>
      </c>
      <c r="AY153" s="277"/>
      <c r="AZ153" s="286">
        <f>IF($BB$3="４週",AX153/4,IF($BB$3="暦月",'認知症対応型通所（100名）'!AX153/('認知症対応型通所（100名）'!$BB$8/7),""))</f>
        <v>0</v>
      </c>
      <c r="BA153" s="286"/>
      <c r="BB153" s="174"/>
      <c r="BC153" s="174"/>
      <c r="BD153" s="174"/>
      <c r="BE153" s="174"/>
      <c r="BF153" s="174"/>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row>
    <row r="154" spans="1:1024" ht="20.25" customHeight="1">
      <c r="A154" s="5"/>
      <c r="B154" s="209">
        <f>B151+1</f>
        <v>45</v>
      </c>
      <c r="C154" s="219"/>
      <c r="D154" s="219"/>
      <c r="E154" s="219"/>
      <c r="F154" s="41"/>
      <c r="G154" s="50"/>
      <c r="H154" s="50"/>
      <c r="I154" s="50"/>
      <c r="J154" s="50"/>
      <c r="K154" s="50"/>
      <c r="L154" s="67"/>
      <c r="M154" s="67"/>
      <c r="N154" s="67"/>
      <c r="O154" s="67"/>
      <c r="P154" s="241" t="s">
        <v>49</v>
      </c>
      <c r="Q154" s="241"/>
      <c r="R154" s="241"/>
      <c r="S154" s="307"/>
      <c r="T154" s="309"/>
      <c r="U154" s="309"/>
      <c r="V154" s="309"/>
      <c r="W154" s="309"/>
      <c r="X154" s="309"/>
      <c r="Y154" s="310"/>
      <c r="Z154" s="307"/>
      <c r="AA154" s="309"/>
      <c r="AB154" s="309"/>
      <c r="AC154" s="309"/>
      <c r="AD154" s="309"/>
      <c r="AE154" s="309"/>
      <c r="AF154" s="310"/>
      <c r="AG154" s="307"/>
      <c r="AH154" s="309"/>
      <c r="AI154" s="309"/>
      <c r="AJ154" s="309"/>
      <c r="AK154" s="309"/>
      <c r="AL154" s="309"/>
      <c r="AM154" s="310"/>
      <c r="AN154" s="307"/>
      <c r="AO154" s="309"/>
      <c r="AP154" s="309"/>
      <c r="AQ154" s="309"/>
      <c r="AR154" s="309"/>
      <c r="AS154" s="309"/>
      <c r="AT154" s="310"/>
      <c r="AU154" s="307"/>
      <c r="AV154" s="309"/>
      <c r="AW154" s="309"/>
      <c r="AX154" s="312"/>
      <c r="AY154" s="312"/>
      <c r="AZ154" s="316"/>
      <c r="BA154" s="316"/>
      <c r="BB154" s="174"/>
      <c r="BC154" s="174"/>
      <c r="BD154" s="174"/>
      <c r="BE154" s="174"/>
      <c r="BF154" s="174"/>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row>
    <row r="155" spans="1:1024" ht="20.25" customHeight="1">
      <c r="A155" s="5"/>
      <c r="B155" s="209"/>
      <c r="C155" s="219"/>
      <c r="D155" s="219"/>
      <c r="E155" s="219"/>
      <c r="F155" s="39"/>
      <c r="G155" s="50"/>
      <c r="H155" s="50"/>
      <c r="I155" s="50"/>
      <c r="J155" s="50"/>
      <c r="K155" s="50"/>
      <c r="L155" s="67"/>
      <c r="M155" s="67"/>
      <c r="N155" s="67"/>
      <c r="O155" s="67"/>
      <c r="P155" s="239" t="s">
        <v>40</v>
      </c>
      <c r="Q155" s="239"/>
      <c r="R155" s="239"/>
      <c r="S155" s="247" t="str">
        <f>IF(S154="","",VLOOKUP(S154,'シフト記号表（勤務時間帯）'!$C$6:$K$35,9,0))</f>
        <v/>
      </c>
      <c r="T155" s="251" t="str">
        <f>IF(T154="","",VLOOKUP(T154,'シフト記号表（勤務時間帯）'!$C$6:$K$35,9,0))</f>
        <v/>
      </c>
      <c r="U155" s="251" t="str">
        <f>IF(U154="","",VLOOKUP(U154,'シフト記号表（勤務時間帯）'!$C$6:$K$35,9,0))</f>
        <v/>
      </c>
      <c r="V155" s="251" t="str">
        <f>IF(V154="","",VLOOKUP(V154,'シフト記号表（勤務時間帯）'!$C$6:$K$35,9,0))</f>
        <v/>
      </c>
      <c r="W155" s="251" t="str">
        <f>IF(W154="","",VLOOKUP(W154,'シフト記号表（勤務時間帯）'!$C$6:$K$35,9,0))</f>
        <v/>
      </c>
      <c r="X155" s="251" t="str">
        <f>IF(X154="","",VLOOKUP(X154,'シフト記号表（勤務時間帯）'!$C$6:$K$35,9,0))</f>
        <v/>
      </c>
      <c r="Y155" s="256" t="str">
        <f>IF(Y154="","",VLOOKUP(Y154,'シフト記号表（勤務時間帯）'!$C$6:$K$35,9,0))</f>
        <v/>
      </c>
      <c r="Z155" s="247" t="str">
        <f>IF(Z154="","",VLOOKUP(Z154,'シフト記号表（勤務時間帯）'!$C$6:$K$35,9,0))</f>
        <v/>
      </c>
      <c r="AA155" s="251" t="str">
        <f>IF(AA154="","",VLOOKUP(AA154,'シフト記号表（勤務時間帯）'!$C$6:$K$35,9,0))</f>
        <v/>
      </c>
      <c r="AB155" s="251" t="str">
        <f>IF(AB154="","",VLOOKUP(AB154,'シフト記号表（勤務時間帯）'!$C$6:$K$35,9,0))</f>
        <v/>
      </c>
      <c r="AC155" s="251" t="str">
        <f>IF(AC154="","",VLOOKUP(AC154,'シフト記号表（勤務時間帯）'!$C$6:$K$35,9,0))</f>
        <v/>
      </c>
      <c r="AD155" s="251" t="str">
        <f>IF(AD154="","",VLOOKUP(AD154,'シフト記号表（勤務時間帯）'!$C$6:$K$35,9,0))</f>
        <v/>
      </c>
      <c r="AE155" s="251" t="str">
        <f>IF(AE154="","",VLOOKUP(AE154,'シフト記号表（勤務時間帯）'!$C$6:$K$35,9,0))</f>
        <v/>
      </c>
      <c r="AF155" s="256" t="str">
        <f>IF(AF154="","",VLOOKUP(AF154,'シフト記号表（勤務時間帯）'!$C$6:$K$35,9,0))</f>
        <v/>
      </c>
      <c r="AG155" s="247" t="str">
        <f>IF(AG154="","",VLOOKUP(AG154,'シフト記号表（勤務時間帯）'!$C$6:$K$35,9,0))</f>
        <v/>
      </c>
      <c r="AH155" s="251" t="str">
        <f>IF(AH154="","",VLOOKUP(AH154,'シフト記号表（勤務時間帯）'!$C$6:$K$35,9,0))</f>
        <v/>
      </c>
      <c r="AI155" s="251" t="str">
        <f>IF(AI154="","",VLOOKUP(AI154,'シフト記号表（勤務時間帯）'!$C$6:$K$35,9,0))</f>
        <v/>
      </c>
      <c r="AJ155" s="251" t="str">
        <f>IF(AJ154="","",VLOOKUP(AJ154,'シフト記号表（勤務時間帯）'!$C$6:$K$35,9,0))</f>
        <v/>
      </c>
      <c r="AK155" s="251" t="str">
        <f>IF(AK154="","",VLOOKUP(AK154,'シフト記号表（勤務時間帯）'!$C$6:$K$35,9,0))</f>
        <v/>
      </c>
      <c r="AL155" s="251" t="str">
        <f>IF(AL154="","",VLOOKUP(AL154,'シフト記号表（勤務時間帯）'!$C$6:$K$35,9,0))</f>
        <v/>
      </c>
      <c r="AM155" s="256" t="str">
        <f>IF(AM154="","",VLOOKUP(AM154,'シフト記号表（勤務時間帯）'!$C$6:$K$35,9,0))</f>
        <v/>
      </c>
      <c r="AN155" s="247" t="str">
        <f>IF(AN154="","",VLOOKUP(AN154,'シフト記号表（勤務時間帯）'!$C$6:$K$35,9,0))</f>
        <v/>
      </c>
      <c r="AO155" s="251" t="str">
        <f>IF(AO154="","",VLOOKUP(AO154,'シフト記号表（勤務時間帯）'!$C$6:$K$35,9,0))</f>
        <v/>
      </c>
      <c r="AP155" s="251" t="str">
        <f>IF(AP154="","",VLOOKUP(AP154,'シフト記号表（勤務時間帯）'!$C$6:$K$35,9,0))</f>
        <v/>
      </c>
      <c r="AQ155" s="251" t="str">
        <f>IF(AQ154="","",VLOOKUP(AQ154,'シフト記号表（勤務時間帯）'!$C$6:$K$35,9,0))</f>
        <v/>
      </c>
      <c r="AR155" s="251" t="str">
        <f>IF(AR154="","",VLOOKUP(AR154,'シフト記号表（勤務時間帯）'!$C$6:$K$35,9,0))</f>
        <v/>
      </c>
      <c r="AS155" s="251" t="str">
        <f>IF(AS154="","",VLOOKUP(AS154,'シフト記号表（勤務時間帯）'!$C$6:$K$35,9,0))</f>
        <v/>
      </c>
      <c r="AT155" s="256" t="str">
        <f>IF(AT154="","",VLOOKUP(AT154,'シフト記号表（勤務時間帯）'!$C$6:$K$35,9,0))</f>
        <v/>
      </c>
      <c r="AU155" s="247" t="str">
        <f>IF(AU154="","",VLOOKUP(AU154,'シフト記号表（勤務時間帯）'!$C$6:$K$35,9,0))</f>
        <v/>
      </c>
      <c r="AV155" s="251" t="str">
        <f>IF(AV154="","",VLOOKUP(AV154,'シフト記号表（勤務時間帯）'!$C$6:$K$35,9,0))</f>
        <v/>
      </c>
      <c r="AW155" s="251" t="str">
        <f>IF(AW154="","",VLOOKUP(AW154,'シフト記号表（勤務時間帯）'!$C$6:$K$35,9,0))</f>
        <v/>
      </c>
      <c r="AX155" s="276">
        <f>IF($BB$3="４週",SUM(S155:AT155),IF($BB$3="暦月",SUM(S155:AW155),""))</f>
        <v>0</v>
      </c>
      <c r="AY155" s="276"/>
      <c r="AZ155" s="285">
        <f>IF($BB$3="４週",AX155/4,IF($BB$3="暦月",'認知症対応型通所（100名）'!AX155/('認知症対応型通所（100名）'!$BB$8/7),""))</f>
        <v>0</v>
      </c>
      <c r="BA155" s="285"/>
      <c r="BB155" s="174"/>
      <c r="BC155" s="174"/>
      <c r="BD155" s="174"/>
      <c r="BE155" s="174"/>
      <c r="BF155" s="174"/>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row>
    <row r="156" spans="1:1024" ht="20.25" customHeight="1">
      <c r="A156" s="5"/>
      <c r="B156" s="209"/>
      <c r="C156" s="219"/>
      <c r="D156" s="219"/>
      <c r="E156" s="219"/>
      <c r="F156" s="303">
        <f>C154</f>
        <v>0</v>
      </c>
      <c r="G156" s="50"/>
      <c r="H156" s="50"/>
      <c r="I156" s="50"/>
      <c r="J156" s="50"/>
      <c r="K156" s="50"/>
      <c r="L156" s="67"/>
      <c r="M156" s="67"/>
      <c r="N156" s="67"/>
      <c r="O156" s="67"/>
      <c r="P156" s="240" t="s">
        <v>44</v>
      </c>
      <c r="Q156" s="240"/>
      <c r="R156" s="240"/>
      <c r="S156" s="248" t="str">
        <f>IF(S154="","",VLOOKUP(S154,'シフト記号表（勤務時間帯）'!$C$6:$U$35,19,0))</f>
        <v/>
      </c>
      <c r="T156" s="252" t="str">
        <f>IF(T154="","",VLOOKUP(T154,'シフト記号表（勤務時間帯）'!$C$6:$U$35,19,0))</f>
        <v/>
      </c>
      <c r="U156" s="252" t="str">
        <f>IF(U154="","",VLOOKUP(U154,'シフト記号表（勤務時間帯）'!$C$6:$U$35,19,0))</f>
        <v/>
      </c>
      <c r="V156" s="252" t="str">
        <f>IF(V154="","",VLOOKUP(V154,'シフト記号表（勤務時間帯）'!$C$6:$U$35,19,0))</f>
        <v/>
      </c>
      <c r="W156" s="252" t="str">
        <f>IF(W154="","",VLOOKUP(W154,'シフト記号表（勤務時間帯）'!$C$6:$U$35,19,0))</f>
        <v/>
      </c>
      <c r="X156" s="252" t="str">
        <f>IF(X154="","",VLOOKUP(X154,'シフト記号表（勤務時間帯）'!$C$6:$U$35,19,0))</f>
        <v/>
      </c>
      <c r="Y156" s="257" t="str">
        <f>IF(Y154="","",VLOOKUP(Y154,'シフト記号表（勤務時間帯）'!$C$6:$U$35,19,0))</f>
        <v/>
      </c>
      <c r="Z156" s="248" t="str">
        <f>IF(Z154="","",VLOOKUP(Z154,'シフト記号表（勤務時間帯）'!$C$6:$U$35,19,0))</f>
        <v/>
      </c>
      <c r="AA156" s="252" t="str">
        <f>IF(AA154="","",VLOOKUP(AA154,'シフト記号表（勤務時間帯）'!$C$6:$U$35,19,0))</f>
        <v/>
      </c>
      <c r="AB156" s="252" t="str">
        <f>IF(AB154="","",VLOOKUP(AB154,'シフト記号表（勤務時間帯）'!$C$6:$U$35,19,0))</f>
        <v/>
      </c>
      <c r="AC156" s="252" t="str">
        <f>IF(AC154="","",VLOOKUP(AC154,'シフト記号表（勤務時間帯）'!$C$6:$U$35,19,0))</f>
        <v/>
      </c>
      <c r="AD156" s="252" t="str">
        <f>IF(AD154="","",VLOOKUP(AD154,'シフト記号表（勤務時間帯）'!$C$6:$U$35,19,0))</f>
        <v/>
      </c>
      <c r="AE156" s="252" t="str">
        <f>IF(AE154="","",VLOOKUP(AE154,'シフト記号表（勤務時間帯）'!$C$6:$U$35,19,0))</f>
        <v/>
      </c>
      <c r="AF156" s="257" t="str">
        <f>IF(AF154="","",VLOOKUP(AF154,'シフト記号表（勤務時間帯）'!$C$6:$U$35,19,0))</f>
        <v/>
      </c>
      <c r="AG156" s="248" t="str">
        <f>IF(AG154="","",VLOOKUP(AG154,'シフト記号表（勤務時間帯）'!$C$6:$U$35,19,0))</f>
        <v/>
      </c>
      <c r="AH156" s="252" t="str">
        <f>IF(AH154="","",VLOOKUP(AH154,'シフト記号表（勤務時間帯）'!$C$6:$U$35,19,0))</f>
        <v/>
      </c>
      <c r="AI156" s="252" t="str">
        <f>IF(AI154="","",VLOOKUP(AI154,'シフト記号表（勤務時間帯）'!$C$6:$U$35,19,0))</f>
        <v/>
      </c>
      <c r="AJ156" s="252" t="str">
        <f>IF(AJ154="","",VLOOKUP(AJ154,'シフト記号表（勤務時間帯）'!$C$6:$U$35,19,0))</f>
        <v/>
      </c>
      <c r="AK156" s="252" t="str">
        <f>IF(AK154="","",VLOOKUP(AK154,'シフト記号表（勤務時間帯）'!$C$6:$U$35,19,0))</f>
        <v/>
      </c>
      <c r="AL156" s="252" t="str">
        <f>IF(AL154="","",VLOOKUP(AL154,'シフト記号表（勤務時間帯）'!$C$6:$U$35,19,0))</f>
        <v/>
      </c>
      <c r="AM156" s="257" t="str">
        <f>IF(AM154="","",VLOOKUP(AM154,'シフト記号表（勤務時間帯）'!$C$6:$U$35,19,0))</f>
        <v/>
      </c>
      <c r="AN156" s="248" t="str">
        <f>IF(AN154="","",VLOOKUP(AN154,'シフト記号表（勤務時間帯）'!$C$6:$U$35,19,0))</f>
        <v/>
      </c>
      <c r="AO156" s="252" t="str">
        <f>IF(AO154="","",VLOOKUP(AO154,'シフト記号表（勤務時間帯）'!$C$6:$U$35,19,0))</f>
        <v/>
      </c>
      <c r="AP156" s="252" t="str">
        <f>IF(AP154="","",VLOOKUP(AP154,'シフト記号表（勤務時間帯）'!$C$6:$U$35,19,0))</f>
        <v/>
      </c>
      <c r="AQ156" s="252" t="str">
        <f>IF(AQ154="","",VLOOKUP(AQ154,'シフト記号表（勤務時間帯）'!$C$6:$U$35,19,0))</f>
        <v/>
      </c>
      <c r="AR156" s="252" t="str">
        <f>IF(AR154="","",VLOOKUP(AR154,'シフト記号表（勤務時間帯）'!$C$6:$U$35,19,0))</f>
        <v/>
      </c>
      <c r="AS156" s="252" t="str">
        <f>IF(AS154="","",VLOOKUP(AS154,'シフト記号表（勤務時間帯）'!$C$6:$U$35,19,0))</f>
        <v/>
      </c>
      <c r="AT156" s="257" t="str">
        <f>IF(AT154="","",VLOOKUP(AT154,'シフト記号表（勤務時間帯）'!$C$6:$U$35,19,0))</f>
        <v/>
      </c>
      <c r="AU156" s="248" t="str">
        <f>IF(AU154="","",VLOOKUP(AU154,'シフト記号表（勤務時間帯）'!$C$6:$U$35,19,0))</f>
        <v/>
      </c>
      <c r="AV156" s="252" t="str">
        <f>IF(AV154="","",VLOOKUP(AV154,'シフト記号表（勤務時間帯）'!$C$6:$U$35,19,0))</f>
        <v/>
      </c>
      <c r="AW156" s="252" t="str">
        <f>IF(AW154="","",VLOOKUP(AW154,'シフト記号表（勤務時間帯）'!$C$6:$U$35,19,0))</f>
        <v/>
      </c>
      <c r="AX156" s="277">
        <f>IF($BB$3="４週",SUM(S156:AT156),IF($BB$3="暦月",SUM(S156:AW156),""))</f>
        <v>0</v>
      </c>
      <c r="AY156" s="277"/>
      <c r="AZ156" s="286">
        <f>IF($BB$3="４週",AX156/4,IF($BB$3="暦月",'認知症対応型通所（100名）'!AX156/('認知症対応型通所（100名）'!$BB$8/7),""))</f>
        <v>0</v>
      </c>
      <c r="BA156" s="286"/>
      <c r="BB156" s="174"/>
      <c r="BC156" s="174"/>
      <c r="BD156" s="174"/>
      <c r="BE156" s="174"/>
      <c r="BF156" s="174"/>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row>
    <row r="157" spans="1:1024" ht="20.25" customHeight="1">
      <c r="A157" s="5"/>
      <c r="B157" s="209">
        <f>B154+1</f>
        <v>46</v>
      </c>
      <c r="C157" s="219"/>
      <c r="D157" s="219"/>
      <c r="E157" s="219"/>
      <c r="F157" s="41"/>
      <c r="G157" s="50"/>
      <c r="H157" s="50"/>
      <c r="I157" s="50"/>
      <c r="J157" s="50"/>
      <c r="K157" s="50"/>
      <c r="L157" s="67"/>
      <c r="M157" s="67"/>
      <c r="N157" s="67"/>
      <c r="O157" s="67"/>
      <c r="P157" s="241" t="s">
        <v>49</v>
      </c>
      <c r="Q157" s="241"/>
      <c r="R157" s="241"/>
      <c r="S157" s="307"/>
      <c r="T157" s="309"/>
      <c r="U157" s="309"/>
      <c r="V157" s="309"/>
      <c r="W157" s="309"/>
      <c r="X157" s="309"/>
      <c r="Y157" s="310"/>
      <c r="Z157" s="307"/>
      <c r="AA157" s="309"/>
      <c r="AB157" s="309"/>
      <c r="AC157" s="309"/>
      <c r="AD157" s="309"/>
      <c r="AE157" s="309"/>
      <c r="AF157" s="310"/>
      <c r="AG157" s="307"/>
      <c r="AH157" s="309"/>
      <c r="AI157" s="309"/>
      <c r="AJ157" s="309"/>
      <c r="AK157" s="309"/>
      <c r="AL157" s="309"/>
      <c r="AM157" s="310"/>
      <c r="AN157" s="307"/>
      <c r="AO157" s="309"/>
      <c r="AP157" s="309"/>
      <c r="AQ157" s="309"/>
      <c r="AR157" s="309"/>
      <c r="AS157" s="309"/>
      <c r="AT157" s="310"/>
      <c r="AU157" s="307"/>
      <c r="AV157" s="309"/>
      <c r="AW157" s="309"/>
      <c r="AX157" s="312"/>
      <c r="AY157" s="312"/>
      <c r="AZ157" s="316"/>
      <c r="BA157" s="316"/>
      <c r="BB157" s="174"/>
      <c r="BC157" s="174"/>
      <c r="BD157" s="174"/>
      <c r="BE157" s="174"/>
      <c r="BF157" s="174"/>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row>
    <row r="158" spans="1:1024" ht="20.25" customHeight="1">
      <c r="A158" s="5"/>
      <c r="B158" s="209"/>
      <c r="C158" s="219"/>
      <c r="D158" s="219"/>
      <c r="E158" s="219"/>
      <c r="F158" s="39"/>
      <c r="G158" s="50"/>
      <c r="H158" s="50"/>
      <c r="I158" s="50"/>
      <c r="J158" s="50"/>
      <c r="K158" s="50"/>
      <c r="L158" s="67"/>
      <c r="M158" s="67"/>
      <c r="N158" s="67"/>
      <c r="O158" s="67"/>
      <c r="P158" s="239" t="s">
        <v>40</v>
      </c>
      <c r="Q158" s="239"/>
      <c r="R158" s="239"/>
      <c r="S158" s="247" t="str">
        <f>IF(S157="","",VLOOKUP(S157,'シフト記号表（勤務時間帯）'!$C$6:$K$35,9,0))</f>
        <v/>
      </c>
      <c r="T158" s="251" t="str">
        <f>IF(T157="","",VLOOKUP(T157,'シフト記号表（勤務時間帯）'!$C$6:$K$35,9,0))</f>
        <v/>
      </c>
      <c r="U158" s="251" t="str">
        <f>IF(U157="","",VLOOKUP(U157,'シフト記号表（勤務時間帯）'!$C$6:$K$35,9,0))</f>
        <v/>
      </c>
      <c r="V158" s="251" t="str">
        <f>IF(V157="","",VLOOKUP(V157,'シフト記号表（勤務時間帯）'!$C$6:$K$35,9,0))</f>
        <v/>
      </c>
      <c r="W158" s="251" t="str">
        <f>IF(W157="","",VLOOKUP(W157,'シフト記号表（勤務時間帯）'!$C$6:$K$35,9,0))</f>
        <v/>
      </c>
      <c r="X158" s="251" t="str">
        <f>IF(X157="","",VLOOKUP(X157,'シフト記号表（勤務時間帯）'!$C$6:$K$35,9,0))</f>
        <v/>
      </c>
      <c r="Y158" s="256" t="str">
        <f>IF(Y157="","",VLOOKUP(Y157,'シフト記号表（勤務時間帯）'!$C$6:$K$35,9,0))</f>
        <v/>
      </c>
      <c r="Z158" s="247" t="str">
        <f>IF(Z157="","",VLOOKUP(Z157,'シフト記号表（勤務時間帯）'!$C$6:$K$35,9,0))</f>
        <v/>
      </c>
      <c r="AA158" s="251" t="str">
        <f>IF(AA157="","",VLOOKUP(AA157,'シフト記号表（勤務時間帯）'!$C$6:$K$35,9,0))</f>
        <v/>
      </c>
      <c r="AB158" s="251" t="str">
        <f>IF(AB157="","",VLOOKUP(AB157,'シフト記号表（勤務時間帯）'!$C$6:$K$35,9,0))</f>
        <v/>
      </c>
      <c r="AC158" s="251" t="str">
        <f>IF(AC157="","",VLOOKUP(AC157,'シフト記号表（勤務時間帯）'!$C$6:$K$35,9,0))</f>
        <v/>
      </c>
      <c r="AD158" s="251" t="str">
        <f>IF(AD157="","",VLOOKUP(AD157,'シフト記号表（勤務時間帯）'!$C$6:$K$35,9,0))</f>
        <v/>
      </c>
      <c r="AE158" s="251" t="str">
        <f>IF(AE157="","",VLOOKUP(AE157,'シフト記号表（勤務時間帯）'!$C$6:$K$35,9,0))</f>
        <v/>
      </c>
      <c r="AF158" s="256" t="str">
        <f>IF(AF157="","",VLOOKUP(AF157,'シフト記号表（勤務時間帯）'!$C$6:$K$35,9,0))</f>
        <v/>
      </c>
      <c r="AG158" s="247" t="str">
        <f>IF(AG157="","",VLOOKUP(AG157,'シフト記号表（勤務時間帯）'!$C$6:$K$35,9,0))</f>
        <v/>
      </c>
      <c r="AH158" s="251" t="str">
        <f>IF(AH157="","",VLOOKUP(AH157,'シフト記号表（勤務時間帯）'!$C$6:$K$35,9,0))</f>
        <v/>
      </c>
      <c r="AI158" s="251" t="str">
        <f>IF(AI157="","",VLOOKUP(AI157,'シフト記号表（勤務時間帯）'!$C$6:$K$35,9,0))</f>
        <v/>
      </c>
      <c r="AJ158" s="251" t="str">
        <f>IF(AJ157="","",VLOOKUP(AJ157,'シフト記号表（勤務時間帯）'!$C$6:$K$35,9,0))</f>
        <v/>
      </c>
      <c r="AK158" s="251" t="str">
        <f>IF(AK157="","",VLOOKUP(AK157,'シフト記号表（勤務時間帯）'!$C$6:$K$35,9,0))</f>
        <v/>
      </c>
      <c r="AL158" s="251" t="str">
        <f>IF(AL157="","",VLOOKUP(AL157,'シフト記号表（勤務時間帯）'!$C$6:$K$35,9,0))</f>
        <v/>
      </c>
      <c r="AM158" s="256" t="str">
        <f>IF(AM157="","",VLOOKUP(AM157,'シフト記号表（勤務時間帯）'!$C$6:$K$35,9,0))</f>
        <v/>
      </c>
      <c r="AN158" s="247" t="str">
        <f>IF(AN157="","",VLOOKUP(AN157,'シフト記号表（勤務時間帯）'!$C$6:$K$35,9,0))</f>
        <v/>
      </c>
      <c r="AO158" s="251" t="str">
        <f>IF(AO157="","",VLOOKUP(AO157,'シフト記号表（勤務時間帯）'!$C$6:$K$35,9,0))</f>
        <v/>
      </c>
      <c r="AP158" s="251" t="str">
        <f>IF(AP157="","",VLOOKUP(AP157,'シフト記号表（勤務時間帯）'!$C$6:$K$35,9,0))</f>
        <v/>
      </c>
      <c r="AQ158" s="251" t="str">
        <f>IF(AQ157="","",VLOOKUP(AQ157,'シフト記号表（勤務時間帯）'!$C$6:$K$35,9,0))</f>
        <v/>
      </c>
      <c r="AR158" s="251" t="str">
        <f>IF(AR157="","",VLOOKUP(AR157,'シフト記号表（勤務時間帯）'!$C$6:$K$35,9,0))</f>
        <v/>
      </c>
      <c r="AS158" s="251" t="str">
        <f>IF(AS157="","",VLOOKUP(AS157,'シフト記号表（勤務時間帯）'!$C$6:$K$35,9,0))</f>
        <v/>
      </c>
      <c r="AT158" s="256" t="str">
        <f>IF(AT157="","",VLOOKUP(AT157,'シフト記号表（勤務時間帯）'!$C$6:$K$35,9,0))</f>
        <v/>
      </c>
      <c r="AU158" s="247" t="str">
        <f>IF(AU157="","",VLOOKUP(AU157,'シフト記号表（勤務時間帯）'!$C$6:$K$35,9,0))</f>
        <v/>
      </c>
      <c r="AV158" s="251" t="str">
        <f>IF(AV157="","",VLOOKUP(AV157,'シフト記号表（勤務時間帯）'!$C$6:$K$35,9,0))</f>
        <v/>
      </c>
      <c r="AW158" s="251" t="str">
        <f>IF(AW157="","",VLOOKUP(AW157,'シフト記号表（勤務時間帯）'!$C$6:$K$35,9,0))</f>
        <v/>
      </c>
      <c r="AX158" s="276">
        <f>IF($BB$3="４週",SUM(S158:AT158),IF($BB$3="暦月",SUM(S158:AW158),""))</f>
        <v>0</v>
      </c>
      <c r="AY158" s="276"/>
      <c r="AZ158" s="285">
        <f>IF($BB$3="４週",AX158/4,IF($BB$3="暦月",'認知症対応型通所（100名）'!AX158/('認知症対応型通所（100名）'!$BB$8/7),""))</f>
        <v>0</v>
      </c>
      <c r="BA158" s="285"/>
      <c r="BB158" s="174"/>
      <c r="BC158" s="174"/>
      <c r="BD158" s="174"/>
      <c r="BE158" s="174"/>
      <c r="BF158" s="174"/>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row>
    <row r="159" spans="1:1024" ht="20.25" customHeight="1">
      <c r="A159" s="5"/>
      <c r="B159" s="209"/>
      <c r="C159" s="219"/>
      <c r="D159" s="219"/>
      <c r="E159" s="219"/>
      <c r="F159" s="303">
        <f>C157</f>
        <v>0</v>
      </c>
      <c r="G159" s="50"/>
      <c r="H159" s="50"/>
      <c r="I159" s="50"/>
      <c r="J159" s="50"/>
      <c r="K159" s="50"/>
      <c r="L159" s="67"/>
      <c r="M159" s="67"/>
      <c r="N159" s="67"/>
      <c r="O159" s="67"/>
      <c r="P159" s="240" t="s">
        <v>44</v>
      </c>
      <c r="Q159" s="240"/>
      <c r="R159" s="240"/>
      <c r="S159" s="248" t="str">
        <f>IF(S157="","",VLOOKUP(S157,'シフト記号表（勤務時間帯）'!$C$6:$U$35,19,0))</f>
        <v/>
      </c>
      <c r="T159" s="252" t="str">
        <f>IF(T157="","",VLOOKUP(T157,'シフト記号表（勤務時間帯）'!$C$6:$U$35,19,0))</f>
        <v/>
      </c>
      <c r="U159" s="252" t="str">
        <f>IF(U157="","",VLOOKUP(U157,'シフト記号表（勤務時間帯）'!$C$6:$U$35,19,0))</f>
        <v/>
      </c>
      <c r="V159" s="252" t="str">
        <f>IF(V157="","",VLOOKUP(V157,'シフト記号表（勤務時間帯）'!$C$6:$U$35,19,0))</f>
        <v/>
      </c>
      <c r="W159" s="252" t="str">
        <f>IF(W157="","",VLOOKUP(W157,'シフト記号表（勤務時間帯）'!$C$6:$U$35,19,0))</f>
        <v/>
      </c>
      <c r="X159" s="252" t="str">
        <f>IF(X157="","",VLOOKUP(X157,'シフト記号表（勤務時間帯）'!$C$6:$U$35,19,0))</f>
        <v/>
      </c>
      <c r="Y159" s="257" t="str">
        <f>IF(Y157="","",VLOOKUP(Y157,'シフト記号表（勤務時間帯）'!$C$6:$U$35,19,0))</f>
        <v/>
      </c>
      <c r="Z159" s="248" t="str">
        <f>IF(Z157="","",VLOOKUP(Z157,'シフト記号表（勤務時間帯）'!$C$6:$U$35,19,0))</f>
        <v/>
      </c>
      <c r="AA159" s="252" t="str">
        <f>IF(AA157="","",VLOOKUP(AA157,'シフト記号表（勤務時間帯）'!$C$6:$U$35,19,0))</f>
        <v/>
      </c>
      <c r="AB159" s="252" t="str">
        <f>IF(AB157="","",VLOOKUP(AB157,'シフト記号表（勤務時間帯）'!$C$6:$U$35,19,0))</f>
        <v/>
      </c>
      <c r="AC159" s="252" t="str">
        <f>IF(AC157="","",VLOOKUP(AC157,'シフト記号表（勤務時間帯）'!$C$6:$U$35,19,0))</f>
        <v/>
      </c>
      <c r="AD159" s="252" t="str">
        <f>IF(AD157="","",VLOOKUP(AD157,'シフト記号表（勤務時間帯）'!$C$6:$U$35,19,0))</f>
        <v/>
      </c>
      <c r="AE159" s="252" t="str">
        <f>IF(AE157="","",VLOOKUP(AE157,'シフト記号表（勤務時間帯）'!$C$6:$U$35,19,0))</f>
        <v/>
      </c>
      <c r="AF159" s="257" t="str">
        <f>IF(AF157="","",VLOOKUP(AF157,'シフト記号表（勤務時間帯）'!$C$6:$U$35,19,0))</f>
        <v/>
      </c>
      <c r="AG159" s="248" t="str">
        <f>IF(AG157="","",VLOOKUP(AG157,'シフト記号表（勤務時間帯）'!$C$6:$U$35,19,0))</f>
        <v/>
      </c>
      <c r="AH159" s="252" t="str">
        <f>IF(AH157="","",VLOOKUP(AH157,'シフト記号表（勤務時間帯）'!$C$6:$U$35,19,0))</f>
        <v/>
      </c>
      <c r="AI159" s="252" t="str">
        <f>IF(AI157="","",VLOOKUP(AI157,'シフト記号表（勤務時間帯）'!$C$6:$U$35,19,0))</f>
        <v/>
      </c>
      <c r="AJ159" s="252" t="str">
        <f>IF(AJ157="","",VLOOKUP(AJ157,'シフト記号表（勤務時間帯）'!$C$6:$U$35,19,0))</f>
        <v/>
      </c>
      <c r="AK159" s="252" t="str">
        <f>IF(AK157="","",VLOOKUP(AK157,'シフト記号表（勤務時間帯）'!$C$6:$U$35,19,0))</f>
        <v/>
      </c>
      <c r="AL159" s="252" t="str">
        <f>IF(AL157="","",VLOOKUP(AL157,'シフト記号表（勤務時間帯）'!$C$6:$U$35,19,0))</f>
        <v/>
      </c>
      <c r="AM159" s="257" t="str">
        <f>IF(AM157="","",VLOOKUP(AM157,'シフト記号表（勤務時間帯）'!$C$6:$U$35,19,0))</f>
        <v/>
      </c>
      <c r="AN159" s="248" t="str">
        <f>IF(AN157="","",VLOOKUP(AN157,'シフト記号表（勤務時間帯）'!$C$6:$U$35,19,0))</f>
        <v/>
      </c>
      <c r="AO159" s="252" t="str">
        <f>IF(AO157="","",VLOOKUP(AO157,'シフト記号表（勤務時間帯）'!$C$6:$U$35,19,0))</f>
        <v/>
      </c>
      <c r="AP159" s="252" t="str">
        <f>IF(AP157="","",VLOOKUP(AP157,'シフト記号表（勤務時間帯）'!$C$6:$U$35,19,0))</f>
        <v/>
      </c>
      <c r="AQ159" s="252" t="str">
        <f>IF(AQ157="","",VLOOKUP(AQ157,'シフト記号表（勤務時間帯）'!$C$6:$U$35,19,0))</f>
        <v/>
      </c>
      <c r="AR159" s="252" t="str">
        <f>IF(AR157="","",VLOOKUP(AR157,'シフト記号表（勤務時間帯）'!$C$6:$U$35,19,0))</f>
        <v/>
      </c>
      <c r="AS159" s="252" t="str">
        <f>IF(AS157="","",VLOOKUP(AS157,'シフト記号表（勤務時間帯）'!$C$6:$U$35,19,0))</f>
        <v/>
      </c>
      <c r="AT159" s="257" t="str">
        <f>IF(AT157="","",VLOOKUP(AT157,'シフト記号表（勤務時間帯）'!$C$6:$U$35,19,0))</f>
        <v/>
      </c>
      <c r="AU159" s="248" t="str">
        <f>IF(AU157="","",VLOOKUP(AU157,'シフト記号表（勤務時間帯）'!$C$6:$U$35,19,0))</f>
        <v/>
      </c>
      <c r="AV159" s="252" t="str">
        <f>IF(AV157="","",VLOOKUP(AV157,'シフト記号表（勤務時間帯）'!$C$6:$U$35,19,0))</f>
        <v/>
      </c>
      <c r="AW159" s="252" t="str">
        <f>IF(AW157="","",VLOOKUP(AW157,'シフト記号表（勤務時間帯）'!$C$6:$U$35,19,0))</f>
        <v/>
      </c>
      <c r="AX159" s="277">
        <f>IF($BB$3="４週",SUM(S159:AT159),IF($BB$3="暦月",SUM(S159:AW159),""))</f>
        <v>0</v>
      </c>
      <c r="AY159" s="277"/>
      <c r="AZ159" s="286">
        <f>IF($BB$3="４週",AX159/4,IF($BB$3="暦月",'認知症対応型通所（100名）'!AX159/('認知症対応型通所（100名）'!$BB$8/7),""))</f>
        <v>0</v>
      </c>
      <c r="BA159" s="286"/>
      <c r="BB159" s="174"/>
      <c r="BC159" s="174"/>
      <c r="BD159" s="174"/>
      <c r="BE159" s="174"/>
      <c r="BF159" s="174"/>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row>
    <row r="160" spans="1:1024" ht="20.25" customHeight="1">
      <c r="A160" s="5"/>
      <c r="B160" s="209">
        <f>B157+1</f>
        <v>47</v>
      </c>
      <c r="C160" s="219"/>
      <c r="D160" s="219"/>
      <c r="E160" s="219"/>
      <c r="F160" s="41"/>
      <c r="G160" s="50"/>
      <c r="H160" s="50"/>
      <c r="I160" s="50"/>
      <c r="J160" s="50"/>
      <c r="K160" s="50"/>
      <c r="L160" s="67"/>
      <c r="M160" s="67"/>
      <c r="N160" s="67"/>
      <c r="O160" s="67"/>
      <c r="P160" s="241" t="s">
        <v>49</v>
      </c>
      <c r="Q160" s="241"/>
      <c r="R160" s="241"/>
      <c r="S160" s="307"/>
      <c r="T160" s="309"/>
      <c r="U160" s="309"/>
      <c r="V160" s="309"/>
      <c r="W160" s="309"/>
      <c r="X160" s="309"/>
      <c r="Y160" s="310"/>
      <c r="Z160" s="307"/>
      <c r="AA160" s="309"/>
      <c r="AB160" s="309"/>
      <c r="AC160" s="309"/>
      <c r="AD160" s="309"/>
      <c r="AE160" s="309"/>
      <c r="AF160" s="310"/>
      <c r="AG160" s="307"/>
      <c r="AH160" s="309"/>
      <c r="AI160" s="309"/>
      <c r="AJ160" s="309"/>
      <c r="AK160" s="309"/>
      <c r="AL160" s="309"/>
      <c r="AM160" s="310"/>
      <c r="AN160" s="307"/>
      <c r="AO160" s="309"/>
      <c r="AP160" s="309"/>
      <c r="AQ160" s="309"/>
      <c r="AR160" s="309"/>
      <c r="AS160" s="309"/>
      <c r="AT160" s="310"/>
      <c r="AU160" s="307"/>
      <c r="AV160" s="309"/>
      <c r="AW160" s="309"/>
      <c r="AX160" s="312"/>
      <c r="AY160" s="312"/>
      <c r="AZ160" s="316"/>
      <c r="BA160" s="316"/>
      <c r="BB160" s="174"/>
      <c r="BC160" s="174"/>
      <c r="BD160" s="174"/>
      <c r="BE160" s="174"/>
      <c r="BF160" s="174"/>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row>
    <row r="161" spans="1:1024" ht="20.25" customHeight="1">
      <c r="A161" s="5"/>
      <c r="B161" s="209"/>
      <c r="C161" s="219"/>
      <c r="D161" s="219"/>
      <c r="E161" s="219"/>
      <c r="F161" s="39"/>
      <c r="G161" s="50"/>
      <c r="H161" s="50"/>
      <c r="I161" s="50"/>
      <c r="J161" s="50"/>
      <c r="K161" s="50"/>
      <c r="L161" s="67"/>
      <c r="M161" s="67"/>
      <c r="N161" s="67"/>
      <c r="O161" s="67"/>
      <c r="P161" s="239" t="s">
        <v>40</v>
      </c>
      <c r="Q161" s="239"/>
      <c r="R161" s="239"/>
      <c r="S161" s="247" t="str">
        <f>IF(S160="","",VLOOKUP(S160,'シフト記号表（勤務時間帯）'!$C$6:$K$35,9,0))</f>
        <v/>
      </c>
      <c r="T161" s="251" t="str">
        <f>IF(T160="","",VLOOKUP(T160,'シフト記号表（勤務時間帯）'!$C$6:$K$35,9,0))</f>
        <v/>
      </c>
      <c r="U161" s="251" t="str">
        <f>IF(U160="","",VLOOKUP(U160,'シフト記号表（勤務時間帯）'!$C$6:$K$35,9,0))</f>
        <v/>
      </c>
      <c r="V161" s="251" t="str">
        <f>IF(V160="","",VLOOKUP(V160,'シフト記号表（勤務時間帯）'!$C$6:$K$35,9,0))</f>
        <v/>
      </c>
      <c r="W161" s="251" t="str">
        <f>IF(W160="","",VLOOKUP(W160,'シフト記号表（勤務時間帯）'!$C$6:$K$35,9,0))</f>
        <v/>
      </c>
      <c r="X161" s="251" t="str">
        <f>IF(X160="","",VLOOKUP(X160,'シフト記号表（勤務時間帯）'!$C$6:$K$35,9,0))</f>
        <v/>
      </c>
      <c r="Y161" s="256" t="str">
        <f>IF(Y160="","",VLOOKUP(Y160,'シフト記号表（勤務時間帯）'!$C$6:$K$35,9,0))</f>
        <v/>
      </c>
      <c r="Z161" s="247" t="str">
        <f>IF(Z160="","",VLOOKUP(Z160,'シフト記号表（勤務時間帯）'!$C$6:$K$35,9,0))</f>
        <v/>
      </c>
      <c r="AA161" s="251" t="str">
        <f>IF(AA160="","",VLOOKUP(AA160,'シフト記号表（勤務時間帯）'!$C$6:$K$35,9,0))</f>
        <v/>
      </c>
      <c r="AB161" s="251" t="str">
        <f>IF(AB160="","",VLOOKUP(AB160,'シフト記号表（勤務時間帯）'!$C$6:$K$35,9,0))</f>
        <v/>
      </c>
      <c r="AC161" s="251" t="str">
        <f>IF(AC160="","",VLOOKUP(AC160,'シフト記号表（勤務時間帯）'!$C$6:$K$35,9,0))</f>
        <v/>
      </c>
      <c r="AD161" s="251" t="str">
        <f>IF(AD160="","",VLOOKUP(AD160,'シフト記号表（勤務時間帯）'!$C$6:$K$35,9,0))</f>
        <v/>
      </c>
      <c r="AE161" s="251" t="str">
        <f>IF(AE160="","",VLOOKUP(AE160,'シフト記号表（勤務時間帯）'!$C$6:$K$35,9,0))</f>
        <v/>
      </c>
      <c r="AF161" s="256" t="str">
        <f>IF(AF160="","",VLOOKUP(AF160,'シフト記号表（勤務時間帯）'!$C$6:$K$35,9,0))</f>
        <v/>
      </c>
      <c r="AG161" s="247" t="str">
        <f>IF(AG160="","",VLOOKUP(AG160,'シフト記号表（勤務時間帯）'!$C$6:$K$35,9,0))</f>
        <v/>
      </c>
      <c r="AH161" s="251" t="str">
        <f>IF(AH160="","",VLOOKUP(AH160,'シフト記号表（勤務時間帯）'!$C$6:$K$35,9,0))</f>
        <v/>
      </c>
      <c r="AI161" s="251" t="str">
        <f>IF(AI160="","",VLOOKUP(AI160,'シフト記号表（勤務時間帯）'!$C$6:$K$35,9,0))</f>
        <v/>
      </c>
      <c r="AJ161" s="251" t="str">
        <f>IF(AJ160="","",VLOOKUP(AJ160,'シフト記号表（勤務時間帯）'!$C$6:$K$35,9,0))</f>
        <v/>
      </c>
      <c r="AK161" s="251" t="str">
        <f>IF(AK160="","",VLOOKUP(AK160,'シフト記号表（勤務時間帯）'!$C$6:$K$35,9,0))</f>
        <v/>
      </c>
      <c r="AL161" s="251" t="str">
        <f>IF(AL160="","",VLOOKUP(AL160,'シフト記号表（勤務時間帯）'!$C$6:$K$35,9,0))</f>
        <v/>
      </c>
      <c r="AM161" s="256" t="str">
        <f>IF(AM160="","",VLOOKUP(AM160,'シフト記号表（勤務時間帯）'!$C$6:$K$35,9,0))</f>
        <v/>
      </c>
      <c r="AN161" s="247" t="str">
        <f>IF(AN160="","",VLOOKUP(AN160,'シフト記号表（勤務時間帯）'!$C$6:$K$35,9,0))</f>
        <v/>
      </c>
      <c r="AO161" s="251" t="str">
        <f>IF(AO160="","",VLOOKUP(AO160,'シフト記号表（勤務時間帯）'!$C$6:$K$35,9,0))</f>
        <v/>
      </c>
      <c r="AP161" s="251" t="str">
        <f>IF(AP160="","",VLOOKUP(AP160,'シフト記号表（勤務時間帯）'!$C$6:$K$35,9,0))</f>
        <v/>
      </c>
      <c r="AQ161" s="251" t="str">
        <f>IF(AQ160="","",VLOOKUP(AQ160,'シフト記号表（勤務時間帯）'!$C$6:$K$35,9,0))</f>
        <v/>
      </c>
      <c r="AR161" s="251" t="str">
        <f>IF(AR160="","",VLOOKUP(AR160,'シフト記号表（勤務時間帯）'!$C$6:$K$35,9,0))</f>
        <v/>
      </c>
      <c r="AS161" s="251" t="str">
        <f>IF(AS160="","",VLOOKUP(AS160,'シフト記号表（勤務時間帯）'!$C$6:$K$35,9,0))</f>
        <v/>
      </c>
      <c r="AT161" s="256" t="str">
        <f>IF(AT160="","",VLOOKUP(AT160,'シフト記号表（勤務時間帯）'!$C$6:$K$35,9,0))</f>
        <v/>
      </c>
      <c r="AU161" s="247" t="str">
        <f>IF(AU160="","",VLOOKUP(AU160,'シフト記号表（勤務時間帯）'!$C$6:$K$35,9,0))</f>
        <v/>
      </c>
      <c r="AV161" s="251" t="str">
        <f>IF(AV160="","",VLOOKUP(AV160,'シフト記号表（勤務時間帯）'!$C$6:$K$35,9,0))</f>
        <v/>
      </c>
      <c r="AW161" s="251" t="str">
        <f>IF(AW160="","",VLOOKUP(AW160,'シフト記号表（勤務時間帯）'!$C$6:$K$35,9,0))</f>
        <v/>
      </c>
      <c r="AX161" s="276">
        <f>IF($BB$3="４週",SUM(S161:AT161),IF($BB$3="暦月",SUM(S161:AW161),""))</f>
        <v>0</v>
      </c>
      <c r="AY161" s="276"/>
      <c r="AZ161" s="285">
        <f>IF($BB$3="４週",AX161/4,IF($BB$3="暦月",'認知症対応型通所（100名）'!AX161/('認知症対応型通所（100名）'!$BB$8/7),""))</f>
        <v>0</v>
      </c>
      <c r="BA161" s="285"/>
      <c r="BB161" s="174"/>
      <c r="BC161" s="174"/>
      <c r="BD161" s="174"/>
      <c r="BE161" s="174"/>
      <c r="BF161" s="174"/>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row>
    <row r="162" spans="1:1024" ht="20.25" customHeight="1">
      <c r="A162" s="5"/>
      <c r="B162" s="209"/>
      <c r="C162" s="219"/>
      <c r="D162" s="219"/>
      <c r="E162" s="219"/>
      <c r="F162" s="303">
        <f>C160</f>
        <v>0</v>
      </c>
      <c r="G162" s="50"/>
      <c r="H162" s="50"/>
      <c r="I162" s="50"/>
      <c r="J162" s="50"/>
      <c r="K162" s="50"/>
      <c r="L162" s="67"/>
      <c r="M162" s="67"/>
      <c r="N162" s="67"/>
      <c r="O162" s="67"/>
      <c r="P162" s="240" t="s">
        <v>44</v>
      </c>
      <c r="Q162" s="240"/>
      <c r="R162" s="240"/>
      <c r="S162" s="248" t="str">
        <f>IF(S160="","",VLOOKUP(S160,'シフト記号表（勤務時間帯）'!$C$6:$U$35,19,0))</f>
        <v/>
      </c>
      <c r="T162" s="252" t="str">
        <f>IF(T160="","",VLOOKUP(T160,'シフト記号表（勤務時間帯）'!$C$6:$U$35,19,0))</f>
        <v/>
      </c>
      <c r="U162" s="252" t="str">
        <f>IF(U160="","",VLOOKUP(U160,'シフト記号表（勤務時間帯）'!$C$6:$U$35,19,0))</f>
        <v/>
      </c>
      <c r="V162" s="252" t="str">
        <f>IF(V160="","",VLOOKUP(V160,'シフト記号表（勤務時間帯）'!$C$6:$U$35,19,0))</f>
        <v/>
      </c>
      <c r="W162" s="252" t="str">
        <f>IF(W160="","",VLOOKUP(W160,'シフト記号表（勤務時間帯）'!$C$6:$U$35,19,0))</f>
        <v/>
      </c>
      <c r="X162" s="252" t="str">
        <f>IF(X160="","",VLOOKUP(X160,'シフト記号表（勤務時間帯）'!$C$6:$U$35,19,0))</f>
        <v/>
      </c>
      <c r="Y162" s="257" t="str">
        <f>IF(Y160="","",VLOOKUP(Y160,'シフト記号表（勤務時間帯）'!$C$6:$U$35,19,0))</f>
        <v/>
      </c>
      <c r="Z162" s="248" t="str">
        <f>IF(Z160="","",VLOOKUP(Z160,'シフト記号表（勤務時間帯）'!$C$6:$U$35,19,0))</f>
        <v/>
      </c>
      <c r="AA162" s="252" t="str">
        <f>IF(AA160="","",VLOOKUP(AA160,'シフト記号表（勤務時間帯）'!$C$6:$U$35,19,0))</f>
        <v/>
      </c>
      <c r="AB162" s="252" t="str">
        <f>IF(AB160="","",VLOOKUP(AB160,'シフト記号表（勤務時間帯）'!$C$6:$U$35,19,0))</f>
        <v/>
      </c>
      <c r="AC162" s="252" t="str">
        <f>IF(AC160="","",VLOOKUP(AC160,'シフト記号表（勤務時間帯）'!$C$6:$U$35,19,0))</f>
        <v/>
      </c>
      <c r="AD162" s="252" t="str">
        <f>IF(AD160="","",VLOOKUP(AD160,'シフト記号表（勤務時間帯）'!$C$6:$U$35,19,0))</f>
        <v/>
      </c>
      <c r="AE162" s="252" t="str">
        <f>IF(AE160="","",VLOOKUP(AE160,'シフト記号表（勤務時間帯）'!$C$6:$U$35,19,0))</f>
        <v/>
      </c>
      <c r="AF162" s="257" t="str">
        <f>IF(AF160="","",VLOOKUP(AF160,'シフト記号表（勤務時間帯）'!$C$6:$U$35,19,0))</f>
        <v/>
      </c>
      <c r="AG162" s="248" t="str">
        <f>IF(AG160="","",VLOOKUP(AG160,'シフト記号表（勤務時間帯）'!$C$6:$U$35,19,0))</f>
        <v/>
      </c>
      <c r="AH162" s="252" t="str">
        <f>IF(AH160="","",VLOOKUP(AH160,'シフト記号表（勤務時間帯）'!$C$6:$U$35,19,0))</f>
        <v/>
      </c>
      <c r="AI162" s="252" t="str">
        <f>IF(AI160="","",VLOOKUP(AI160,'シフト記号表（勤務時間帯）'!$C$6:$U$35,19,0))</f>
        <v/>
      </c>
      <c r="AJ162" s="252" t="str">
        <f>IF(AJ160="","",VLOOKUP(AJ160,'シフト記号表（勤務時間帯）'!$C$6:$U$35,19,0))</f>
        <v/>
      </c>
      <c r="AK162" s="252" t="str">
        <f>IF(AK160="","",VLOOKUP(AK160,'シフト記号表（勤務時間帯）'!$C$6:$U$35,19,0))</f>
        <v/>
      </c>
      <c r="AL162" s="252" t="str">
        <f>IF(AL160="","",VLOOKUP(AL160,'シフト記号表（勤務時間帯）'!$C$6:$U$35,19,0))</f>
        <v/>
      </c>
      <c r="AM162" s="257" t="str">
        <f>IF(AM160="","",VLOOKUP(AM160,'シフト記号表（勤務時間帯）'!$C$6:$U$35,19,0))</f>
        <v/>
      </c>
      <c r="AN162" s="248" t="str">
        <f>IF(AN160="","",VLOOKUP(AN160,'シフト記号表（勤務時間帯）'!$C$6:$U$35,19,0))</f>
        <v/>
      </c>
      <c r="AO162" s="252" t="str">
        <f>IF(AO160="","",VLOOKUP(AO160,'シフト記号表（勤務時間帯）'!$C$6:$U$35,19,0))</f>
        <v/>
      </c>
      <c r="AP162" s="252" t="str">
        <f>IF(AP160="","",VLOOKUP(AP160,'シフト記号表（勤務時間帯）'!$C$6:$U$35,19,0))</f>
        <v/>
      </c>
      <c r="AQ162" s="252" t="str">
        <f>IF(AQ160="","",VLOOKUP(AQ160,'シフト記号表（勤務時間帯）'!$C$6:$U$35,19,0))</f>
        <v/>
      </c>
      <c r="AR162" s="252" t="str">
        <f>IF(AR160="","",VLOOKUP(AR160,'シフト記号表（勤務時間帯）'!$C$6:$U$35,19,0))</f>
        <v/>
      </c>
      <c r="AS162" s="252" t="str">
        <f>IF(AS160="","",VLOOKUP(AS160,'シフト記号表（勤務時間帯）'!$C$6:$U$35,19,0))</f>
        <v/>
      </c>
      <c r="AT162" s="257" t="str">
        <f>IF(AT160="","",VLOOKUP(AT160,'シフト記号表（勤務時間帯）'!$C$6:$U$35,19,0))</f>
        <v/>
      </c>
      <c r="AU162" s="248" t="str">
        <f>IF(AU160="","",VLOOKUP(AU160,'シフト記号表（勤務時間帯）'!$C$6:$U$35,19,0))</f>
        <v/>
      </c>
      <c r="AV162" s="252" t="str">
        <f>IF(AV160="","",VLOOKUP(AV160,'シフト記号表（勤務時間帯）'!$C$6:$U$35,19,0))</f>
        <v/>
      </c>
      <c r="AW162" s="252" t="str">
        <f>IF(AW160="","",VLOOKUP(AW160,'シフト記号表（勤務時間帯）'!$C$6:$U$35,19,0))</f>
        <v/>
      </c>
      <c r="AX162" s="277">
        <f>IF($BB$3="４週",SUM(S162:AT162),IF($BB$3="暦月",SUM(S162:AW162),""))</f>
        <v>0</v>
      </c>
      <c r="AY162" s="277"/>
      <c r="AZ162" s="286">
        <f>IF($BB$3="４週",AX162/4,IF($BB$3="暦月",'認知症対応型通所（100名）'!AX162/('認知症対応型通所（100名）'!$BB$8/7),""))</f>
        <v>0</v>
      </c>
      <c r="BA162" s="286"/>
      <c r="BB162" s="174"/>
      <c r="BC162" s="174"/>
      <c r="BD162" s="174"/>
      <c r="BE162" s="174"/>
      <c r="BF162" s="174"/>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row>
    <row r="163" spans="1:1024" ht="20.25" customHeight="1">
      <c r="A163" s="5"/>
      <c r="B163" s="209">
        <f>B160+1</f>
        <v>48</v>
      </c>
      <c r="C163" s="219"/>
      <c r="D163" s="219"/>
      <c r="E163" s="219"/>
      <c r="F163" s="41"/>
      <c r="G163" s="50"/>
      <c r="H163" s="50"/>
      <c r="I163" s="50"/>
      <c r="J163" s="50"/>
      <c r="K163" s="50"/>
      <c r="L163" s="67"/>
      <c r="M163" s="67"/>
      <c r="N163" s="67"/>
      <c r="O163" s="67"/>
      <c r="P163" s="241" t="s">
        <v>49</v>
      </c>
      <c r="Q163" s="241"/>
      <c r="R163" s="241"/>
      <c r="S163" s="307"/>
      <c r="T163" s="309"/>
      <c r="U163" s="309"/>
      <c r="V163" s="309"/>
      <c r="W163" s="309"/>
      <c r="X163" s="309"/>
      <c r="Y163" s="310"/>
      <c r="Z163" s="307"/>
      <c r="AA163" s="309"/>
      <c r="AB163" s="309"/>
      <c r="AC163" s="309"/>
      <c r="AD163" s="309"/>
      <c r="AE163" s="309"/>
      <c r="AF163" s="310"/>
      <c r="AG163" s="307"/>
      <c r="AH163" s="309"/>
      <c r="AI163" s="309"/>
      <c r="AJ163" s="309"/>
      <c r="AK163" s="309"/>
      <c r="AL163" s="309"/>
      <c r="AM163" s="310"/>
      <c r="AN163" s="307"/>
      <c r="AO163" s="309"/>
      <c r="AP163" s="309"/>
      <c r="AQ163" s="309"/>
      <c r="AR163" s="309"/>
      <c r="AS163" s="309"/>
      <c r="AT163" s="310"/>
      <c r="AU163" s="307"/>
      <c r="AV163" s="309"/>
      <c r="AW163" s="309"/>
      <c r="AX163" s="312"/>
      <c r="AY163" s="312"/>
      <c r="AZ163" s="316"/>
      <c r="BA163" s="316"/>
      <c r="BB163" s="174"/>
      <c r="BC163" s="174"/>
      <c r="BD163" s="174"/>
      <c r="BE163" s="174"/>
      <c r="BF163" s="174"/>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row>
    <row r="164" spans="1:1024" ht="20.25" customHeight="1">
      <c r="A164" s="5"/>
      <c r="B164" s="209"/>
      <c r="C164" s="219"/>
      <c r="D164" s="219"/>
      <c r="E164" s="219"/>
      <c r="F164" s="39"/>
      <c r="G164" s="50"/>
      <c r="H164" s="50"/>
      <c r="I164" s="50"/>
      <c r="J164" s="50"/>
      <c r="K164" s="50"/>
      <c r="L164" s="67"/>
      <c r="M164" s="67"/>
      <c r="N164" s="67"/>
      <c r="O164" s="67"/>
      <c r="P164" s="239" t="s">
        <v>40</v>
      </c>
      <c r="Q164" s="239"/>
      <c r="R164" s="239"/>
      <c r="S164" s="247" t="str">
        <f>IF(S163="","",VLOOKUP(S163,'シフト記号表（勤務時間帯）'!$C$6:$K$35,9,0))</f>
        <v/>
      </c>
      <c r="T164" s="251" t="str">
        <f>IF(T163="","",VLOOKUP(T163,'シフト記号表（勤務時間帯）'!$C$6:$K$35,9,0))</f>
        <v/>
      </c>
      <c r="U164" s="251" t="str">
        <f>IF(U163="","",VLOOKUP(U163,'シフト記号表（勤務時間帯）'!$C$6:$K$35,9,0))</f>
        <v/>
      </c>
      <c r="V164" s="251" t="str">
        <f>IF(V163="","",VLOOKUP(V163,'シフト記号表（勤務時間帯）'!$C$6:$K$35,9,0))</f>
        <v/>
      </c>
      <c r="W164" s="251" t="str">
        <f>IF(W163="","",VLOOKUP(W163,'シフト記号表（勤務時間帯）'!$C$6:$K$35,9,0))</f>
        <v/>
      </c>
      <c r="X164" s="251" t="str">
        <f>IF(X163="","",VLOOKUP(X163,'シフト記号表（勤務時間帯）'!$C$6:$K$35,9,0))</f>
        <v/>
      </c>
      <c r="Y164" s="256" t="str">
        <f>IF(Y163="","",VLOOKUP(Y163,'シフト記号表（勤務時間帯）'!$C$6:$K$35,9,0))</f>
        <v/>
      </c>
      <c r="Z164" s="247" t="str">
        <f>IF(Z163="","",VLOOKUP(Z163,'シフト記号表（勤務時間帯）'!$C$6:$K$35,9,0))</f>
        <v/>
      </c>
      <c r="AA164" s="251" t="str">
        <f>IF(AA163="","",VLOOKUP(AA163,'シフト記号表（勤務時間帯）'!$C$6:$K$35,9,0))</f>
        <v/>
      </c>
      <c r="AB164" s="251" t="str">
        <f>IF(AB163="","",VLOOKUP(AB163,'シフト記号表（勤務時間帯）'!$C$6:$K$35,9,0))</f>
        <v/>
      </c>
      <c r="AC164" s="251" t="str">
        <f>IF(AC163="","",VLOOKUP(AC163,'シフト記号表（勤務時間帯）'!$C$6:$K$35,9,0))</f>
        <v/>
      </c>
      <c r="AD164" s="251" t="str">
        <f>IF(AD163="","",VLOOKUP(AD163,'シフト記号表（勤務時間帯）'!$C$6:$K$35,9,0))</f>
        <v/>
      </c>
      <c r="AE164" s="251" t="str">
        <f>IF(AE163="","",VLOOKUP(AE163,'シフト記号表（勤務時間帯）'!$C$6:$K$35,9,0))</f>
        <v/>
      </c>
      <c r="AF164" s="256" t="str">
        <f>IF(AF163="","",VLOOKUP(AF163,'シフト記号表（勤務時間帯）'!$C$6:$K$35,9,0))</f>
        <v/>
      </c>
      <c r="AG164" s="247" t="str">
        <f>IF(AG163="","",VLOOKUP(AG163,'シフト記号表（勤務時間帯）'!$C$6:$K$35,9,0))</f>
        <v/>
      </c>
      <c r="AH164" s="251" t="str">
        <f>IF(AH163="","",VLOOKUP(AH163,'シフト記号表（勤務時間帯）'!$C$6:$K$35,9,0))</f>
        <v/>
      </c>
      <c r="AI164" s="251" t="str">
        <f>IF(AI163="","",VLOOKUP(AI163,'シフト記号表（勤務時間帯）'!$C$6:$K$35,9,0))</f>
        <v/>
      </c>
      <c r="AJ164" s="251" t="str">
        <f>IF(AJ163="","",VLOOKUP(AJ163,'シフト記号表（勤務時間帯）'!$C$6:$K$35,9,0))</f>
        <v/>
      </c>
      <c r="AK164" s="251" t="str">
        <f>IF(AK163="","",VLOOKUP(AK163,'シフト記号表（勤務時間帯）'!$C$6:$K$35,9,0))</f>
        <v/>
      </c>
      <c r="AL164" s="251" t="str">
        <f>IF(AL163="","",VLOOKUP(AL163,'シフト記号表（勤務時間帯）'!$C$6:$K$35,9,0))</f>
        <v/>
      </c>
      <c r="AM164" s="256" t="str">
        <f>IF(AM163="","",VLOOKUP(AM163,'シフト記号表（勤務時間帯）'!$C$6:$K$35,9,0))</f>
        <v/>
      </c>
      <c r="AN164" s="247" t="str">
        <f>IF(AN163="","",VLOOKUP(AN163,'シフト記号表（勤務時間帯）'!$C$6:$K$35,9,0))</f>
        <v/>
      </c>
      <c r="AO164" s="251" t="str">
        <f>IF(AO163="","",VLOOKUP(AO163,'シフト記号表（勤務時間帯）'!$C$6:$K$35,9,0))</f>
        <v/>
      </c>
      <c r="AP164" s="251" t="str">
        <f>IF(AP163="","",VLOOKUP(AP163,'シフト記号表（勤務時間帯）'!$C$6:$K$35,9,0))</f>
        <v/>
      </c>
      <c r="AQ164" s="251" t="str">
        <f>IF(AQ163="","",VLOOKUP(AQ163,'シフト記号表（勤務時間帯）'!$C$6:$K$35,9,0))</f>
        <v/>
      </c>
      <c r="AR164" s="251" t="str">
        <f>IF(AR163="","",VLOOKUP(AR163,'シフト記号表（勤務時間帯）'!$C$6:$K$35,9,0))</f>
        <v/>
      </c>
      <c r="AS164" s="251" t="str">
        <f>IF(AS163="","",VLOOKUP(AS163,'シフト記号表（勤務時間帯）'!$C$6:$K$35,9,0))</f>
        <v/>
      </c>
      <c r="AT164" s="256" t="str">
        <f>IF(AT163="","",VLOOKUP(AT163,'シフト記号表（勤務時間帯）'!$C$6:$K$35,9,0))</f>
        <v/>
      </c>
      <c r="AU164" s="247" t="str">
        <f>IF(AU163="","",VLOOKUP(AU163,'シフト記号表（勤務時間帯）'!$C$6:$K$35,9,0))</f>
        <v/>
      </c>
      <c r="AV164" s="251" t="str">
        <f>IF(AV163="","",VLOOKUP(AV163,'シフト記号表（勤務時間帯）'!$C$6:$K$35,9,0))</f>
        <v/>
      </c>
      <c r="AW164" s="251" t="str">
        <f>IF(AW163="","",VLOOKUP(AW163,'シフト記号表（勤務時間帯）'!$C$6:$K$35,9,0))</f>
        <v/>
      </c>
      <c r="AX164" s="276">
        <f>IF($BB$3="４週",SUM(S164:AT164),IF($BB$3="暦月",SUM(S164:AW164),""))</f>
        <v>0</v>
      </c>
      <c r="AY164" s="276"/>
      <c r="AZ164" s="285">
        <f>IF($BB$3="４週",AX164/4,IF($BB$3="暦月",'認知症対応型通所（100名）'!AX164/('認知症対応型通所（100名）'!$BB$8/7),""))</f>
        <v>0</v>
      </c>
      <c r="BA164" s="285"/>
      <c r="BB164" s="174"/>
      <c r="BC164" s="174"/>
      <c r="BD164" s="174"/>
      <c r="BE164" s="174"/>
      <c r="BF164" s="174"/>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row>
    <row r="165" spans="1:1024" ht="20.25" customHeight="1">
      <c r="A165" s="5"/>
      <c r="B165" s="209"/>
      <c r="C165" s="219"/>
      <c r="D165" s="219"/>
      <c r="E165" s="219"/>
      <c r="F165" s="303">
        <f>C163</f>
        <v>0</v>
      </c>
      <c r="G165" s="50"/>
      <c r="H165" s="50"/>
      <c r="I165" s="50"/>
      <c r="J165" s="50"/>
      <c r="K165" s="50"/>
      <c r="L165" s="67"/>
      <c r="M165" s="67"/>
      <c r="N165" s="67"/>
      <c r="O165" s="67"/>
      <c r="P165" s="240" t="s">
        <v>44</v>
      </c>
      <c r="Q165" s="240"/>
      <c r="R165" s="240"/>
      <c r="S165" s="248" t="str">
        <f>IF(S163="","",VLOOKUP(S163,'シフト記号表（勤務時間帯）'!$C$6:$U$35,19,0))</f>
        <v/>
      </c>
      <c r="T165" s="252" t="str">
        <f>IF(T163="","",VLOOKUP(T163,'シフト記号表（勤務時間帯）'!$C$6:$U$35,19,0))</f>
        <v/>
      </c>
      <c r="U165" s="252" t="str">
        <f>IF(U163="","",VLOOKUP(U163,'シフト記号表（勤務時間帯）'!$C$6:$U$35,19,0))</f>
        <v/>
      </c>
      <c r="V165" s="252" t="str">
        <f>IF(V163="","",VLOOKUP(V163,'シフト記号表（勤務時間帯）'!$C$6:$U$35,19,0))</f>
        <v/>
      </c>
      <c r="W165" s="252" t="str">
        <f>IF(W163="","",VLOOKUP(W163,'シフト記号表（勤務時間帯）'!$C$6:$U$35,19,0))</f>
        <v/>
      </c>
      <c r="X165" s="252" t="str">
        <f>IF(X163="","",VLOOKUP(X163,'シフト記号表（勤務時間帯）'!$C$6:$U$35,19,0))</f>
        <v/>
      </c>
      <c r="Y165" s="257" t="str">
        <f>IF(Y163="","",VLOOKUP(Y163,'シフト記号表（勤務時間帯）'!$C$6:$U$35,19,0))</f>
        <v/>
      </c>
      <c r="Z165" s="248" t="str">
        <f>IF(Z163="","",VLOOKUP(Z163,'シフト記号表（勤務時間帯）'!$C$6:$U$35,19,0))</f>
        <v/>
      </c>
      <c r="AA165" s="252" t="str">
        <f>IF(AA163="","",VLOOKUP(AA163,'シフト記号表（勤務時間帯）'!$C$6:$U$35,19,0))</f>
        <v/>
      </c>
      <c r="AB165" s="252" t="str">
        <f>IF(AB163="","",VLOOKUP(AB163,'シフト記号表（勤務時間帯）'!$C$6:$U$35,19,0))</f>
        <v/>
      </c>
      <c r="AC165" s="252" t="str">
        <f>IF(AC163="","",VLOOKUP(AC163,'シフト記号表（勤務時間帯）'!$C$6:$U$35,19,0))</f>
        <v/>
      </c>
      <c r="AD165" s="252" t="str">
        <f>IF(AD163="","",VLOOKUP(AD163,'シフト記号表（勤務時間帯）'!$C$6:$U$35,19,0))</f>
        <v/>
      </c>
      <c r="AE165" s="252" t="str">
        <f>IF(AE163="","",VLOOKUP(AE163,'シフト記号表（勤務時間帯）'!$C$6:$U$35,19,0))</f>
        <v/>
      </c>
      <c r="AF165" s="257" t="str">
        <f>IF(AF163="","",VLOOKUP(AF163,'シフト記号表（勤務時間帯）'!$C$6:$U$35,19,0))</f>
        <v/>
      </c>
      <c r="AG165" s="248" t="str">
        <f>IF(AG163="","",VLOOKUP(AG163,'シフト記号表（勤務時間帯）'!$C$6:$U$35,19,0))</f>
        <v/>
      </c>
      <c r="AH165" s="252" t="str">
        <f>IF(AH163="","",VLOOKUP(AH163,'シフト記号表（勤務時間帯）'!$C$6:$U$35,19,0))</f>
        <v/>
      </c>
      <c r="AI165" s="252" t="str">
        <f>IF(AI163="","",VLOOKUP(AI163,'シフト記号表（勤務時間帯）'!$C$6:$U$35,19,0))</f>
        <v/>
      </c>
      <c r="AJ165" s="252" t="str">
        <f>IF(AJ163="","",VLOOKUP(AJ163,'シフト記号表（勤務時間帯）'!$C$6:$U$35,19,0))</f>
        <v/>
      </c>
      <c r="AK165" s="252" t="str">
        <f>IF(AK163="","",VLOOKUP(AK163,'シフト記号表（勤務時間帯）'!$C$6:$U$35,19,0))</f>
        <v/>
      </c>
      <c r="AL165" s="252" t="str">
        <f>IF(AL163="","",VLOOKUP(AL163,'シフト記号表（勤務時間帯）'!$C$6:$U$35,19,0))</f>
        <v/>
      </c>
      <c r="AM165" s="257" t="str">
        <f>IF(AM163="","",VLOOKUP(AM163,'シフト記号表（勤務時間帯）'!$C$6:$U$35,19,0))</f>
        <v/>
      </c>
      <c r="AN165" s="248" t="str">
        <f>IF(AN163="","",VLOOKUP(AN163,'シフト記号表（勤務時間帯）'!$C$6:$U$35,19,0))</f>
        <v/>
      </c>
      <c r="AO165" s="252" t="str">
        <f>IF(AO163="","",VLOOKUP(AO163,'シフト記号表（勤務時間帯）'!$C$6:$U$35,19,0))</f>
        <v/>
      </c>
      <c r="AP165" s="252" t="str">
        <f>IF(AP163="","",VLOOKUP(AP163,'シフト記号表（勤務時間帯）'!$C$6:$U$35,19,0))</f>
        <v/>
      </c>
      <c r="AQ165" s="252" t="str">
        <f>IF(AQ163="","",VLOOKUP(AQ163,'シフト記号表（勤務時間帯）'!$C$6:$U$35,19,0))</f>
        <v/>
      </c>
      <c r="AR165" s="252" t="str">
        <f>IF(AR163="","",VLOOKUP(AR163,'シフト記号表（勤務時間帯）'!$C$6:$U$35,19,0))</f>
        <v/>
      </c>
      <c r="AS165" s="252" t="str">
        <f>IF(AS163="","",VLOOKUP(AS163,'シフト記号表（勤務時間帯）'!$C$6:$U$35,19,0))</f>
        <v/>
      </c>
      <c r="AT165" s="257" t="str">
        <f>IF(AT163="","",VLOOKUP(AT163,'シフト記号表（勤務時間帯）'!$C$6:$U$35,19,0))</f>
        <v/>
      </c>
      <c r="AU165" s="248" t="str">
        <f>IF(AU163="","",VLOOKUP(AU163,'シフト記号表（勤務時間帯）'!$C$6:$U$35,19,0))</f>
        <v/>
      </c>
      <c r="AV165" s="252" t="str">
        <f>IF(AV163="","",VLOOKUP(AV163,'シフト記号表（勤務時間帯）'!$C$6:$U$35,19,0))</f>
        <v/>
      </c>
      <c r="AW165" s="252" t="str">
        <f>IF(AW163="","",VLOOKUP(AW163,'シフト記号表（勤務時間帯）'!$C$6:$U$35,19,0))</f>
        <v/>
      </c>
      <c r="AX165" s="277">
        <f>IF($BB$3="４週",SUM(S165:AT165),IF($BB$3="暦月",SUM(S165:AW165),""))</f>
        <v>0</v>
      </c>
      <c r="AY165" s="277"/>
      <c r="AZ165" s="286">
        <f>IF($BB$3="４週",AX165/4,IF($BB$3="暦月",'認知症対応型通所（100名）'!AX165/('認知症対応型通所（100名）'!$BB$8/7),""))</f>
        <v>0</v>
      </c>
      <c r="BA165" s="286"/>
      <c r="BB165" s="174"/>
      <c r="BC165" s="174"/>
      <c r="BD165" s="174"/>
      <c r="BE165" s="174"/>
      <c r="BF165" s="174"/>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row>
    <row r="166" spans="1:1024" ht="20.25" customHeight="1">
      <c r="A166" s="5"/>
      <c r="B166" s="209">
        <f>B163+1</f>
        <v>49</v>
      </c>
      <c r="C166" s="219"/>
      <c r="D166" s="219"/>
      <c r="E166" s="219"/>
      <c r="F166" s="41"/>
      <c r="G166" s="50"/>
      <c r="H166" s="50"/>
      <c r="I166" s="50"/>
      <c r="J166" s="50"/>
      <c r="K166" s="50"/>
      <c r="L166" s="67"/>
      <c r="M166" s="67"/>
      <c r="N166" s="67"/>
      <c r="O166" s="67"/>
      <c r="P166" s="241" t="s">
        <v>49</v>
      </c>
      <c r="Q166" s="241"/>
      <c r="R166" s="241"/>
      <c r="S166" s="307"/>
      <c r="T166" s="309"/>
      <c r="U166" s="309"/>
      <c r="V166" s="309"/>
      <c r="W166" s="309"/>
      <c r="X166" s="309"/>
      <c r="Y166" s="310"/>
      <c r="Z166" s="307"/>
      <c r="AA166" s="309"/>
      <c r="AB166" s="309"/>
      <c r="AC166" s="309"/>
      <c r="AD166" s="309"/>
      <c r="AE166" s="309"/>
      <c r="AF166" s="310"/>
      <c r="AG166" s="307"/>
      <c r="AH166" s="309"/>
      <c r="AI166" s="309"/>
      <c r="AJ166" s="309"/>
      <c r="AK166" s="309"/>
      <c r="AL166" s="309"/>
      <c r="AM166" s="310"/>
      <c r="AN166" s="307"/>
      <c r="AO166" s="309"/>
      <c r="AP166" s="309"/>
      <c r="AQ166" s="309"/>
      <c r="AR166" s="309"/>
      <c r="AS166" s="309"/>
      <c r="AT166" s="310"/>
      <c r="AU166" s="307"/>
      <c r="AV166" s="309"/>
      <c r="AW166" s="309"/>
      <c r="AX166" s="312"/>
      <c r="AY166" s="312"/>
      <c r="AZ166" s="316"/>
      <c r="BA166" s="316"/>
      <c r="BB166" s="174"/>
      <c r="BC166" s="174"/>
      <c r="BD166" s="174"/>
      <c r="BE166" s="174"/>
      <c r="BF166" s="174"/>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row>
    <row r="167" spans="1:1024" ht="20.25" customHeight="1">
      <c r="A167" s="5"/>
      <c r="B167" s="209"/>
      <c r="C167" s="219"/>
      <c r="D167" s="219"/>
      <c r="E167" s="219"/>
      <c r="F167" s="39"/>
      <c r="G167" s="50"/>
      <c r="H167" s="50"/>
      <c r="I167" s="50"/>
      <c r="J167" s="50"/>
      <c r="K167" s="50"/>
      <c r="L167" s="67"/>
      <c r="M167" s="67"/>
      <c r="N167" s="67"/>
      <c r="O167" s="67"/>
      <c r="P167" s="239" t="s">
        <v>40</v>
      </c>
      <c r="Q167" s="239"/>
      <c r="R167" s="239"/>
      <c r="S167" s="247" t="str">
        <f>IF(S166="","",VLOOKUP(S166,'シフト記号表（勤務時間帯）'!$C$6:$K$35,9,0))</f>
        <v/>
      </c>
      <c r="T167" s="251" t="str">
        <f>IF(T166="","",VLOOKUP(T166,'シフト記号表（勤務時間帯）'!$C$6:$K$35,9,0))</f>
        <v/>
      </c>
      <c r="U167" s="251" t="str">
        <f>IF(U166="","",VLOOKUP(U166,'シフト記号表（勤務時間帯）'!$C$6:$K$35,9,0))</f>
        <v/>
      </c>
      <c r="V167" s="251" t="str">
        <f>IF(V166="","",VLOOKUP(V166,'シフト記号表（勤務時間帯）'!$C$6:$K$35,9,0))</f>
        <v/>
      </c>
      <c r="W167" s="251" t="str">
        <f>IF(W166="","",VLOOKUP(W166,'シフト記号表（勤務時間帯）'!$C$6:$K$35,9,0))</f>
        <v/>
      </c>
      <c r="X167" s="251" t="str">
        <f>IF(X166="","",VLOOKUP(X166,'シフト記号表（勤務時間帯）'!$C$6:$K$35,9,0))</f>
        <v/>
      </c>
      <c r="Y167" s="256" t="str">
        <f>IF(Y166="","",VLOOKUP(Y166,'シフト記号表（勤務時間帯）'!$C$6:$K$35,9,0))</f>
        <v/>
      </c>
      <c r="Z167" s="247" t="str">
        <f>IF(Z166="","",VLOOKUP(Z166,'シフト記号表（勤務時間帯）'!$C$6:$K$35,9,0))</f>
        <v/>
      </c>
      <c r="AA167" s="251" t="str">
        <f>IF(AA166="","",VLOOKUP(AA166,'シフト記号表（勤務時間帯）'!$C$6:$K$35,9,0))</f>
        <v/>
      </c>
      <c r="AB167" s="251" t="str">
        <f>IF(AB166="","",VLOOKUP(AB166,'シフト記号表（勤務時間帯）'!$C$6:$K$35,9,0))</f>
        <v/>
      </c>
      <c r="AC167" s="251" t="str">
        <f>IF(AC166="","",VLOOKUP(AC166,'シフト記号表（勤務時間帯）'!$C$6:$K$35,9,0))</f>
        <v/>
      </c>
      <c r="AD167" s="251" t="str">
        <f>IF(AD166="","",VLOOKUP(AD166,'シフト記号表（勤務時間帯）'!$C$6:$K$35,9,0))</f>
        <v/>
      </c>
      <c r="AE167" s="251" t="str">
        <f>IF(AE166="","",VLOOKUP(AE166,'シフト記号表（勤務時間帯）'!$C$6:$K$35,9,0))</f>
        <v/>
      </c>
      <c r="AF167" s="256" t="str">
        <f>IF(AF166="","",VLOOKUP(AF166,'シフト記号表（勤務時間帯）'!$C$6:$K$35,9,0))</f>
        <v/>
      </c>
      <c r="AG167" s="247" t="str">
        <f>IF(AG166="","",VLOOKUP(AG166,'シフト記号表（勤務時間帯）'!$C$6:$K$35,9,0))</f>
        <v/>
      </c>
      <c r="AH167" s="251" t="str">
        <f>IF(AH166="","",VLOOKUP(AH166,'シフト記号表（勤務時間帯）'!$C$6:$K$35,9,0))</f>
        <v/>
      </c>
      <c r="AI167" s="251" t="str">
        <f>IF(AI166="","",VLOOKUP(AI166,'シフト記号表（勤務時間帯）'!$C$6:$K$35,9,0))</f>
        <v/>
      </c>
      <c r="AJ167" s="251" t="str">
        <f>IF(AJ166="","",VLOOKUP(AJ166,'シフト記号表（勤務時間帯）'!$C$6:$K$35,9,0))</f>
        <v/>
      </c>
      <c r="AK167" s="251" t="str">
        <f>IF(AK166="","",VLOOKUP(AK166,'シフト記号表（勤務時間帯）'!$C$6:$K$35,9,0))</f>
        <v/>
      </c>
      <c r="AL167" s="251" t="str">
        <f>IF(AL166="","",VLOOKUP(AL166,'シフト記号表（勤務時間帯）'!$C$6:$K$35,9,0))</f>
        <v/>
      </c>
      <c r="AM167" s="256" t="str">
        <f>IF(AM166="","",VLOOKUP(AM166,'シフト記号表（勤務時間帯）'!$C$6:$K$35,9,0))</f>
        <v/>
      </c>
      <c r="AN167" s="247" t="str">
        <f>IF(AN166="","",VLOOKUP(AN166,'シフト記号表（勤務時間帯）'!$C$6:$K$35,9,0))</f>
        <v/>
      </c>
      <c r="AO167" s="251" t="str">
        <f>IF(AO166="","",VLOOKUP(AO166,'シフト記号表（勤務時間帯）'!$C$6:$K$35,9,0))</f>
        <v/>
      </c>
      <c r="AP167" s="251" t="str">
        <f>IF(AP166="","",VLOOKUP(AP166,'シフト記号表（勤務時間帯）'!$C$6:$K$35,9,0))</f>
        <v/>
      </c>
      <c r="AQ167" s="251" t="str">
        <f>IF(AQ166="","",VLOOKUP(AQ166,'シフト記号表（勤務時間帯）'!$C$6:$K$35,9,0))</f>
        <v/>
      </c>
      <c r="AR167" s="251" t="str">
        <f>IF(AR166="","",VLOOKUP(AR166,'シフト記号表（勤務時間帯）'!$C$6:$K$35,9,0))</f>
        <v/>
      </c>
      <c r="AS167" s="251" t="str">
        <f>IF(AS166="","",VLOOKUP(AS166,'シフト記号表（勤務時間帯）'!$C$6:$K$35,9,0))</f>
        <v/>
      </c>
      <c r="AT167" s="256" t="str">
        <f>IF(AT166="","",VLOOKUP(AT166,'シフト記号表（勤務時間帯）'!$C$6:$K$35,9,0))</f>
        <v/>
      </c>
      <c r="AU167" s="247" t="str">
        <f>IF(AU166="","",VLOOKUP(AU166,'シフト記号表（勤務時間帯）'!$C$6:$K$35,9,0))</f>
        <v/>
      </c>
      <c r="AV167" s="251" t="str">
        <f>IF(AV166="","",VLOOKUP(AV166,'シフト記号表（勤務時間帯）'!$C$6:$K$35,9,0))</f>
        <v/>
      </c>
      <c r="AW167" s="251" t="str">
        <f>IF(AW166="","",VLOOKUP(AW166,'シフト記号表（勤務時間帯）'!$C$6:$K$35,9,0))</f>
        <v/>
      </c>
      <c r="AX167" s="276">
        <f>IF($BB$3="４週",SUM(S167:AT167),IF($BB$3="暦月",SUM(S167:AW167),""))</f>
        <v>0</v>
      </c>
      <c r="AY167" s="276"/>
      <c r="AZ167" s="285">
        <f>IF($BB$3="４週",AX167/4,IF($BB$3="暦月",'認知症対応型通所（100名）'!AX167/('認知症対応型通所（100名）'!$BB$8/7),""))</f>
        <v>0</v>
      </c>
      <c r="BA167" s="285"/>
      <c r="BB167" s="174"/>
      <c r="BC167" s="174"/>
      <c r="BD167" s="174"/>
      <c r="BE167" s="174"/>
      <c r="BF167" s="174"/>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row>
    <row r="168" spans="1:1024" ht="20.25" customHeight="1">
      <c r="A168" s="5"/>
      <c r="B168" s="209"/>
      <c r="C168" s="219"/>
      <c r="D168" s="219"/>
      <c r="E168" s="219"/>
      <c r="F168" s="303">
        <f>C166</f>
        <v>0</v>
      </c>
      <c r="G168" s="50"/>
      <c r="H168" s="50"/>
      <c r="I168" s="50"/>
      <c r="J168" s="50"/>
      <c r="K168" s="50"/>
      <c r="L168" s="67"/>
      <c r="M168" s="67"/>
      <c r="N168" s="67"/>
      <c r="O168" s="67"/>
      <c r="P168" s="240" t="s">
        <v>44</v>
      </c>
      <c r="Q168" s="240"/>
      <c r="R168" s="240"/>
      <c r="S168" s="248" t="str">
        <f>IF(S166="","",VLOOKUP(S166,'シフト記号表（勤務時間帯）'!$C$6:$U$35,19,0))</f>
        <v/>
      </c>
      <c r="T168" s="252" t="str">
        <f>IF(T166="","",VLOOKUP(T166,'シフト記号表（勤務時間帯）'!$C$6:$U$35,19,0))</f>
        <v/>
      </c>
      <c r="U168" s="252" t="str">
        <f>IF(U166="","",VLOOKUP(U166,'シフト記号表（勤務時間帯）'!$C$6:$U$35,19,0))</f>
        <v/>
      </c>
      <c r="V168" s="252" t="str">
        <f>IF(V166="","",VLOOKUP(V166,'シフト記号表（勤務時間帯）'!$C$6:$U$35,19,0))</f>
        <v/>
      </c>
      <c r="W168" s="252" t="str">
        <f>IF(W166="","",VLOOKUP(W166,'シフト記号表（勤務時間帯）'!$C$6:$U$35,19,0))</f>
        <v/>
      </c>
      <c r="X168" s="252" t="str">
        <f>IF(X166="","",VLOOKUP(X166,'シフト記号表（勤務時間帯）'!$C$6:$U$35,19,0))</f>
        <v/>
      </c>
      <c r="Y168" s="257" t="str">
        <f>IF(Y166="","",VLOOKUP(Y166,'シフト記号表（勤務時間帯）'!$C$6:$U$35,19,0))</f>
        <v/>
      </c>
      <c r="Z168" s="248" t="str">
        <f>IF(Z166="","",VLOOKUP(Z166,'シフト記号表（勤務時間帯）'!$C$6:$U$35,19,0))</f>
        <v/>
      </c>
      <c r="AA168" s="252" t="str">
        <f>IF(AA166="","",VLOOKUP(AA166,'シフト記号表（勤務時間帯）'!$C$6:$U$35,19,0))</f>
        <v/>
      </c>
      <c r="AB168" s="252" t="str">
        <f>IF(AB166="","",VLOOKUP(AB166,'シフト記号表（勤務時間帯）'!$C$6:$U$35,19,0))</f>
        <v/>
      </c>
      <c r="AC168" s="252" t="str">
        <f>IF(AC166="","",VLOOKUP(AC166,'シフト記号表（勤務時間帯）'!$C$6:$U$35,19,0))</f>
        <v/>
      </c>
      <c r="AD168" s="252" t="str">
        <f>IF(AD166="","",VLOOKUP(AD166,'シフト記号表（勤務時間帯）'!$C$6:$U$35,19,0))</f>
        <v/>
      </c>
      <c r="AE168" s="252" t="str">
        <f>IF(AE166="","",VLOOKUP(AE166,'シフト記号表（勤務時間帯）'!$C$6:$U$35,19,0))</f>
        <v/>
      </c>
      <c r="AF168" s="257" t="str">
        <f>IF(AF166="","",VLOOKUP(AF166,'シフト記号表（勤務時間帯）'!$C$6:$U$35,19,0))</f>
        <v/>
      </c>
      <c r="AG168" s="248" t="str">
        <f>IF(AG166="","",VLOOKUP(AG166,'シフト記号表（勤務時間帯）'!$C$6:$U$35,19,0))</f>
        <v/>
      </c>
      <c r="AH168" s="252" t="str">
        <f>IF(AH166="","",VLOOKUP(AH166,'シフト記号表（勤務時間帯）'!$C$6:$U$35,19,0))</f>
        <v/>
      </c>
      <c r="AI168" s="252" t="str">
        <f>IF(AI166="","",VLOOKUP(AI166,'シフト記号表（勤務時間帯）'!$C$6:$U$35,19,0))</f>
        <v/>
      </c>
      <c r="AJ168" s="252" t="str">
        <f>IF(AJ166="","",VLOOKUP(AJ166,'シフト記号表（勤務時間帯）'!$C$6:$U$35,19,0))</f>
        <v/>
      </c>
      <c r="AK168" s="252" t="str">
        <f>IF(AK166="","",VLOOKUP(AK166,'シフト記号表（勤務時間帯）'!$C$6:$U$35,19,0))</f>
        <v/>
      </c>
      <c r="AL168" s="252" t="str">
        <f>IF(AL166="","",VLOOKUP(AL166,'シフト記号表（勤務時間帯）'!$C$6:$U$35,19,0))</f>
        <v/>
      </c>
      <c r="AM168" s="257" t="str">
        <f>IF(AM166="","",VLOOKUP(AM166,'シフト記号表（勤務時間帯）'!$C$6:$U$35,19,0))</f>
        <v/>
      </c>
      <c r="AN168" s="248" t="str">
        <f>IF(AN166="","",VLOOKUP(AN166,'シフト記号表（勤務時間帯）'!$C$6:$U$35,19,0))</f>
        <v/>
      </c>
      <c r="AO168" s="252" t="str">
        <f>IF(AO166="","",VLOOKUP(AO166,'シフト記号表（勤務時間帯）'!$C$6:$U$35,19,0))</f>
        <v/>
      </c>
      <c r="AP168" s="252" t="str">
        <f>IF(AP166="","",VLOOKUP(AP166,'シフト記号表（勤務時間帯）'!$C$6:$U$35,19,0))</f>
        <v/>
      </c>
      <c r="AQ168" s="252" t="str">
        <f>IF(AQ166="","",VLOOKUP(AQ166,'シフト記号表（勤務時間帯）'!$C$6:$U$35,19,0))</f>
        <v/>
      </c>
      <c r="AR168" s="252" t="str">
        <f>IF(AR166="","",VLOOKUP(AR166,'シフト記号表（勤務時間帯）'!$C$6:$U$35,19,0))</f>
        <v/>
      </c>
      <c r="AS168" s="252" t="str">
        <f>IF(AS166="","",VLOOKUP(AS166,'シフト記号表（勤務時間帯）'!$C$6:$U$35,19,0))</f>
        <v/>
      </c>
      <c r="AT168" s="257" t="str">
        <f>IF(AT166="","",VLOOKUP(AT166,'シフト記号表（勤務時間帯）'!$C$6:$U$35,19,0))</f>
        <v/>
      </c>
      <c r="AU168" s="248" t="str">
        <f>IF(AU166="","",VLOOKUP(AU166,'シフト記号表（勤務時間帯）'!$C$6:$U$35,19,0))</f>
        <v/>
      </c>
      <c r="AV168" s="252" t="str">
        <f>IF(AV166="","",VLOOKUP(AV166,'シフト記号表（勤務時間帯）'!$C$6:$U$35,19,0))</f>
        <v/>
      </c>
      <c r="AW168" s="252" t="str">
        <f>IF(AW166="","",VLOOKUP(AW166,'シフト記号表（勤務時間帯）'!$C$6:$U$35,19,0))</f>
        <v/>
      </c>
      <c r="AX168" s="277">
        <f>IF($BB$3="４週",SUM(S168:AT168),IF($BB$3="暦月",SUM(S168:AW168),""))</f>
        <v>0</v>
      </c>
      <c r="AY168" s="277"/>
      <c r="AZ168" s="286">
        <f>IF($BB$3="４週",AX168/4,IF($BB$3="暦月",'認知症対応型通所（100名）'!AX168/('認知症対応型通所（100名）'!$BB$8/7),""))</f>
        <v>0</v>
      </c>
      <c r="BA168" s="286"/>
      <c r="BB168" s="174"/>
      <c r="BC168" s="174"/>
      <c r="BD168" s="174"/>
      <c r="BE168" s="174"/>
      <c r="BF168" s="174"/>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row>
    <row r="169" spans="1:1024" ht="20.25" customHeight="1">
      <c r="A169" s="5"/>
      <c r="B169" s="209">
        <f>B166+1</f>
        <v>50</v>
      </c>
      <c r="C169" s="219"/>
      <c r="D169" s="219"/>
      <c r="E169" s="219"/>
      <c r="F169" s="41"/>
      <c r="G169" s="50"/>
      <c r="H169" s="50"/>
      <c r="I169" s="50"/>
      <c r="J169" s="50"/>
      <c r="K169" s="50"/>
      <c r="L169" s="67"/>
      <c r="M169" s="67"/>
      <c r="N169" s="67"/>
      <c r="O169" s="67"/>
      <c r="P169" s="241" t="s">
        <v>49</v>
      </c>
      <c r="Q169" s="241"/>
      <c r="R169" s="241"/>
      <c r="S169" s="307"/>
      <c r="T169" s="309"/>
      <c r="U169" s="309"/>
      <c r="V169" s="309"/>
      <c r="W169" s="309"/>
      <c r="X169" s="309"/>
      <c r="Y169" s="310"/>
      <c r="Z169" s="307"/>
      <c r="AA169" s="309"/>
      <c r="AB169" s="309"/>
      <c r="AC169" s="309"/>
      <c r="AD169" s="309"/>
      <c r="AE169" s="309"/>
      <c r="AF169" s="310"/>
      <c r="AG169" s="307"/>
      <c r="AH169" s="309"/>
      <c r="AI169" s="309"/>
      <c r="AJ169" s="309"/>
      <c r="AK169" s="309"/>
      <c r="AL169" s="309"/>
      <c r="AM169" s="310"/>
      <c r="AN169" s="307"/>
      <c r="AO169" s="309"/>
      <c r="AP169" s="309"/>
      <c r="AQ169" s="309"/>
      <c r="AR169" s="309"/>
      <c r="AS169" s="309"/>
      <c r="AT169" s="310"/>
      <c r="AU169" s="307"/>
      <c r="AV169" s="309"/>
      <c r="AW169" s="309"/>
      <c r="AX169" s="312"/>
      <c r="AY169" s="312"/>
      <c r="AZ169" s="316"/>
      <c r="BA169" s="316"/>
      <c r="BB169" s="174"/>
      <c r="BC169" s="174"/>
      <c r="BD169" s="174"/>
      <c r="BE169" s="174"/>
      <c r="BF169" s="174"/>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row>
    <row r="170" spans="1:1024" ht="20.25" customHeight="1">
      <c r="A170" s="5"/>
      <c r="B170" s="209"/>
      <c r="C170" s="219"/>
      <c r="D170" s="219"/>
      <c r="E170" s="219"/>
      <c r="F170" s="39"/>
      <c r="G170" s="50"/>
      <c r="H170" s="50"/>
      <c r="I170" s="50"/>
      <c r="J170" s="50"/>
      <c r="K170" s="50"/>
      <c r="L170" s="67"/>
      <c r="M170" s="67"/>
      <c r="N170" s="67"/>
      <c r="O170" s="67"/>
      <c r="P170" s="239" t="s">
        <v>40</v>
      </c>
      <c r="Q170" s="239"/>
      <c r="R170" s="239"/>
      <c r="S170" s="247" t="str">
        <f>IF(S169="","",VLOOKUP(S169,'シフト記号表（勤務時間帯）'!$C$6:$K$35,9,0))</f>
        <v/>
      </c>
      <c r="T170" s="251" t="str">
        <f>IF(T169="","",VLOOKUP(T169,'シフト記号表（勤務時間帯）'!$C$6:$K$35,9,0))</f>
        <v/>
      </c>
      <c r="U170" s="251" t="str">
        <f>IF(U169="","",VLOOKUP(U169,'シフト記号表（勤務時間帯）'!$C$6:$K$35,9,0))</f>
        <v/>
      </c>
      <c r="V170" s="251" t="str">
        <f>IF(V169="","",VLOOKUP(V169,'シフト記号表（勤務時間帯）'!$C$6:$K$35,9,0))</f>
        <v/>
      </c>
      <c r="W170" s="251" t="str">
        <f>IF(W169="","",VLOOKUP(W169,'シフト記号表（勤務時間帯）'!$C$6:$K$35,9,0))</f>
        <v/>
      </c>
      <c r="X170" s="251" t="str">
        <f>IF(X169="","",VLOOKUP(X169,'シフト記号表（勤務時間帯）'!$C$6:$K$35,9,0))</f>
        <v/>
      </c>
      <c r="Y170" s="256" t="str">
        <f>IF(Y169="","",VLOOKUP(Y169,'シフト記号表（勤務時間帯）'!$C$6:$K$35,9,0))</f>
        <v/>
      </c>
      <c r="Z170" s="247" t="str">
        <f>IF(Z169="","",VLOOKUP(Z169,'シフト記号表（勤務時間帯）'!$C$6:$K$35,9,0))</f>
        <v/>
      </c>
      <c r="AA170" s="251" t="str">
        <f>IF(AA169="","",VLOOKUP(AA169,'シフト記号表（勤務時間帯）'!$C$6:$K$35,9,0))</f>
        <v/>
      </c>
      <c r="AB170" s="251" t="str">
        <f>IF(AB169="","",VLOOKUP(AB169,'シフト記号表（勤務時間帯）'!$C$6:$K$35,9,0))</f>
        <v/>
      </c>
      <c r="AC170" s="251" t="str">
        <f>IF(AC169="","",VLOOKUP(AC169,'シフト記号表（勤務時間帯）'!$C$6:$K$35,9,0))</f>
        <v/>
      </c>
      <c r="AD170" s="251" t="str">
        <f>IF(AD169="","",VLOOKUP(AD169,'シフト記号表（勤務時間帯）'!$C$6:$K$35,9,0))</f>
        <v/>
      </c>
      <c r="AE170" s="251" t="str">
        <f>IF(AE169="","",VLOOKUP(AE169,'シフト記号表（勤務時間帯）'!$C$6:$K$35,9,0))</f>
        <v/>
      </c>
      <c r="AF170" s="256" t="str">
        <f>IF(AF169="","",VLOOKUP(AF169,'シフト記号表（勤務時間帯）'!$C$6:$K$35,9,0))</f>
        <v/>
      </c>
      <c r="AG170" s="247" t="str">
        <f>IF(AG169="","",VLOOKUP(AG169,'シフト記号表（勤務時間帯）'!$C$6:$K$35,9,0))</f>
        <v/>
      </c>
      <c r="AH170" s="251" t="str">
        <f>IF(AH169="","",VLOOKUP(AH169,'シフト記号表（勤務時間帯）'!$C$6:$K$35,9,0))</f>
        <v/>
      </c>
      <c r="AI170" s="251" t="str">
        <f>IF(AI169="","",VLOOKUP(AI169,'シフト記号表（勤務時間帯）'!$C$6:$K$35,9,0))</f>
        <v/>
      </c>
      <c r="AJ170" s="251" t="str">
        <f>IF(AJ169="","",VLOOKUP(AJ169,'シフト記号表（勤務時間帯）'!$C$6:$K$35,9,0))</f>
        <v/>
      </c>
      <c r="AK170" s="251" t="str">
        <f>IF(AK169="","",VLOOKUP(AK169,'シフト記号表（勤務時間帯）'!$C$6:$K$35,9,0))</f>
        <v/>
      </c>
      <c r="AL170" s="251" t="str">
        <f>IF(AL169="","",VLOOKUP(AL169,'シフト記号表（勤務時間帯）'!$C$6:$K$35,9,0))</f>
        <v/>
      </c>
      <c r="AM170" s="256" t="str">
        <f>IF(AM169="","",VLOOKUP(AM169,'シフト記号表（勤務時間帯）'!$C$6:$K$35,9,0))</f>
        <v/>
      </c>
      <c r="AN170" s="247" t="str">
        <f>IF(AN169="","",VLOOKUP(AN169,'シフト記号表（勤務時間帯）'!$C$6:$K$35,9,0))</f>
        <v/>
      </c>
      <c r="AO170" s="251" t="str">
        <f>IF(AO169="","",VLOOKUP(AO169,'シフト記号表（勤務時間帯）'!$C$6:$K$35,9,0))</f>
        <v/>
      </c>
      <c r="AP170" s="251" t="str">
        <f>IF(AP169="","",VLOOKUP(AP169,'シフト記号表（勤務時間帯）'!$C$6:$K$35,9,0))</f>
        <v/>
      </c>
      <c r="AQ170" s="251" t="str">
        <f>IF(AQ169="","",VLOOKUP(AQ169,'シフト記号表（勤務時間帯）'!$C$6:$K$35,9,0))</f>
        <v/>
      </c>
      <c r="AR170" s="251" t="str">
        <f>IF(AR169="","",VLOOKUP(AR169,'シフト記号表（勤務時間帯）'!$C$6:$K$35,9,0))</f>
        <v/>
      </c>
      <c r="AS170" s="251" t="str">
        <f>IF(AS169="","",VLOOKUP(AS169,'シフト記号表（勤務時間帯）'!$C$6:$K$35,9,0))</f>
        <v/>
      </c>
      <c r="AT170" s="256" t="str">
        <f>IF(AT169="","",VLOOKUP(AT169,'シフト記号表（勤務時間帯）'!$C$6:$K$35,9,0))</f>
        <v/>
      </c>
      <c r="AU170" s="247" t="str">
        <f>IF(AU169="","",VLOOKUP(AU169,'シフト記号表（勤務時間帯）'!$C$6:$K$35,9,0))</f>
        <v/>
      </c>
      <c r="AV170" s="251" t="str">
        <f>IF(AV169="","",VLOOKUP(AV169,'シフト記号表（勤務時間帯）'!$C$6:$K$35,9,0))</f>
        <v/>
      </c>
      <c r="AW170" s="251" t="str">
        <f>IF(AW169="","",VLOOKUP(AW169,'シフト記号表（勤務時間帯）'!$C$6:$K$35,9,0))</f>
        <v/>
      </c>
      <c r="AX170" s="276">
        <f>IF($BB$3="４週",SUM(S170:AT170),IF($BB$3="暦月",SUM(S170:AW170),""))</f>
        <v>0</v>
      </c>
      <c r="AY170" s="276"/>
      <c r="AZ170" s="285">
        <f>IF($BB$3="４週",AX170/4,IF($BB$3="暦月",'認知症対応型通所（100名）'!AX170/('認知症対応型通所（100名）'!$BB$8/7),""))</f>
        <v>0</v>
      </c>
      <c r="BA170" s="285"/>
      <c r="BB170" s="174"/>
      <c r="BC170" s="174"/>
      <c r="BD170" s="174"/>
      <c r="BE170" s="174"/>
      <c r="BF170" s="174"/>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row>
    <row r="171" spans="1:1024" ht="20.25" customHeight="1">
      <c r="A171" s="5"/>
      <c r="B171" s="209"/>
      <c r="C171" s="219"/>
      <c r="D171" s="219"/>
      <c r="E171" s="219"/>
      <c r="F171" s="303">
        <f>C169</f>
        <v>0</v>
      </c>
      <c r="G171" s="50"/>
      <c r="H171" s="50"/>
      <c r="I171" s="50"/>
      <c r="J171" s="50"/>
      <c r="K171" s="50"/>
      <c r="L171" s="67"/>
      <c r="M171" s="67"/>
      <c r="N171" s="67"/>
      <c r="O171" s="67"/>
      <c r="P171" s="240" t="s">
        <v>44</v>
      </c>
      <c r="Q171" s="240"/>
      <c r="R171" s="240"/>
      <c r="S171" s="248" t="str">
        <f>IF(S169="","",VLOOKUP(S169,'シフト記号表（勤務時間帯）'!$C$6:$U$35,19,0))</f>
        <v/>
      </c>
      <c r="T171" s="252" t="str">
        <f>IF(T169="","",VLOOKUP(T169,'シフト記号表（勤務時間帯）'!$C$6:$U$35,19,0))</f>
        <v/>
      </c>
      <c r="U171" s="252" t="str">
        <f>IF(U169="","",VLOOKUP(U169,'シフト記号表（勤務時間帯）'!$C$6:$U$35,19,0))</f>
        <v/>
      </c>
      <c r="V171" s="252" t="str">
        <f>IF(V169="","",VLOOKUP(V169,'シフト記号表（勤務時間帯）'!$C$6:$U$35,19,0))</f>
        <v/>
      </c>
      <c r="W171" s="252" t="str">
        <f>IF(W169="","",VLOOKUP(W169,'シフト記号表（勤務時間帯）'!$C$6:$U$35,19,0))</f>
        <v/>
      </c>
      <c r="X171" s="252" t="str">
        <f>IF(X169="","",VLOOKUP(X169,'シフト記号表（勤務時間帯）'!$C$6:$U$35,19,0))</f>
        <v/>
      </c>
      <c r="Y171" s="257" t="str">
        <f>IF(Y169="","",VLOOKUP(Y169,'シフト記号表（勤務時間帯）'!$C$6:$U$35,19,0))</f>
        <v/>
      </c>
      <c r="Z171" s="248" t="str">
        <f>IF(Z169="","",VLOOKUP(Z169,'シフト記号表（勤務時間帯）'!$C$6:$U$35,19,0))</f>
        <v/>
      </c>
      <c r="AA171" s="252" t="str">
        <f>IF(AA169="","",VLOOKUP(AA169,'シフト記号表（勤務時間帯）'!$C$6:$U$35,19,0))</f>
        <v/>
      </c>
      <c r="AB171" s="252" t="str">
        <f>IF(AB169="","",VLOOKUP(AB169,'シフト記号表（勤務時間帯）'!$C$6:$U$35,19,0))</f>
        <v/>
      </c>
      <c r="AC171" s="252" t="str">
        <f>IF(AC169="","",VLOOKUP(AC169,'シフト記号表（勤務時間帯）'!$C$6:$U$35,19,0))</f>
        <v/>
      </c>
      <c r="AD171" s="252" t="str">
        <f>IF(AD169="","",VLOOKUP(AD169,'シフト記号表（勤務時間帯）'!$C$6:$U$35,19,0))</f>
        <v/>
      </c>
      <c r="AE171" s="252" t="str">
        <f>IF(AE169="","",VLOOKUP(AE169,'シフト記号表（勤務時間帯）'!$C$6:$U$35,19,0))</f>
        <v/>
      </c>
      <c r="AF171" s="257" t="str">
        <f>IF(AF169="","",VLOOKUP(AF169,'シフト記号表（勤務時間帯）'!$C$6:$U$35,19,0))</f>
        <v/>
      </c>
      <c r="AG171" s="248" t="str">
        <f>IF(AG169="","",VLOOKUP(AG169,'シフト記号表（勤務時間帯）'!$C$6:$U$35,19,0))</f>
        <v/>
      </c>
      <c r="AH171" s="252" t="str">
        <f>IF(AH169="","",VLOOKUP(AH169,'シフト記号表（勤務時間帯）'!$C$6:$U$35,19,0))</f>
        <v/>
      </c>
      <c r="AI171" s="252" t="str">
        <f>IF(AI169="","",VLOOKUP(AI169,'シフト記号表（勤務時間帯）'!$C$6:$U$35,19,0))</f>
        <v/>
      </c>
      <c r="AJ171" s="252" t="str">
        <f>IF(AJ169="","",VLOOKUP(AJ169,'シフト記号表（勤務時間帯）'!$C$6:$U$35,19,0))</f>
        <v/>
      </c>
      <c r="AK171" s="252" t="str">
        <f>IF(AK169="","",VLOOKUP(AK169,'シフト記号表（勤務時間帯）'!$C$6:$U$35,19,0))</f>
        <v/>
      </c>
      <c r="AL171" s="252" t="str">
        <f>IF(AL169="","",VLOOKUP(AL169,'シフト記号表（勤務時間帯）'!$C$6:$U$35,19,0))</f>
        <v/>
      </c>
      <c r="AM171" s="257" t="str">
        <f>IF(AM169="","",VLOOKUP(AM169,'シフト記号表（勤務時間帯）'!$C$6:$U$35,19,0))</f>
        <v/>
      </c>
      <c r="AN171" s="248" t="str">
        <f>IF(AN169="","",VLOOKUP(AN169,'シフト記号表（勤務時間帯）'!$C$6:$U$35,19,0))</f>
        <v/>
      </c>
      <c r="AO171" s="252" t="str">
        <f>IF(AO169="","",VLOOKUP(AO169,'シフト記号表（勤務時間帯）'!$C$6:$U$35,19,0))</f>
        <v/>
      </c>
      <c r="AP171" s="252" t="str">
        <f>IF(AP169="","",VLOOKUP(AP169,'シフト記号表（勤務時間帯）'!$C$6:$U$35,19,0))</f>
        <v/>
      </c>
      <c r="AQ171" s="252" t="str">
        <f>IF(AQ169="","",VLOOKUP(AQ169,'シフト記号表（勤務時間帯）'!$C$6:$U$35,19,0))</f>
        <v/>
      </c>
      <c r="AR171" s="252" t="str">
        <f>IF(AR169="","",VLOOKUP(AR169,'シフト記号表（勤務時間帯）'!$C$6:$U$35,19,0))</f>
        <v/>
      </c>
      <c r="AS171" s="252" t="str">
        <f>IF(AS169="","",VLOOKUP(AS169,'シフト記号表（勤務時間帯）'!$C$6:$U$35,19,0))</f>
        <v/>
      </c>
      <c r="AT171" s="257" t="str">
        <f>IF(AT169="","",VLOOKUP(AT169,'シフト記号表（勤務時間帯）'!$C$6:$U$35,19,0))</f>
        <v/>
      </c>
      <c r="AU171" s="248" t="str">
        <f>IF(AU169="","",VLOOKUP(AU169,'シフト記号表（勤務時間帯）'!$C$6:$U$35,19,0))</f>
        <v/>
      </c>
      <c r="AV171" s="252" t="str">
        <f>IF(AV169="","",VLOOKUP(AV169,'シフト記号表（勤務時間帯）'!$C$6:$U$35,19,0))</f>
        <v/>
      </c>
      <c r="AW171" s="252" t="str">
        <f>IF(AW169="","",VLOOKUP(AW169,'シフト記号表（勤務時間帯）'!$C$6:$U$35,19,0))</f>
        <v/>
      </c>
      <c r="AX171" s="277">
        <f>IF($BB$3="４週",SUM(S171:AT171),IF($BB$3="暦月",SUM(S171:AW171),""))</f>
        <v>0</v>
      </c>
      <c r="AY171" s="277"/>
      <c r="AZ171" s="286">
        <f>IF($BB$3="４週",AX171/4,IF($BB$3="暦月",'認知症対応型通所（100名）'!AX171/('認知症対応型通所（100名）'!$BB$8/7),""))</f>
        <v>0</v>
      </c>
      <c r="BA171" s="286"/>
      <c r="BB171" s="174"/>
      <c r="BC171" s="174"/>
      <c r="BD171" s="174"/>
      <c r="BE171" s="174"/>
      <c r="BF171" s="174"/>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row>
    <row r="172" spans="1:1024" ht="20.25" customHeight="1">
      <c r="A172" s="5"/>
      <c r="B172" s="209">
        <f>B169+1</f>
        <v>51</v>
      </c>
      <c r="C172" s="219"/>
      <c r="D172" s="219"/>
      <c r="E172" s="219"/>
      <c r="F172" s="41"/>
      <c r="G172" s="50"/>
      <c r="H172" s="50"/>
      <c r="I172" s="50"/>
      <c r="J172" s="50"/>
      <c r="K172" s="50"/>
      <c r="L172" s="67"/>
      <c r="M172" s="67"/>
      <c r="N172" s="67"/>
      <c r="O172" s="67"/>
      <c r="P172" s="241" t="s">
        <v>49</v>
      </c>
      <c r="Q172" s="241"/>
      <c r="R172" s="241"/>
      <c r="S172" s="307"/>
      <c r="T172" s="309"/>
      <c r="U172" s="309"/>
      <c r="V172" s="309"/>
      <c r="W172" s="309"/>
      <c r="X172" s="309"/>
      <c r="Y172" s="310"/>
      <c r="Z172" s="307"/>
      <c r="AA172" s="309"/>
      <c r="AB172" s="309"/>
      <c r="AC172" s="309"/>
      <c r="AD172" s="309"/>
      <c r="AE172" s="309"/>
      <c r="AF172" s="310"/>
      <c r="AG172" s="307"/>
      <c r="AH172" s="309"/>
      <c r="AI172" s="309"/>
      <c r="AJ172" s="309"/>
      <c r="AK172" s="309"/>
      <c r="AL172" s="309"/>
      <c r="AM172" s="310"/>
      <c r="AN172" s="307"/>
      <c r="AO172" s="309"/>
      <c r="AP172" s="309"/>
      <c r="AQ172" s="309"/>
      <c r="AR172" s="309"/>
      <c r="AS172" s="309"/>
      <c r="AT172" s="310"/>
      <c r="AU172" s="307"/>
      <c r="AV172" s="309"/>
      <c r="AW172" s="309"/>
      <c r="AX172" s="312"/>
      <c r="AY172" s="312"/>
      <c r="AZ172" s="316"/>
      <c r="BA172" s="316"/>
      <c r="BB172" s="174"/>
      <c r="BC172" s="174"/>
      <c r="BD172" s="174"/>
      <c r="BE172" s="174"/>
      <c r="BF172" s="174"/>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row>
    <row r="173" spans="1:1024" ht="20.25" customHeight="1">
      <c r="A173" s="5"/>
      <c r="B173" s="209"/>
      <c r="C173" s="219"/>
      <c r="D173" s="219"/>
      <c r="E173" s="219"/>
      <c r="F173" s="39"/>
      <c r="G173" s="50"/>
      <c r="H173" s="50"/>
      <c r="I173" s="50"/>
      <c r="J173" s="50"/>
      <c r="K173" s="50"/>
      <c r="L173" s="67"/>
      <c r="M173" s="67"/>
      <c r="N173" s="67"/>
      <c r="O173" s="67"/>
      <c r="P173" s="239" t="s">
        <v>40</v>
      </c>
      <c r="Q173" s="239"/>
      <c r="R173" s="239"/>
      <c r="S173" s="247" t="str">
        <f>IF(S172="","",VLOOKUP(S172,'シフト記号表（勤務時間帯）'!$C$6:$K$35,9,0))</f>
        <v/>
      </c>
      <c r="T173" s="251" t="str">
        <f>IF(T172="","",VLOOKUP(T172,'シフト記号表（勤務時間帯）'!$C$6:$K$35,9,0))</f>
        <v/>
      </c>
      <c r="U173" s="251" t="str">
        <f>IF(U172="","",VLOOKUP(U172,'シフト記号表（勤務時間帯）'!$C$6:$K$35,9,0))</f>
        <v/>
      </c>
      <c r="V173" s="251" t="str">
        <f>IF(V172="","",VLOOKUP(V172,'シフト記号表（勤務時間帯）'!$C$6:$K$35,9,0))</f>
        <v/>
      </c>
      <c r="W173" s="251" t="str">
        <f>IF(W172="","",VLOOKUP(W172,'シフト記号表（勤務時間帯）'!$C$6:$K$35,9,0))</f>
        <v/>
      </c>
      <c r="X173" s="251" t="str">
        <f>IF(X172="","",VLOOKUP(X172,'シフト記号表（勤務時間帯）'!$C$6:$K$35,9,0))</f>
        <v/>
      </c>
      <c r="Y173" s="256" t="str">
        <f>IF(Y172="","",VLOOKUP(Y172,'シフト記号表（勤務時間帯）'!$C$6:$K$35,9,0))</f>
        <v/>
      </c>
      <c r="Z173" s="247" t="str">
        <f>IF(Z172="","",VLOOKUP(Z172,'シフト記号表（勤務時間帯）'!$C$6:$K$35,9,0))</f>
        <v/>
      </c>
      <c r="AA173" s="251" t="str">
        <f>IF(AA172="","",VLOOKUP(AA172,'シフト記号表（勤務時間帯）'!$C$6:$K$35,9,0))</f>
        <v/>
      </c>
      <c r="AB173" s="251" t="str">
        <f>IF(AB172="","",VLOOKUP(AB172,'シフト記号表（勤務時間帯）'!$C$6:$K$35,9,0))</f>
        <v/>
      </c>
      <c r="AC173" s="251" t="str">
        <f>IF(AC172="","",VLOOKUP(AC172,'シフト記号表（勤務時間帯）'!$C$6:$K$35,9,0))</f>
        <v/>
      </c>
      <c r="AD173" s="251" t="str">
        <f>IF(AD172="","",VLOOKUP(AD172,'シフト記号表（勤務時間帯）'!$C$6:$K$35,9,0))</f>
        <v/>
      </c>
      <c r="AE173" s="251" t="str">
        <f>IF(AE172="","",VLOOKUP(AE172,'シフト記号表（勤務時間帯）'!$C$6:$K$35,9,0))</f>
        <v/>
      </c>
      <c r="AF173" s="256" t="str">
        <f>IF(AF172="","",VLOOKUP(AF172,'シフト記号表（勤務時間帯）'!$C$6:$K$35,9,0))</f>
        <v/>
      </c>
      <c r="AG173" s="247" t="str">
        <f>IF(AG172="","",VLOOKUP(AG172,'シフト記号表（勤務時間帯）'!$C$6:$K$35,9,0))</f>
        <v/>
      </c>
      <c r="AH173" s="251" t="str">
        <f>IF(AH172="","",VLOOKUP(AH172,'シフト記号表（勤務時間帯）'!$C$6:$K$35,9,0))</f>
        <v/>
      </c>
      <c r="AI173" s="251" t="str">
        <f>IF(AI172="","",VLOOKUP(AI172,'シフト記号表（勤務時間帯）'!$C$6:$K$35,9,0))</f>
        <v/>
      </c>
      <c r="AJ173" s="251" t="str">
        <f>IF(AJ172="","",VLOOKUP(AJ172,'シフト記号表（勤務時間帯）'!$C$6:$K$35,9,0))</f>
        <v/>
      </c>
      <c r="AK173" s="251" t="str">
        <f>IF(AK172="","",VLOOKUP(AK172,'シフト記号表（勤務時間帯）'!$C$6:$K$35,9,0))</f>
        <v/>
      </c>
      <c r="AL173" s="251" t="str">
        <f>IF(AL172="","",VLOOKUP(AL172,'シフト記号表（勤務時間帯）'!$C$6:$K$35,9,0))</f>
        <v/>
      </c>
      <c r="AM173" s="256" t="str">
        <f>IF(AM172="","",VLOOKUP(AM172,'シフト記号表（勤務時間帯）'!$C$6:$K$35,9,0))</f>
        <v/>
      </c>
      <c r="AN173" s="247" t="str">
        <f>IF(AN172="","",VLOOKUP(AN172,'シフト記号表（勤務時間帯）'!$C$6:$K$35,9,0))</f>
        <v/>
      </c>
      <c r="AO173" s="251" t="str">
        <f>IF(AO172="","",VLOOKUP(AO172,'シフト記号表（勤務時間帯）'!$C$6:$K$35,9,0))</f>
        <v/>
      </c>
      <c r="AP173" s="251" t="str">
        <f>IF(AP172="","",VLOOKUP(AP172,'シフト記号表（勤務時間帯）'!$C$6:$K$35,9,0))</f>
        <v/>
      </c>
      <c r="AQ173" s="251" t="str">
        <f>IF(AQ172="","",VLOOKUP(AQ172,'シフト記号表（勤務時間帯）'!$C$6:$K$35,9,0))</f>
        <v/>
      </c>
      <c r="AR173" s="251" t="str">
        <f>IF(AR172="","",VLOOKUP(AR172,'シフト記号表（勤務時間帯）'!$C$6:$K$35,9,0))</f>
        <v/>
      </c>
      <c r="AS173" s="251" t="str">
        <f>IF(AS172="","",VLOOKUP(AS172,'シフト記号表（勤務時間帯）'!$C$6:$K$35,9,0))</f>
        <v/>
      </c>
      <c r="AT173" s="256" t="str">
        <f>IF(AT172="","",VLOOKUP(AT172,'シフト記号表（勤務時間帯）'!$C$6:$K$35,9,0))</f>
        <v/>
      </c>
      <c r="AU173" s="247" t="str">
        <f>IF(AU172="","",VLOOKUP(AU172,'シフト記号表（勤務時間帯）'!$C$6:$K$35,9,0))</f>
        <v/>
      </c>
      <c r="AV173" s="251" t="str">
        <f>IF(AV172="","",VLOOKUP(AV172,'シフト記号表（勤務時間帯）'!$C$6:$K$35,9,0))</f>
        <v/>
      </c>
      <c r="AW173" s="251" t="str">
        <f>IF(AW172="","",VLOOKUP(AW172,'シフト記号表（勤務時間帯）'!$C$6:$K$35,9,0))</f>
        <v/>
      </c>
      <c r="AX173" s="276">
        <f>IF($BB$3="４週",SUM(S173:AT173),IF($BB$3="暦月",SUM(S173:AW173),""))</f>
        <v>0</v>
      </c>
      <c r="AY173" s="276"/>
      <c r="AZ173" s="285">
        <f>IF($BB$3="４週",AX173/4,IF($BB$3="暦月",'認知症対応型通所（100名）'!AX173/('認知症対応型通所（100名）'!$BB$8/7),""))</f>
        <v>0</v>
      </c>
      <c r="BA173" s="285"/>
      <c r="BB173" s="174"/>
      <c r="BC173" s="174"/>
      <c r="BD173" s="174"/>
      <c r="BE173" s="174"/>
      <c r="BF173" s="174"/>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row>
    <row r="174" spans="1:1024" ht="20.25" customHeight="1">
      <c r="A174" s="5"/>
      <c r="B174" s="209"/>
      <c r="C174" s="219"/>
      <c r="D174" s="219"/>
      <c r="E174" s="219"/>
      <c r="F174" s="303">
        <f>C172</f>
        <v>0</v>
      </c>
      <c r="G174" s="50"/>
      <c r="H174" s="50"/>
      <c r="I174" s="50"/>
      <c r="J174" s="50"/>
      <c r="K174" s="50"/>
      <c r="L174" s="67"/>
      <c r="M174" s="67"/>
      <c r="N174" s="67"/>
      <c r="O174" s="67"/>
      <c r="P174" s="240" t="s">
        <v>44</v>
      </c>
      <c r="Q174" s="240"/>
      <c r="R174" s="240"/>
      <c r="S174" s="248" t="str">
        <f>IF(S172="","",VLOOKUP(S172,'シフト記号表（勤務時間帯）'!$C$6:$U$35,19,0))</f>
        <v/>
      </c>
      <c r="T174" s="252" t="str">
        <f>IF(T172="","",VLOOKUP(T172,'シフト記号表（勤務時間帯）'!$C$6:$U$35,19,0))</f>
        <v/>
      </c>
      <c r="U174" s="252" t="str">
        <f>IF(U172="","",VLOOKUP(U172,'シフト記号表（勤務時間帯）'!$C$6:$U$35,19,0))</f>
        <v/>
      </c>
      <c r="V174" s="252" t="str">
        <f>IF(V172="","",VLOOKUP(V172,'シフト記号表（勤務時間帯）'!$C$6:$U$35,19,0))</f>
        <v/>
      </c>
      <c r="W174" s="252" t="str">
        <f>IF(W172="","",VLOOKUP(W172,'シフト記号表（勤務時間帯）'!$C$6:$U$35,19,0))</f>
        <v/>
      </c>
      <c r="X174" s="252" t="str">
        <f>IF(X172="","",VLOOKUP(X172,'シフト記号表（勤務時間帯）'!$C$6:$U$35,19,0))</f>
        <v/>
      </c>
      <c r="Y174" s="257" t="str">
        <f>IF(Y172="","",VLOOKUP(Y172,'シフト記号表（勤務時間帯）'!$C$6:$U$35,19,0))</f>
        <v/>
      </c>
      <c r="Z174" s="248" t="str">
        <f>IF(Z172="","",VLOOKUP(Z172,'シフト記号表（勤務時間帯）'!$C$6:$U$35,19,0))</f>
        <v/>
      </c>
      <c r="AA174" s="252" t="str">
        <f>IF(AA172="","",VLOOKUP(AA172,'シフト記号表（勤務時間帯）'!$C$6:$U$35,19,0))</f>
        <v/>
      </c>
      <c r="AB174" s="252" t="str">
        <f>IF(AB172="","",VLOOKUP(AB172,'シフト記号表（勤務時間帯）'!$C$6:$U$35,19,0))</f>
        <v/>
      </c>
      <c r="AC174" s="252" t="str">
        <f>IF(AC172="","",VLOOKUP(AC172,'シフト記号表（勤務時間帯）'!$C$6:$U$35,19,0))</f>
        <v/>
      </c>
      <c r="AD174" s="252" t="str">
        <f>IF(AD172="","",VLOOKUP(AD172,'シフト記号表（勤務時間帯）'!$C$6:$U$35,19,0))</f>
        <v/>
      </c>
      <c r="AE174" s="252" t="str">
        <f>IF(AE172="","",VLOOKUP(AE172,'シフト記号表（勤務時間帯）'!$C$6:$U$35,19,0))</f>
        <v/>
      </c>
      <c r="AF174" s="257" t="str">
        <f>IF(AF172="","",VLOOKUP(AF172,'シフト記号表（勤務時間帯）'!$C$6:$U$35,19,0))</f>
        <v/>
      </c>
      <c r="AG174" s="248" t="str">
        <f>IF(AG172="","",VLOOKUP(AG172,'シフト記号表（勤務時間帯）'!$C$6:$U$35,19,0))</f>
        <v/>
      </c>
      <c r="AH174" s="252" t="str">
        <f>IF(AH172="","",VLOOKUP(AH172,'シフト記号表（勤務時間帯）'!$C$6:$U$35,19,0))</f>
        <v/>
      </c>
      <c r="AI174" s="252" t="str">
        <f>IF(AI172="","",VLOOKUP(AI172,'シフト記号表（勤務時間帯）'!$C$6:$U$35,19,0))</f>
        <v/>
      </c>
      <c r="AJ174" s="252" t="str">
        <f>IF(AJ172="","",VLOOKUP(AJ172,'シフト記号表（勤務時間帯）'!$C$6:$U$35,19,0))</f>
        <v/>
      </c>
      <c r="AK174" s="252" t="str">
        <f>IF(AK172="","",VLOOKUP(AK172,'シフト記号表（勤務時間帯）'!$C$6:$U$35,19,0))</f>
        <v/>
      </c>
      <c r="AL174" s="252" t="str">
        <f>IF(AL172="","",VLOOKUP(AL172,'シフト記号表（勤務時間帯）'!$C$6:$U$35,19,0))</f>
        <v/>
      </c>
      <c r="AM174" s="257" t="str">
        <f>IF(AM172="","",VLOOKUP(AM172,'シフト記号表（勤務時間帯）'!$C$6:$U$35,19,0))</f>
        <v/>
      </c>
      <c r="AN174" s="248" t="str">
        <f>IF(AN172="","",VLOOKUP(AN172,'シフト記号表（勤務時間帯）'!$C$6:$U$35,19,0))</f>
        <v/>
      </c>
      <c r="AO174" s="252" t="str">
        <f>IF(AO172="","",VLOOKUP(AO172,'シフト記号表（勤務時間帯）'!$C$6:$U$35,19,0))</f>
        <v/>
      </c>
      <c r="AP174" s="252" t="str">
        <f>IF(AP172="","",VLOOKUP(AP172,'シフト記号表（勤務時間帯）'!$C$6:$U$35,19,0))</f>
        <v/>
      </c>
      <c r="AQ174" s="252" t="str">
        <f>IF(AQ172="","",VLOOKUP(AQ172,'シフト記号表（勤務時間帯）'!$C$6:$U$35,19,0))</f>
        <v/>
      </c>
      <c r="AR174" s="252" t="str">
        <f>IF(AR172="","",VLOOKUP(AR172,'シフト記号表（勤務時間帯）'!$C$6:$U$35,19,0))</f>
        <v/>
      </c>
      <c r="AS174" s="252" t="str">
        <f>IF(AS172="","",VLOOKUP(AS172,'シフト記号表（勤務時間帯）'!$C$6:$U$35,19,0))</f>
        <v/>
      </c>
      <c r="AT174" s="257" t="str">
        <f>IF(AT172="","",VLOOKUP(AT172,'シフト記号表（勤務時間帯）'!$C$6:$U$35,19,0))</f>
        <v/>
      </c>
      <c r="AU174" s="248" t="str">
        <f>IF(AU172="","",VLOOKUP(AU172,'シフト記号表（勤務時間帯）'!$C$6:$U$35,19,0))</f>
        <v/>
      </c>
      <c r="AV174" s="252" t="str">
        <f>IF(AV172="","",VLOOKUP(AV172,'シフト記号表（勤務時間帯）'!$C$6:$U$35,19,0))</f>
        <v/>
      </c>
      <c r="AW174" s="252" t="str">
        <f>IF(AW172="","",VLOOKUP(AW172,'シフト記号表（勤務時間帯）'!$C$6:$U$35,19,0))</f>
        <v/>
      </c>
      <c r="AX174" s="277">
        <f>IF($BB$3="４週",SUM(S174:AT174),IF($BB$3="暦月",SUM(S174:AW174),""))</f>
        <v>0</v>
      </c>
      <c r="AY174" s="277"/>
      <c r="AZ174" s="286">
        <f>IF($BB$3="４週",AX174/4,IF($BB$3="暦月",'認知症対応型通所（100名）'!AX174/('認知症対応型通所（100名）'!$BB$8/7),""))</f>
        <v>0</v>
      </c>
      <c r="BA174" s="286"/>
      <c r="BB174" s="174"/>
      <c r="BC174" s="174"/>
      <c r="BD174" s="174"/>
      <c r="BE174" s="174"/>
      <c r="BF174" s="174"/>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row>
    <row r="175" spans="1:1024" ht="20.25" customHeight="1">
      <c r="A175" s="5"/>
      <c r="B175" s="209">
        <f>B172+1</f>
        <v>52</v>
      </c>
      <c r="C175" s="219"/>
      <c r="D175" s="219"/>
      <c r="E175" s="219"/>
      <c r="F175" s="41"/>
      <c r="G175" s="50"/>
      <c r="H175" s="50"/>
      <c r="I175" s="50"/>
      <c r="J175" s="50"/>
      <c r="K175" s="50"/>
      <c r="L175" s="67"/>
      <c r="M175" s="67"/>
      <c r="N175" s="67"/>
      <c r="O175" s="67"/>
      <c r="P175" s="241" t="s">
        <v>49</v>
      </c>
      <c r="Q175" s="241"/>
      <c r="R175" s="241"/>
      <c r="S175" s="307"/>
      <c r="T175" s="309"/>
      <c r="U175" s="309"/>
      <c r="V175" s="309"/>
      <c r="W175" s="309"/>
      <c r="X175" s="309"/>
      <c r="Y175" s="310"/>
      <c r="Z175" s="307"/>
      <c r="AA175" s="309"/>
      <c r="AB175" s="309"/>
      <c r="AC175" s="309"/>
      <c r="AD175" s="309"/>
      <c r="AE175" s="309"/>
      <c r="AF175" s="310"/>
      <c r="AG175" s="307"/>
      <c r="AH175" s="309"/>
      <c r="AI175" s="309"/>
      <c r="AJ175" s="309"/>
      <c r="AK175" s="309"/>
      <c r="AL175" s="309"/>
      <c r="AM175" s="310"/>
      <c r="AN175" s="307"/>
      <c r="AO175" s="309"/>
      <c r="AP175" s="309"/>
      <c r="AQ175" s="309"/>
      <c r="AR175" s="309"/>
      <c r="AS175" s="309"/>
      <c r="AT175" s="310"/>
      <c r="AU175" s="307"/>
      <c r="AV175" s="309"/>
      <c r="AW175" s="309"/>
      <c r="AX175" s="312"/>
      <c r="AY175" s="312"/>
      <c r="AZ175" s="316"/>
      <c r="BA175" s="316"/>
      <c r="BB175" s="174"/>
      <c r="BC175" s="174"/>
      <c r="BD175" s="174"/>
      <c r="BE175" s="174"/>
      <c r="BF175" s="174"/>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row>
    <row r="176" spans="1:1024" ht="20.25" customHeight="1">
      <c r="A176" s="5"/>
      <c r="B176" s="209"/>
      <c r="C176" s="219"/>
      <c r="D176" s="219"/>
      <c r="E176" s="219"/>
      <c r="F176" s="39"/>
      <c r="G176" s="50"/>
      <c r="H176" s="50"/>
      <c r="I176" s="50"/>
      <c r="J176" s="50"/>
      <c r="K176" s="50"/>
      <c r="L176" s="67"/>
      <c r="M176" s="67"/>
      <c r="N176" s="67"/>
      <c r="O176" s="67"/>
      <c r="P176" s="239" t="s">
        <v>40</v>
      </c>
      <c r="Q176" s="239"/>
      <c r="R176" s="239"/>
      <c r="S176" s="247" t="str">
        <f>IF(S175="","",VLOOKUP(S175,'シフト記号表（勤務時間帯）'!$C$6:$K$35,9,0))</f>
        <v/>
      </c>
      <c r="T176" s="251" t="str">
        <f>IF(T175="","",VLOOKUP(T175,'シフト記号表（勤務時間帯）'!$C$6:$K$35,9,0))</f>
        <v/>
      </c>
      <c r="U176" s="251" t="str">
        <f>IF(U175="","",VLOOKUP(U175,'シフト記号表（勤務時間帯）'!$C$6:$K$35,9,0))</f>
        <v/>
      </c>
      <c r="V176" s="251" t="str">
        <f>IF(V175="","",VLOOKUP(V175,'シフト記号表（勤務時間帯）'!$C$6:$K$35,9,0))</f>
        <v/>
      </c>
      <c r="W176" s="251" t="str">
        <f>IF(W175="","",VLOOKUP(W175,'シフト記号表（勤務時間帯）'!$C$6:$K$35,9,0))</f>
        <v/>
      </c>
      <c r="X176" s="251" t="str">
        <f>IF(X175="","",VLOOKUP(X175,'シフト記号表（勤務時間帯）'!$C$6:$K$35,9,0))</f>
        <v/>
      </c>
      <c r="Y176" s="256" t="str">
        <f>IF(Y175="","",VLOOKUP(Y175,'シフト記号表（勤務時間帯）'!$C$6:$K$35,9,0))</f>
        <v/>
      </c>
      <c r="Z176" s="247" t="str">
        <f>IF(Z175="","",VLOOKUP(Z175,'シフト記号表（勤務時間帯）'!$C$6:$K$35,9,0))</f>
        <v/>
      </c>
      <c r="AA176" s="251" t="str">
        <f>IF(AA175="","",VLOOKUP(AA175,'シフト記号表（勤務時間帯）'!$C$6:$K$35,9,0))</f>
        <v/>
      </c>
      <c r="AB176" s="251" t="str">
        <f>IF(AB175="","",VLOOKUP(AB175,'シフト記号表（勤務時間帯）'!$C$6:$K$35,9,0))</f>
        <v/>
      </c>
      <c r="AC176" s="251" t="str">
        <f>IF(AC175="","",VLOOKUP(AC175,'シフト記号表（勤務時間帯）'!$C$6:$K$35,9,0))</f>
        <v/>
      </c>
      <c r="AD176" s="251" t="str">
        <f>IF(AD175="","",VLOOKUP(AD175,'シフト記号表（勤務時間帯）'!$C$6:$K$35,9,0))</f>
        <v/>
      </c>
      <c r="AE176" s="251" t="str">
        <f>IF(AE175="","",VLOOKUP(AE175,'シフト記号表（勤務時間帯）'!$C$6:$K$35,9,0))</f>
        <v/>
      </c>
      <c r="AF176" s="256" t="str">
        <f>IF(AF175="","",VLOOKUP(AF175,'シフト記号表（勤務時間帯）'!$C$6:$K$35,9,0))</f>
        <v/>
      </c>
      <c r="AG176" s="247" t="str">
        <f>IF(AG175="","",VLOOKUP(AG175,'シフト記号表（勤務時間帯）'!$C$6:$K$35,9,0))</f>
        <v/>
      </c>
      <c r="AH176" s="251" t="str">
        <f>IF(AH175="","",VLOOKUP(AH175,'シフト記号表（勤務時間帯）'!$C$6:$K$35,9,0))</f>
        <v/>
      </c>
      <c r="AI176" s="251" t="str">
        <f>IF(AI175="","",VLOOKUP(AI175,'シフト記号表（勤務時間帯）'!$C$6:$K$35,9,0))</f>
        <v/>
      </c>
      <c r="AJ176" s="251" t="str">
        <f>IF(AJ175="","",VLOOKUP(AJ175,'シフト記号表（勤務時間帯）'!$C$6:$K$35,9,0))</f>
        <v/>
      </c>
      <c r="AK176" s="251" t="str">
        <f>IF(AK175="","",VLOOKUP(AK175,'シフト記号表（勤務時間帯）'!$C$6:$K$35,9,0))</f>
        <v/>
      </c>
      <c r="AL176" s="251" t="str">
        <f>IF(AL175="","",VLOOKUP(AL175,'シフト記号表（勤務時間帯）'!$C$6:$K$35,9,0))</f>
        <v/>
      </c>
      <c r="AM176" s="256" t="str">
        <f>IF(AM175="","",VLOOKUP(AM175,'シフト記号表（勤務時間帯）'!$C$6:$K$35,9,0))</f>
        <v/>
      </c>
      <c r="AN176" s="247" t="str">
        <f>IF(AN175="","",VLOOKUP(AN175,'シフト記号表（勤務時間帯）'!$C$6:$K$35,9,0))</f>
        <v/>
      </c>
      <c r="AO176" s="251" t="str">
        <f>IF(AO175="","",VLOOKUP(AO175,'シフト記号表（勤務時間帯）'!$C$6:$K$35,9,0))</f>
        <v/>
      </c>
      <c r="AP176" s="251" t="str">
        <f>IF(AP175="","",VLOOKUP(AP175,'シフト記号表（勤務時間帯）'!$C$6:$K$35,9,0))</f>
        <v/>
      </c>
      <c r="AQ176" s="251" t="str">
        <f>IF(AQ175="","",VLOOKUP(AQ175,'シフト記号表（勤務時間帯）'!$C$6:$K$35,9,0))</f>
        <v/>
      </c>
      <c r="AR176" s="251" t="str">
        <f>IF(AR175="","",VLOOKUP(AR175,'シフト記号表（勤務時間帯）'!$C$6:$K$35,9,0))</f>
        <v/>
      </c>
      <c r="AS176" s="251" t="str">
        <f>IF(AS175="","",VLOOKUP(AS175,'シフト記号表（勤務時間帯）'!$C$6:$K$35,9,0))</f>
        <v/>
      </c>
      <c r="AT176" s="256" t="str">
        <f>IF(AT175="","",VLOOKUP(AT175,'シフト記号表（勤務時間帯）'!$C$6:$K$35,9,0))</f>
        <v/>
      </c>
      <c r="AU176" s="247" t="str">
        <f>IF(AU175="","",VLOOKUP(AU175,'シフト記号表（勤務時間帯）'!$C$6:$K$35,9,0))</f>
        <v/>
      </c>
      <c r="AV176" s="251" t="str">
        <f>IF(AV175="","",VLOOKUP(AV175,'シフト記号表（勤務時間帯）'!$C$6:$K$35,9,0))</f>
        <v/>
      </c>
      <c r="AW176" s="251" t="str">
        <f>IF(AW175="","",VLOOKUP(AW175,'シフト記号表（勤務時間帯）'!$C$6:$K$35,9,0))</f>
        <v/>
      </c>
      <c r="AX176" s="276">
        <f>IF($BB$3="４週",SUM(S176:AT176),IF($BB$3="暦月",SUM(S176:AW176),""))</f>
        <v>0</v>
      </c>
      <c r="AY176" s="276"/>
      <c r="AZ176" s="285">
        <f>IF($BB$3="４週",AX176/4,IF($BB$3="暦月",'認知症対応型通所（100名）'!AX176/('認知症対応型通所（100名）'!$BB$8/7),""))</f>
        <v>0</v>
      </c>
      <c r="BA176" s="285"/>
      <c r="BB176" s="174"/>
      <c r="BC176" s="174"/>
      <c r="BD176" s="174"/>
      <c r="BE176" s="174"/>
      <c r="BF176" s="174"/>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row>
    <row r="177" spans="1:1024" ht="20.25" customHeight="1">
      <c r="A177" s="5"/>
      <c r="B177" s="209"/>
      <c r="C177" s="219"/>
      <c r="D177" s="219"/>
      <c r="E177" s="219"/>
      <c r="F177" s="303">
        <f>C175</f>
        <v>0</v>
      </c>
      <c r="G177" s="50"/>
      <c r="H177" s="50"/>
      <c r="I177" s="50"/>
      <c r="J177" s="50"/>
      <c r="K177" s="50"/>
      <c r="L177" s="67"/>
      <c r="M177" s="67"/>
      <c r="N177" s="67"/>
      <c r="O177" s="67"/>
      <c r="P177" s="240" t="s">
        <v>44</v>
      </c>
      <c r="Q177" s="240"/>
      <c r="R177" s="240"/>
      <c r="S177" s="248" t="str">
        <f>IF(S175="","",VLOOKUP(S175,'シフト記号表（勤務時間帯）'!$C$6:$U$35,19,0))</f>
        <v/>
      </c>
      <c r="T177" s="252" t="str">
        <f>IF(T175="","",VLOOKUP(T175,'シフト記号表（勤務時間帯）'!$C$6:$U$35,19,0))</f>
        <v/>
      </c>
      <c r="U177" s="252" t="str">
        <f>IF(U175="","",VLOOKUP(U175,'シフト記号表（勤務時間帯）'!$C$6:$U$35,19,0))</f>
        <v/>
      </c>
      <c r="V177" s="252" t="str">
        <f>IF(V175="","",VLOOKUP(V175,'シフト記号表（勤務時間帯）'!$C$6:$U$35,19,0))</f>
        <v/>
      </c>
      <c r="W177" s="252" t="str">
        <f>IF(W175="","",VLOOKUP(W175,'シフト記号表（勤務時間帯）'!$C$6:$U$35,19,0))</f>
        <v/>
      </c>
      <c r="X177" s="252" t="str">
        <f>IF(X175="","",VLOOKUP(X175,'シフト記号表（勤務時間帯）'!$C$6:$U$35,19,0))</f>
        <v/>
      </c>
      <c r="Y177" s="257" t="str">
        <f>IF(Y175="","",VLOOKUP(Y175,'シフト記号表（勤務時間帯）'!$C$6:$U$35,19,0))</f>
        <v/>
      </c>
      <c r="Z177" s="248" t="str">
        <f>IF(Z175="","",VLOOKUP(Z175,'シフト記号表（勤務時間帯）'!$C$6:$U$35,19,0))</f>
        <v/>
      </c>
      <c r="AA177" s="252" t="str">
        <f>IF(AA175="","",VLOOKUP(AA175,'シフト記号表（勤務時間帯）'!$C$6:$U$35,19,0))</f>
        <v/>
      </c>
      <c r="AB177" s="252" t="str">
        <f>IF(AB175="","",VLOOKUP(AB175,'シフト記号表（勤務時間帯）'!$C$6:$U$35,19,0))</f>
        <v/>
      </c>
      <c r="AC177" s="252" t="str">
        <f>IF(AC175="","",VLOOKUP(AC175,'シフト記号表（勤務時間帯）'!$C$6:$U$35,19,0))</f>
        <v/>
      </c>
      <c r="AD177" s="252" t="str">
        <f>IF(AD175="","",VLOOKUP(AD175,'シフト記号表（勤務時間帯）'!$C$6:$U$35,19,0))</f>
        <v/>
      </c>
      <c r="AE177" s="252" t="str">
        <f>IF(AE175="","",VLOOKUP(AE175,'シフト記号表（勤務時間帯）'!$C$6:$U$35,19,0))</f>
        <v/>
      </c>
      <c r="AF177" s="257" t="str">
        <f>IF(AF175="","",VLOOKUP(AF175,'シフト記号表（勤務時間帯）'!$C$6:$U$35,19,0))</f>
        <v/>
      </c>
      <c r="AG177" s="248" t="str">
        <f>IF(AG175="","",VLOOKUP(AG175,'シフト記号表（勤務時間帯）'!$C$6:$U$35,19,0))</f>
        <v/>
      </c>
      <c r="AH177" s="252" t="str">
        <f>IF(AH175="","",VLOOKUP(AH175,'シフト記号表（勤務時間帯）'!$C$6:$U$35,19,0))</f>
        <v/>
      </c>
      <c r="AI177" s="252" t="str">
        <f>IF(AI175="","",VLOOKUP(AI175,'シフト記号表（勤務時間帯）'!$C$6:$U$35,19,0))</f>
        <v/>
      </c>
      <c r="AJ177" s="252" t="str">
        <f>IF(AJ175="","",VLOOKUP(AJ175,'シフト記号表（勤務時間帯）'!$C$6:$U$35,19,0))</f>
        <v/>
      </c>
      <c r="AK177" s="252" t="str">
        <f>IF(AK175="","",VLOOKUP(AK175,'シフト記号表（勤務時間帯）'!$C$6:$U$35,19,0))</f>
        <v/>
      </c>
      <c r="AL177" s="252" t="str">
        <f>IF(AL175="","",VLOOKUP(AL175,'シフト記号表（勤務時間帯）'!$C$6:$U$35,19,0))</f>
        <v/>
      </c>
      <c r="AM177" s="257" t="str">
        <f>IF(AM175="","",VLOOKUP(AM175,'シフト記号表（勤務時間帯）'!$C$6:$U$35,19,0))</f>
        <v/>
      </c>
      <c r="AN177" s="248" t="str">
        <f>IF(AN175="","",VLOOKUP(AN175,'シフト記号表（勤務時間帯）'!$C$6:$U$35,19,0))</f>
        <v/>
      </c>
      <c r="AO177" s="252" t="str">
        <f>IF(AO175="","",VLOOKUP(AO175,'シフト記号表（勤務時間帯）'!$C$6:$U$35,19,0))</f>
        <v/>
      </c>
      <c r="AP177" s="252" t="str">
        <f>IF(AP175="","",VLOOKUP(AP175,'シフト記号表（勤務時間帯）'!$C$6:$U$35,19,0))</f>
        <v/>
      </c>
      <c r="AQ177" s="252" t="str">
        <f>IF(AQ175="","",VLOOKUP(AQ175,'シフト記号表（勤務時間帯）'!$C$6:$U$35,19,0))</f>
        <v/>
      </c>
      <c r="AR177" s="252" t="str">
        <f>IF(AR175="","",VLOOKUP(AR175,'シフト記号表（勤務時間帯）'!$C$6:$U$35,19,0))</f>
        <v/>
      </c>
      <c r="AS177" s="252" t="str">
        <f>IF(AS175="","",VLOOKUP(AS175,'シフト記号表（勤務時間帯）'!$C$6:$U$35,19,0))</f>
        <v/>
      </c>
      <c r="AT177" s="257" t="str">
        <f>IF(AT175="","",VLOOKUP(AT175,'シフト記号表（勤務時間帯）'!$C$6:$U$35,19,0))</f>
        <v/>
      </c>
      <c r="AU177" s="248" t="str">
        <f>IF(AU175="","",VLOOKUP(AU175,'シフト記号表（勤務時間帯）'!$C$6:$U$35,19,0))</f>
        <v/>
      </c>
      <c r="AV177" s="252" t="str">
        <f>IF(AV175="","",VLOOKUP(AV175,'シフト記号表（勤務時間帯）'!$C$6:$U$35,19,0))</f>
        <v/>
      </c>
      <c r="AW177" s="252" t="str">
        <f>IF(AW175="","",VLOOKUP(AW175,'シフト記号表（勤務時間帯）'!$C$6:$U$35,19,0))</f>
        <v/>
      </c>
      <c r="AX177" s="277">
        <f>IF($BB$3="４週",SUM(S177:AT177),IF($BB$3="暦月",SUM(S177:AW177),""))</f>
        <v>0</v>
      </c>
      <c r="AY177" s="277"/>
      <c r="AZ177" s="286">
        <f>IF($BB$3="４週",AX177/4,IF($BB$3="暦月",'認知症対応型通所（100名）'!AX177/('認知症対応型通所（100名）'!$BB$8/7),""))</f>
        <v>0</v>
      </c>
      <c r="BA177" s="286"/>
      <c r="BB177" s="174"/>
      <c r="BC177" s="174"/>
      <c r="BD177" s="174"/>
      <c r="BE177" s="174"/>
      <c r="BF177" s="174"/>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row>
    <row r="178" spans="1:1024" ht="20.25" customHeight="1">
      <c r="A178" s="5"/>
      <c r="B178" s="209">
        <f>B175+1</f>
        <v>53</v>
      </c>
      <c r="C178" s="219"/>
      <c r="D178" s="219"/>
      <c r="E178" s="219"/>
      <c r="F178" s="41"/>
      <c r="G178" s="50"/>
      <c r="H178" s="50"/>
      <c r="I178" s="50"/>
      <c r="J178" s="50"/>
      <c r="K178" s="50"/>
      <c r="L178" s="67"/>
      <c r="M178" s="67"/>
      <c r="N178" s="67"/>
      <c r="O178" s="67"/>
      <c r="P178" s="241" t="s">
        <v>49</v>
      </c>
      <c r="Q178" s="241"/>
      <c r="R178" s="241"/>
      <c r="S178" s="307"/>
      <c r="T178" s="309"/>
      <c r="U178" s="309"/>
      <c r="V178" s="309"/>
      <c r="W178" s="309"/>
      <c r="X178" s="309"/>
      <c r="Y178" s="310"/>
      <c r="Z178" s="307"/>
      <c r="AA178" s="309"/>
      <c r="AB178" s="309"/>
      <c r="AC178" s="309"/>
      <c r="AD178" s="309"/>
      <c r="AE178" s="309"/>
      <c r="AF178" s="310"/>
      <c r="AG178" s="307"/>
      <c r="AH178" s="309"/>
      <c r="AI178" s="309"/>
      <c r="AJ178" s="309"/>
      <c r="AK178" s="309"/>
      <c r="AL178" s="309"/>
      <c r="AM178" s="310"/>
      <c r="AN178" s="307"/>
      <c r="AO178" s="309"/>
      <c r="AP178" s="309"/>
      <c r="AQ178" s="309"/>
      <c r="AR178" s="309"/>
      <c r="AS178" s="309"/>
      <c r="AT178" s="310"/>
      <c r="AU178" s="307"/>
      <c r="AV178" s="309"/>
      <c r="AW178" s="309"/>
      <c r="AX178" s="312"/>
      <c r="AY178" s="312"/>
      <c r="AZ178" s="316"/>
      <c r="BA178" s="316"/>
      <c r="BB178" s="174"/>
      <c r="BC178" s="174"/>
      <c r="BD178" s="174"/>
      <c r="BE178" s="174"/>
      <c r="BF178" s="174"/>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row>
    <row r="179" spans="1:1024" ht="20.25" customHeight="1">
      <c r="A179" s="5"/>
      <c r="B179" s="209"/>
      <c r="C179" s="219"/>
      <c r="D179" s="219"/>
      <c r="E179" s="219"/>
      <c r="F179" s="39"/>
      <c r="G179" s="50"/>
      <c r="H179" s="50"/>
      <c r="I179" s="50"/>
      <c r="J179" s="50"/>
      <c r="K179" s="50"/>
      <c r="L179" s="67"/>
      <c r="M179" s="67"/>
      <c r="N179" s="67"/>
      <c r="O179" s="67"/>
      <c r="P179" s="239" t="s">
        <v>40</v>
      </c>
      <c r="Q179" s="239"/>
      <c r="R179" s="239"/>
      <c r="S179" s="247" t="str">
        <f>IF(S178="","",VLOOKUP(S178,'シフト記号表（勤務時間帯）'!$C$6:$K$35,9,0))</f>
        <v/>
      </c>
      <c r="T179" s="251" t="str">
        <f>IF(T178="","",VLOOKUP(T178,'シフト記号表（勤務時間帯）'!$C$6:$K$35,9,0))</f>
        <v/>
      </c>
      <c r="U179" s="251" t="str">
        <f>IF(U178="","",VLOOKUP(U178,'シフト記号表（勤務時間帯）'!$C$6:$K$35,9,0))</f>
        <v/>
      </c>
      <c r="V179" s="251" t="str">
        <f>IF(V178="","",VLOOKUP(V178,'シフト記号表（勤務時間帯）'!$C$6:$K$35,9,0))</f>
        <v/>
      </c>
      <c r="W179" s="251" t="str">
        <f>IF(W178="","",VLOOKUP(W178,'シフト記号表（勤務時間帯）'!$C$6:$K$35,9,0))</f>
        <v/>
      </c>
      <c r="X179" s="251" t="str">
        <f>IF(X178="","",VLOOKUP(X178,'シフト記号表（勤務時間帯）'!$C$6:$K$35,9,0))</f>
        <v/>
      </c>
      <c r="Y179" s="256" t="str">
        <f>IF(Y178="","",VLOOKUP(Y178,'シフト記号表（勤務時間帯）'!$C$6:$K$35,9,0))</f>
        <v/>
      </c>
      <c r="Z179" s="247" t="str">
        <f>IF(Z178="","",VLOOKUP(Z178,'シフト記号表（勤務時間帯）'!$C$6:$K$35,9,0))</f>
        <v/>
      </c>
      <c r="AA179" s="251" t="str">
        <f>IF(AA178="","",VLOOKUP(AA178,'シフト記号表（勤務時間帯）'!$C$6:$K$35,9,0))</f>
        <v/>
      </c>
      <c r="AB179" s="251" t="str">
        <f>IF(AB178="","",VLOOKUP(AB178,'シフト記号表（勤務時間帯）'!$C$6:$K$35,9,0))</f>
        <v/>
      </c>
      <c r="AC179" s="251" t="str">
        <f>IF(AC178="","",VLOOKUP(AC178,'シフト記号表（勤務時間帯）'!$C$6:$K$35,9,0))</f>
        <v/>
      </c>
      <c r="AD179" s="251" t="str">
        <f>IF(AD178="","",VLOOKUP(AD178,'シフト記号表（勤務時間帯）'!$C$6:$K$35,9,0))</f>
        <v/>
      </c>
      <c r="AE179" s="251" t="str">
        <f>IF(AE178="","",VLOOKUP(AE178,'シフト記号表（勤務時間帯）'!$C$6:$K$35,9,0))</f>
        <v/>
      </c>
      <c r="AF179" s="256" t="str">
        <f>IF(AF178="","",VLOOKUP(AF178,'シフト記号表（勤務時間帯）'!$C$6:$K$35,9,0))</f>
        <v/>
      </c>
      <c r="AG179" s="247" t="str">
        <f>IF(AG178="","",VLOOKUP(AG178,'シフト記号表（勤務時間帯）'!$C$6:$K$35,9,0))</f>
        <v/>
      </c>
      <c r="AH179" s="251" t="str">
        <f>IF(AH178="","",VLOOKUP(AH178,'シフト記号表（勤務時間帯）'!$C$6:$K$35,9,0))</f>
        <v/>
      </c>
      <c r="AI179" s="251" t="str">
        <f>IF(AI178="","",VLOOKUP(AI178,'シフト記号表（勤務時間帯）'!$C$6:$K$35,9,0))</f>
        <v/>
      </c>
      <c r="AJ179" s="251" t="str">
        <f>IF(AJ178="","",VLOOKUP(AJ178,'シフト記号表（勤務時間帯）'!$C$6:$K$35,9,0))</f>
        <v/>
      </c>
      <c r="AK179" s="251" t="str">
        <f>IF(AK178="","",VLOOKUP(AK178,'シフト記号表（勤務時間帯）'!$C$6:$K$35,9,0))</f>
        <v/>
      </c>
      <c r="AL179" s="251" t="str">
        <f>IF(AL178="","",VLOOKUP(AL178,'シフト記号表（勤務時間帯）'!$C$6:$K$35,9,0))</f>
        <v/>
      </c>
      <c r="AM179" s="256" t="str">
        <f>IF(AM178="","",VLOOKUP(AM178,'シフト記号表（勤務時間帯）'!$C$6:$K$35,9,0))</f>
        <v/>
      </c>
      <c r="AN179" s="247" t="str">
        <f>IF(AN178="","",VLOOKUP(AN178,'シフト記号表（勤務時間帯）'!$C$6:$K$35,9,0))</f>
        <v/>
      </c>
      <c r="AO179" s="251" t="str">
        <f>IF(AO178="","",VLOOKUP(AO178,'シフト記号表（勤務時間帯）'!$C$6:$K$35,9,0))</f>
        <v/>
      </c>
      <c r="AP179" s="251" t="str">
        <f>IF(AP178="","",VLOOKUP(AP178,'シフト記号表（勤務時間帯）'!$C$6:$K$35,9,0))</f>
        <v/>
      </c>
      <c r="AQ179" s="251" t="str">
        <f>IF(AQ178="","",VLOOKUP(AQ178,'シフト記号表（勤務時間帯）'!$C$6:$K$35,9,0))</f>
        <v/>
      </c>
      <c r="AR179" s="251" t="str">
        <f>IF(AR178="","",VLOOKUP(AR178,'シフト記号表（勤務時間帯）'!$C$6:$K$35,9,0))</f>
        <v/>
      </c>
      <c r="AS179" s="251" t="str">
        <f>IF(AS178="","",VLOOKUP(AS178,'シフト記号表（勤務時間帯）'!$C$6:$K$35,9,0))</f>
        <v/>
      </c>
      <c r="AT179" s="256" t="str">
        <f>IF(AT178="","",VLOOKUP(AT178,'シフト記号表（勤務時間帯）'!$C$6:$K$35,9,0))</f>
        <v/>
      </c>
      <c r="AU179" s="247" t="str">
        <f>IF(AU178="","",VLOOKUP(AU178,'シフト記号表（勤務時間帯）'!$C$6:$K$35,9,0))</f>
        <v/>
      </c>
      <c r="AV179" s="251" t="str">
        <f>IF(AV178="","",VLOOKUP(AV178,'シフト記号表（勤務時間帯）'!$C$6:$K$35,9,0))</f>
        <v/>
      </c>
      <c r="AW179" s="251" t="str">
        <f>IF(AW178="","",VLOOKUP(AW178,'シフト記号表（勤務時間帯）'!$C$6:$K$35,9,0))</f>
        <v/>
      </c>
      <c r="AX179" s="276">
        <f>IF($BB$3="４週",SUM(S179:AT179),IF($BB$3="暦月",SUM(S179:AW179),""))</f>
        <v>0</v>
      </c>
      <c r="AY179" s="276"/>
      <c r="AZ179" s="285">
        <f>IF($BB$3="４週",AX179/4,IF($BB$3="暦月",'認知症対応型通所（100名）'!AX179/('認知症対応型通所（100名）'!$BB$8/7),""))</f>
        <v>0</v>
      </c>
      <c r="BA179" s="285"/>
      <c r="BB179" s="174"/>
      <c r="BC179" s="174"/>
      <c r="BD179" s="174"/>
      <c r="BE179" s="174"/>
      <c r="BF179" s="174"/>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row>
    <row r="180" spans="1:1024" ht="20.25" customHeight="1">
      <c r="A180" s="5"/>
      <c r="B180" s="209"/>
      <c r="C180" s="219"/>
      <c r="D180" s="219"/>
      <c r="E180" s="219"/>
      <c r="F180" s="303">
        <f>C178</f>
        <v>0</v>
      </c>
      <c r="G180" s="50"/>
      <c r="H180" s="50"/>
      <c r="I180" s="50"/>
      <c r="J180" s="50"/>
      <c r="K180" s="50"/>
      <c r="L180" s="67"/>
      <c r="M180" s="67"/>
      <c r="N180" s="67"/>
      <c r="O180" s="67"/>
      <c r="P180" s="240" t="s">
        <v>44</v>
      </c>
      <c r="Q180" s="240"/>
      <c r="R180" s="240"/>
      <c r="S180" s="248" t="str">
        <f>IF(S178="","",VLOOKUP(S178,'シフト記号表（勤務時間帯）'!$C$6:$U$35,19,0))</f>
        <v/>
      </c>
      <c r="T180" s="252" t="str">
        <f>IF(T178="","",VLOOKUP(T178,'シフト記号表（勤務時間帯）'!$C$6:$U$35,19,0))</f>
        <v/>
      </c>
      <c r="U180" s="252" t="str">
        <f>IF(U178="","",VLOOKUP(U178,'シフト記号表（勤務時間帯）'!$C$6:$U$35,19,0))</f>
        <v/>
      </c>
      <c r="V180" s="252" t="str">
        <f>IF(V178="","",VLOOKUP(V178,'シフト記号表（勤務時間帯）'!$C$6:$U$35,19,0))</f>
        <v/>
      </c>
      <c r="W180" s="252" t="str">
        <f>IF(W178="","",VLOOKUP(W178,'シフト記号表（勤務時間帯）'!$C$6:$U$35,19,0))</f>
        <v/>
      </c>
      <c r="X180" s="252" t="str">
        <f>IF(X178="","",VLOOKUP(X178,'シフト記号表（勤務時間帯）'!$C$6:$U$35,19,0))</f>
        <v/>
      </c>
      <c r="Y180" s="257" t="str">
        <f>IF(Y178="","",VLOOKUP(Y178,'シフト記号表（勤務時間帯）'!$C$6:$U$35,19,0))</f>
        <v/>
      </c>
      <c r="Z180" s="248" t="str">
        <f>IF(Z178="","",VLOOKUP(Z178,'シフト記号表（勤務時間帯）'!$C$6:$U$35,19,0))</f>
        <v/>
      </c>
      <c r="AA180" s="252" t="str">
        <f>IF(AA178="","",VLOOKUP(AA178,'シフト記号表（勤務時間帯）'!$C$6:$U$35,19,0))</f>
        <v/>
      </c>
      <c r="AB180" s="252" t="str">
        <f>IF(AB178="","",VLOOKUP(AB178,'シフト記号表（勤務時間帯）'!$C$6:$U$35,19,0))</f>
        <v/>
      </c>
      <c r="AC180" s="252" t="str">
        <f>IF(AC178="","",VLOOKUP(AC178,'シフト記号表（勤務時間帯）'!$C$6:$U$35,19,0))</f>
        <v/>
      </c>
      <c r="AD180" s="252" t="str">
        <f>IF(AD178="","",VLOOKUP(AD178,'シフト記号表（勤務時間帯）'!$C$6:$U$35,19,0))</f>
        <v/>
      </c>
      <c r="AE180" s="252" t="str">
        <f>IF(AE178="","",VLOOKUP(AE178,'シフト記号表（勤務時間帯）'!$C$6:$U$35,19,0))</f>
        <v/>
      </c>
      <c r="AF180" s="257" t="str">
        <f>IF(AF178="","",VLOOKUP(AF178,'シフト記号表（勤務時間帯）'!$C$6:$U$35,19,0))</f>
        <v/>
      </c>
      <c r="AG180" s="248" t="str">
        <f>IF(AG178="","",VLOOKUP(AG178,'シフト記号表（勤務時間帯）'!$C$6:$U$35,19,0))</f>
        <v/>
      </c>
      <c r="AH180" s="252" t="str">
        <f>IF(AH178="","",VLOOKUP(AH178,'シフト記号表（勤務時間帯）'!$C$6:$U$35,19,0))</f>
        <v/>
      </c>
      <c r="AI180" s="252" t="str">
        <f>IF(AI178="","",VLOOKUP(AI178,'シフト記号表（勤務時間帯）'!$C$6:$U$35,19,0))</f>
        <v/>
      </c>
      <c r="AJ180" s="252" t="str">
        <f>IF(AJ178="","",VLOOKUP(AJ178,'シフト記号表（勤務時間帯）'!$C$6:$U$35,19,0))</f>
        <v/>
      </c>
      <c r="AK180" s="252" t="str">
        <f>IF(AK178="","",VLOOKUP(AK178,'シフト記号表（勤務時間帯）'!$C$6:$U$35,19,0))</f>
        <v/>
      </c>
      <c r="AL180" s="252" t="str">
        <f>IF(AL178="","",VLOOKUP(AL178,'シフト記号表（勤務時間帯）'!$C$6:$U$35,19,0))</f>
        <v/>
      </c>
      <c r="AM180" s="257" t="str">
        <f>IF(AM178="","",VLOOKUP(AM178,'シフト記号表（勤務時間帯）'!$C$6:$U$35,19,0))</f>
        <v/>
      </c>
      <c r="AN180" s="248" t="str">
        <f>IF(AN178="","",VLOOKUP(AN178,'シフト記号表（勤務時間帯）'!$C$6:$U$35,19,0))</f>
        <v/>
      </c>
      <c r="AO180" s="252" t="str">
        <f>IF(AO178="","",VLOOKUP(AO178,'シフト記号表（勤務時間帯）'!$C$6:$U$35,19,0))</f>
        <v/>
      </c>
      <c r="AP180" s="252" t="str">
        <f>IF(AP178="","",VLOOKUP(AP178,'シフト記号表（勤務時間帯）'!$C$6:$U$35,19,0))</f>
        <v/>
      </c>
      <c r="AQ180" s="252" t="str">
        <f>IF(AQ178="","",VLOOKUP(AQ178,'シフト記号表（勤務時間帯）'!$C$6:$U$35,19,0))</f>
        <v/>
      </c>
      <c r="AR180" s="252" t="str">
        <f>IF(AR178="","",VLOOKUP(AR178,'シフト記号表（勤務時間帯）'!$C$6:$U$35,19,0))</f>
        <v/>
      </c>
      <c r="AS180" s="252" t="str">
        <f>IF(AS178="","",VLOOKUP(AS178,'シフト記号表（勤務時間帯）'!$C$6:$U$35,19,0))</f>
        <v/>
      </c>
      <c r="AT180" s="257" t="str">
        <f>IF(AT178="","",VLOOKUP(AT178,'シフト記号表（勤務時間帯）'!$C$6:$U$35,19,0))</f>
        <v/>
      </c>
      <c r="AU180" s="248" t="str">
        <f>IF(AU178="","",VLOOKUP(AU178,'シフト記号表（勤務時間帯）'!$C$6:$U$35,19,0))</f>
        <v/>
      </c>
      <c r="AV180" s="252" t="str">
        <f>IF(AV178="","",VLOOKUP(AV178,'シフト記号表（勤務時間帯）'!$C$6:$U$35,19,0))</f>
        <v/>
      </c>
      <c r="AW180" s="252" t="str">
        <f>IF(AW178="","",VLOOKUP(AW178,'シフト記号表（勤務時間帯）'!$C$6:$U$35,19,0))</f>
        <v/>
      </c>
      <c r="AX180" s="277">
        <f>IF($BB$3="４週",SUM(S180:AT180),IF($BB$3="暦月",SUM(S180:AW180),""))</f>
        <v>0</v>
      </c>
      <c r="AY180" s="277"/>
      <c r="AZ180" s="286">
        <f>IF($BB$3="４週",AX180/4,IF($BB$3="暦月",'認知症対応型通所（100名）'!AX180/('認知症対応型通所（100名）'!$BB$8/7),""))</f>
        <v>0</v>
      </c>
      <c r="BA180" s="286"/>
      <c r="BB180" s="174"/>
      <c r="BC180" s="174"/>
      <c r="BD180" s="174"/>
      <c r="BE180" s="174"/>
      <c r="BF180" s="174"/>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row>
    <row r="181" spans="1:1024" ht="20.25" customHeight="1">
      <c r="A181" s="5"/>
      <c r="B181" s="209">
        <f>B178+1</f>
        <v>54</v>
      </c>
      <c r="C181" s="219"/>
      <c r="D181" s="219"/>
      <c r="E181" s="219"/>
      <c r="F181" s="41"/>
      <c r="G181" s="50"/>
      <c r="H181" s="50"/>
      <c r="I181" s="50"/>
      <c r="J181" s="50"/>
      <c r="K181" s="50"/>
      <c r="L181" s="67"/>
      <c r="M181" s="67"/>
      <c r="N181" s="67"/>
      <c r="O181" s="67"/>
      <c r="P181" s="241" t="s">
        <v>49</v>
      </c>
      <c r="Q181" s="241"/>
      <c r="R181" s="241"/>
      <c r="S181" s="307"/>
      <c r="T181" s="309"/>
      <c r="U181" s="309"/>
      <c r="V181" s="309"/>
      <c r="W181" s="309"/>
      <c r="X181" s="309"/>
      <c r="Y181" s="310"/>
      <c r="Z181" s="307"/>
      <c r="AA181" s="309"/>
      <c r="AB181" s="309"/>
      <c r="AC181" s="309"/>
      <c r="AD181" s="309"/>
      <c r="AE181" s="309"/>
      <c r="AF181" s="310"/>
      <c r="AG181" s="307"/>
      <c r="AH181" s="309"/>
      <c r="AI181" s="309"/>
      <c r="AJ181" s="309"/>
      <c r="AK181" s="309"/>
      <c r="AL181" s="309"/>
      <c r="AM181" s="310"/>
      <c r="AN181" s="307"/>
      <c r="AO181" s="309"/>
      <c r="AP181" s="309"/>
      <c r="AQ181" s="309"/>
      <c r="AR181" s="309"/>
      <c r="AS181" s="309"/>
      <c r="AT181" s="310"/>
      <c r="AU181" s="307"/>
      <c r="AV181" s="309"/>
      <c r="AW181" s="309"/>
      <c r="AX181" s="312"/>
      <c r="AY181" s="312"/>
      <c r="AZ181" s="316"/>
      <c r="BA181" s="316"/>
      <c r="BB181" s="174"/>
      <c r="BC181" s="174"/>
      <c r="BD181" s="174"/>
      <c r="BE181" s="174"/>
      <c r="BF181" s="174"/>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row>
    <row r="182" spans="1:1024" ht="20.25" customHeight="1">
      <c r="A182" s="5"/>
      <c r="B182" s="209"/>
      <c r="C182" s="219"/>
      <c r="D182" s="219"/>
      <c r="E182" s="219"/>
      <c r="F182" s="39"/>
      <c r="G182" s="50"/>
      <c r="H182" s="50"/>
      <c r="I182" s="50"/>
      <c r="J182" s="50"/>
      <c r="K182" s="50"/>
      <c r="L182" s="67"/>
      <c r="M182" s="67"/>
      <c r="N182" s="67"/>
      <c r="O182" s="67"/>
      <c r="P182" s="239" t="s">
        <v>40</v>
      </c>
      <c r="Q182" s="239"/>
      <c r="R182" s="239"/>
      <c r="S182" s="247" t="str">
        <f>IF(S181="","",VLOOKUP(S181,'シフト記号表（勤務時間帯）'!$C$6:$K$35,9,0))</f>
        <v/>
      </c>
      <c r="T182" s="251" t="str">
        <f>IF(T181="","",VLOOKUP(T181,'シフト記号表（勤務時間帯）'!$C$6:$K$35,9,0))</f>
        <v/>
      </c>
      <c r="U182" s="251" t="str">
        <f>IF(U181="","",VLOOKUP(U181,'シフト記号表（勤務時間帯）'!$C$6:$K$35,9,0))</f>
        <v/>
      </c>
      <c r="V182" s="251" t="str">
        <f>IF(V181="","",VLOOKUP(V181,'シフト記号表（勤務時間帯）'!$C$6:$K$35,9,0))</f>
        <v/>
      </c>
      <c r="W182" s="251" t="str">
        <f>IF(W181="","",VLOOKUP(W181,'シフト記号表（勤務時間帯）'!$C$6:$K$35,9,0))</f>
        <v/>
      </c>
      <c r="X182" s="251" t="str">
        <f>IF(X181="","",VLOOKUP(X181,'シフト記号表（勤務時間帯）'!$C$6:$K$35,9,0))</f>
        <v/>
      </c>
      <c r="Y182" s="256" t="str">
        <f>IF(Y181="","",VLOOKUP(Y181,'シフト記号表（勤務時間帯）'!$C$6:$K$35,9,0))</f>
        <v/>
      </c>
      <c r="Z182" s="247" t="str">
        <f>IF(Z181="","",VLOOKUP(Z181,'シフト記号表（勤務時間帯）'!$C$6:$K$35,9,0))</f>
        <v/>
      </c>
      <c r="AA182" s="251" t="str">
        <f>IF(AA181="","",VLOOKUP(AA181,'シフト記号表（勤務時間帯）'!$C$6:$K$35,9,0))</f>
        <v/>
      </c>
      <c r="AB182" s="251" t="str">
        <f>IF(AB181="","",VLOOKUP(AB181,'シフト記号表（勤務時間帯）'!$C$6:$K$35,9,0))</f>
        <v/>
      </c>
      <c r="AC182" s="251" t="str">
        <f>IF(AC181="","",VLOOKUP(AC181,'シフト記号表（勤務時間帯）'!$C$6:$K$35,9,0))</f>
        <v/>
      </c>
      <c r="AD182" s="251" t="str">
        <f>IF(AD181="","",VLOOKUP(AD181,'シフト記号表（勤務時間帯）'!$C$6:$K$35,9,0))</f>
        <v/>
      </c>
      <c r="AE182" s="251" t="str">
        <f>IF(AE181="","",VLOOKUP(AE181,'シフト記号表（勤務時間帯）'!$C$6:$K$35,9,0))</f>
        <v/>
      </c>
      <c r="AF182" s="256" t="str">
        <f>IF(AF181="","",VLOOKUP(AF181,'シフト記号表（勤務時間帯）'!$C$6:$K$35,9,0))</f>
        <v/>
      </c>
      <c r="AG182" s="247" t="str">
        <f>IF(AG181="","",VLOOKUP(AG181,'シフト記号表（勤務時間帯）'!$C$6:$K$35,9,0))</f>
        <v/>
      </c>
      <c r="AH182" s="251" t="str">
        <f>IF(AH181="","",VLOOKUP(AH181,'シフト記号表（勤務時間帯）'!$C$6:$K$35,9,0))</f>
        <v/>
      </c>
      <c r="AI182" s="251" t="str">
        <f>IF(AI181="","",VLOOKUP(AI181,'シフト記号表（勤務時間帯）'!$C$6:$K$35,9,0))</f>
        <v/>
      </c>
      <c r="AJ182" s="251" t="str">
        <f>IF(AJ181="","",VLOOKUP(AJ181,'シフト記号表（勤務時間帯）'!$C$6:$K$35,9,0))</f>
        <v/>
      </c>
      <c r="AK182" s="251" t="str">
        <f>IF(AK181="","",VLOOKUP(AK181,'シフト記号表（勤務時間帯）'!$C$6:$K$35,9,0))</f>
        <v/>
      </c>
      <c r="AL182" s="251" t="str">
        <f>IF(AL181="","",VLOOKUP(AL181,'シフト記号表（勤務時間帯）'!$C$6:$K$35,9,0))</f>
        <v/>
      </c>
      <c r="AM182" s="256" t="str">
        <f>IF(AM181="","",VLOOKUP(AM181,'シフト記号表（勤務時間帯）'!$C$6:$K$35,9,0))</f>
        <v/>
      </c>
      <c r="AN182" s="247" t="str">
        <f>IF(AN181="","",VLOOKUP(AN181,'シフト記号表（勤務時間帯）'!$C$6:$K$35,9,0))</f>
        <v/>
      </c>
      <c r="AO182" s="251" t="str">
        <f>IF(AO181="","",VLOOKUP(AO181,'シフト記号表（勤務時間帯）'!$C$6:$K$35,9,0))</f>
        <v/>
      </c>
      <c r="AP182" s="251" t="str">
        <f>IF(AP181="","",VLOOKUP(AP181,'シフト記号表（勤務時間帯）'!$C$6:$K$35,9,0))</f>
        <v/>
      </c>
      <c r="AQ182" s="251" t="str">
        <f>IF(AQ181="","",VLOOKUP(AQ181,'シフト記号表（勤務時間帯）'!$C$6:$K$35,9,0))</f>
        <v/>
      </c>
      <c r="AR182" s="251" t="str">
        <f>IF(AR181="","",VLOOKUP(AR181,'シフト記号表（勤務時間帯）'!$C$6:$K$35,9,0))</f>
        <v/>
      </c>
      <c r="AS182" s="251" t="str">
        <f>IF(AS181="","",VLOOKUP(AS181,'シフト記号表（勤務時間帯）'!$C$6:$K$35,9,0))</f>
        <v/>
      </c>
      <c r="AT182" s="256" t="str">
        <f>IF(AT181="","",VLOOKUP(AT181,'シフト記号表（勤務時間帯）'!$C$6:$K$35,9,0))</f>
        <v/>
      </c>
      <c r="AU182" s="247" t="str">
        <f>IF(AU181="","",VLOOKUP(AU181,'シフト記号表（勤務時間帯）'!$C$6:$K$35,9,0))</f>
        <v/>
      </c>
      <c r="AV182" s="251" t="str">
        <f>IF(AV181="","",VLOOKUP(AV181,'シフト記号表（勤務時間帯）'!$C$6:$K$35,9,0))</f>
        <v/>
      </c>
      <c r="AW182" s="251" t="str">
        <f>IF(AW181="","",VLOOKUP(AW181,'シフト記号表（勤務時間帯）'!$C$6:$K$35,9,0))</f>
        <v/>
      </c>
      <c r="AX182" s="276">
        <f>IF($BB$3="４週",SUM(S182:AT182),IF($BB$3="暦月",SUM(S182:AW182),""))</f>
        <v>0</v>
      </c>
      <c r="AY182" s="276"/>
      <c r="AZ182" s="285">
        <f>IF($BB$3="４週",AX182/4,IF($BB$3="暦月",'認知症対応型通所（100名）'!AX182/('認知症対応型通所（100名）'!$BB$8/7),""))</f>
        <v>0</v>
      </c>
      <c r="BA182" s="285"/>
      <c r="BB182" s="174"/>
      <c r="BC182" s="174"/>
      <c r="BD182" s="174"/>
      <c r="BE182" s="174"/>
      <c r="BF182" s="174"/>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row>
    <row r="183" spans="1:1024" ht="20.25" customHeight="1">
      <c r="A183" s="5"/>
      <c r="B183" s="209"/>
      <c r="C183" s="219"/>
      <c r="D183" s="219"/>
      <c r="E183" s="219"/>
      <c r="F183" s="303">
        <f>C181</f>
        <v>0</v>
      </c>
      <c r="G183" s="50"/>
      <c r="H183" s="50"/>
      <c r="I183" s="50"/>
      <c r="J183" s="50"/>
      <c r="K183" s="50"/>
      <c r="L183" s="67"/>
      <c r="M183" s="67"/>
      <c r="N183" s="67"/>
      <c r="O183" s="67"/>
      <c r="P183" s="240" t="s">
        <v>44</v>
      </c>
      <c r="Q183" s="240"/>
      <c r="R183" s="240"/>
      <c r="S183" s="248" t="str">
        <f>IF(S181="","",VLOOKUP(S181,'シフト記号表（勤務時間帯）'!$C$6:$U$35,19,0))</f>
        <v/>
      </c>
      <c r="T183" s="252" t="str">
        <f>IF(T181="","",VLOOKUP(T181,'シフト記号表（勤務時間帯）'!$C$6:$U$35,19,0))</f>
        <v/>
      </c>
      <c r="U183" s="252" t="str">
        <f>IF(U181="","",VLOOKUP(U181,'シフト記号表（勤務時間帯）'!$C$6:$U$35,19,0))</f>
        <v/>
      </c>
      <c r="V183" s="252" t="str">
        <f>IF(V181="","",VLOOKUP(V181,'シフト記号表（勤務時間帯）'!$C$6:$U$35,19,0))</f>
        <v/>
      </c>
      <c r="W183" s="252" t="str">
        <f>IF(W181="","",VLOOKUP(W181,'シフト記号表（勤務時間帯）'!$C$6:$U$35,19,0))</f>
        <v/>
      </c>
      <c r="X183" s="252" t="str">
        <f>IF(X181="","",VLOOKUP(X181,'シフト記号表（勤務時間帯）'!$C$6:$U$35,19,0))</f>
        <v/>
      </c>
      <c r="Y183" s="257" t="str">
        <f>IF(Y181="","",VLOOKUP(Y181,'シフト記号表（勤務時間帯）'!$C$6:$U$35,19,0))</f>
        <v/>
      </c>
      <c r="Z183" s="248" t="str">
        <f>IF(Z181="","",VLOOKUP(Z181,'シフト記号表（勤務時間帯）'!$C$6:$U$35,19,0))</f>
        <v/>
      </c>
      <c r="AA183" s="252" t="str">
        <f>IF(AA181="","",VLOOKUP(AA181,'シフト記号表（勤務時間帯）'!$C$6:$U$35,19,0))</f>
        <v/>
      </c>
      <c r="AB183" s="252" t="str">
        <f>IF(AB181="","",VLOOKUP(AB181,'シフト記号表（勤務時間帯）'!$C$6:$U$35,19,0))</f>
        <v/>
      </c>
      <c r="AC183" s="252" t="str">
        <f>IF(AC181="","",VLOOKUP(AC181,'シフト記号表（勤務時間帯）'!$C$6:$U$35,19,0))</f>
        <v/>
      </c>
      <c r="AD183" s="252" t="str">
        <f>IF(AD181="","",VLOOKUP(AD181,'シフト記号表（勤務時間帯）'!$C$6:$U$35,19,0))</f>
        <v/>
      </c>
      <c r="AE183" s="252" t="str">
        <f>IF(AE181="","",VLOOKUP(AE181,'シフト記号表（勤務時間帯）'!$C$6:$U$35,19,0))</f>
        <v/>
      </c>
      <c r="AF183" s="257" t="str">
        <f>IF(AF181="","",VLOOKUP(AF181,'シフト記号表（勤務時間帯）'!$C$6:$U$35,19,0))</f>
        <v/>
      </c>
      <c r="AG183" s="248" t="str">
        <f>IF(AG181="","",VLOOKUP(AG181,'シフト記号表（勤務時間帯）'!$C$6:$U$35,19,0))</f>
        <v/>
      </c>
      <c r="AH183" s="252" t="str">
        <f>IF(AH181="","",VLOOKUP(AH181,'シフト記号表（勤務時間帯）'!$C$6:$U$35,19,0))</f>
        <v/>
      </c>
      <c r="AI183" s="252" t="str">
        <f>IF(AI181="","",VLOOKUP(AI181,'シフト記号表（勤務時間帯）'!$C$6:$U$35,19,0))</f>
        <v/>
      </c>
      <c r="AJ183" s="252" t="str">
        <f>IF(AJ181="","",VLOOKUP(AJ181,'シフト記号表（勤務時間帯）'!$C$6:$U$35,19,0))</f>
        <v/>
      </c>
      <c r="AK183" s="252" t="str">
        <f>IF(AK181="","",VLOOKUP(AK181,'シフト記号表（勤務時間帯）'!$C$6:$U$35,19,0))</f>
        <v/>
      </c>
      <c r="AL183" s="252" t="str">
        <f>IF(AL181="","",VLOOKUP(AL181,'シフト記号表（勤務時間帯）'!$C$6:$U$35,19,0))</f>
        <v/>
      </c>
      <c r="AM183" s="257" t="str">
        <f>IF(AM181="","",VLOOKUP(AM181,'シフト記号表（勤務時間帯）'!$C$6:$U$35,19,0))</f>
        <v/>
      </c>
      <c r="AN183" s="248" t="str">
        <f>IF(AN181="","",VLOOKUP(AN181,'シフト記号表（勤務時間帯）'!$C$6:$U$35,19,0))</f>
        <v/>
      </c>
      <c r="AO183" s="252" t="str">
        <f>IF(AO181="","",VLOOKUP(AO181,'シフト記号表（勤務時間帯）'!$C$6:$U$35,19,0))</f>
        <v/>
      </c>
      <c r="AP183" s="252" t="str">
        <f>IF(AP181="","",VLOOKUP(AP181,'シフト記号表（勤務時間帯）'!$C$6:$U$35,19,0))</f>
        <v/>
      </c>
      <c r="AQ183" s="252" t="str">
        <f>IF(AQ181="","",VLOOKUP(AQ181,'シフト記号表（勤務時間帯）'!$C$6:$U$35,19,0))</f>
        <v/>
      </c>
      <c r="AR183" s="252" t="str">
        <f>IF(AR181="","",VLOOKUP(AR181,'シフト記号表（勤務時間帯）'!$C$6:$U$35,19,0))</f>
        <v/>
      </c>
      <c r="AS183" s="252" t="str">
        <f>IF(AS181="","",VLOOKUP(AS181,'シフト記号表（勤務時間帯）'!$C$6:$U$35,19,0))</f>
        <v/>
      </c>
      <c r="AT183" s="257" t="str">
        <f>IF(AT181="","",VLOOKUP(AT181,'シフト記号表（勤務時間帯）'!$C$6:$U$35,19,0))</f>
        <v/>
      </c>
      <c r="AU183" s="248" t="str">
        <f>IF(AU181="","",VLOOKUP(AU181,'シフト記号表（勤務時間帯）'!$C$6:$U$35,19,0))</f>
        <v/>
      </c>
      <c r="AV183" s="252" t="str">
        <f>IF(AV181="","",VLOOKUP(AV181,'シフト記号表（勤務時間帯）'!$C$6:$U$35,19,0))</f>
        <v/>
      </c>
      <c r="AW183" s="252" t="str">
        <f>IF(AW181="","",VLOOKUP(AW181,'シフト記号表（勤務時間帯）'!$C$6:$U$35,19,0))</f>
        <v/>
      </c>
      <c r="AX183" s="277">
        <f>IF($BB$3="４週",SUM(S183:AT183),IF($BB$3="暦月",SUM(S183:AW183),""))</f>
        <v>0</v>
      </c>
      <c r="AY183" s="277"/>
      <c r="AZ183" s="286">
        <f>IF($BB$3="４週",AX183/4,IF($BB$3="暦月",'認知症対応型通所（100名）'!AX183/('認知症対応型通所（100名）'!$BB$8/7),""))</f>
        <v>0</v>
      </c>
      <c r="BA183" s="286"/>
      <c r="BB183" s="174"/>
      <c r="BC183" s="174"/>
      <c r="BD183" s="174"/>
      <c r="BE183" s="174"/>
      <c r="BF183" s="174"/>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row>
    <row r="184" spans="1:1024" ht="20.25" customHeight="1">
      <c r="A184" s="5"/>
      <c r="B184" s="209">
        <f>B181+1</f>
        <v>55</v>
      </c>
      <c r="C184" s="219"/>
      <c r="D184" s="219"/>
      <c r="E184" s="219"/>
      <c r="F184" s="41"/>
      <c r="G184" s="50"/>
      <c r="H184" s="50"/>
      <c r="I184" s="50"/>
      <c r="J184" s="50"/>
      <c r="K184" s="50"/>
      <c r="L184" s="67"/>
      <c r="M184" s="67"/>
      <c r="N184" s="67"/>
      <c r="O184" s="67"/>
      <c r="P184" s="241" t="s">
        <v>49</v>
      </c>
      <c r="Q184" s="241"/>
      <c r="R184" s="241"/>
      <c r="S184" s="307"/>
      <c r="T184" s="309"/>
      <c r="U184" s="309"/>
      <c r="V184" s="309"/>
      <c r="W184" s="309"/>
      <c r="X184" s="309"/>
      <c r="Y184" s="310"/>
      <c r="Z184" s="307"/>
      <c r="AA184" s="309"/>
      <c r="AB184" s="309"/>
      <c r="AC184" s="309"/>
      <c r="AD184" s="309"/>
      <c r="AE184" s="309"/>
      <c r="AF184" s="310"/>
      <c r="AG184" s="307"/>
      <c r="AH184" s="309"/>
      <c r="AI184" s="309"/>
      <c r="AJ184" s="309"/>
      <c r="AK184" s="309"/>
      <c r="AL184" s="309"/>
      <c r="AM184" s="310"/>
      <c r="AN184" s="307"/>
      <c r="AO184" s="309"/>
      <c r="AP184" s="309"/>
      <c r="AQ184" s="309"/>
      <c r="AR184" s="309"/>
      <c r="AS184" s="309"/>
      <c r="AT184" s="310"/>
      <c r="AU184" s="307"/>
      <c r="AV184" s="309"/>
      <c r="AW184" s="309"/>
      <c r="AX184" s="312"/>
      <c r="AY184" s="312"/>
      <c r="AZ184" s="316"/>
      <c r="BA184" s="316"/>
      <c r="BB184" s="174"/>
      <c r="BC184" s="174"/>
      <c r="BD184" s="174"/>
      <c r="BE184" s="174"/>
      <c r="BF184" s="174"/>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row>
    <row r="185" spans="1:1024" ht="20.25" customHeight="1">
      <c r="A185" s="5"/>
      <c r="B185" s="209"/>
      <c r="C185" s="219"/>
      <c r="D185" s="219"/>
      <c r="E185" s="219"/>
      <c r="F185" s="39"/>
      <c r="G185" s="50"/>
      <c r="H185" s="50"/>
      <c r="I185" s="50"/>
      <c r="J185" s="50"/>
      <c r="K185" s="50"/>
      <c r="L185" s="67"/>
      <c r="M185" s="67"/>
      <c r="N185" s="67"/>
      <c r="O185" s="67"/>
      <c r="P185" s="239" t="s">
        <v>40</v>
      </c>
      <c r="Q185" s="239"/>
      <c r="R185" s="239"/>
      <c r="S185" s="247" t="str">
        <f>IF(S184="","",VLOOKUP(S184,'シフト記号表（勤務時間帯）'!$C$6:$K$35,9,0))</f>
        <v/>
      </c>
      <c r="T185" s="251" t="str">
        <f>IF(T184="","",VLOOKUP(T184,'シフト記号表（勤務時間帯）'!$C$6:$K$35,9,0))</f>
        <v/>
      </c>
      <c r="U185" s="251" t="str">
        <f>IF(U184="","",VLOOKUP(U184,'シフト記号表（勤務時間帯）'!$C$6:$K$35,9,0))</f>
        <v/>
      </c>
      <c r="V185" s="251" t="str">
        <f>IF(V184="","",VLOOKUP(V184,'シフト記号表（勤務時間帯）'!$C$6:$K$35,9,0))</f>
        <v/>
      </c>
      <c r="W185" s="251" t="str">
        <f>IF(W184="","",VLOOKUP(W184,'シフト記号表（勤務時間帯）'!$C$6:$K$35,9,0))</f>
        <v/>
      </c>
      <c r="X185" s="251" t="str">
        <f>IF(X184="","",VLOOKUP(X184,'シフト記号表（勤務時間帯）'!$C$6:$K$35,9,0))</f>
        <v/>
      </c>
      <c r="Y185" s="256" t="str">
        <f>IF(Y184="","",VLOOKUP(Y184,'シフト記号表（勤務時間帯）'!$C$6:$K$35,9,0))</f>
        <v/>
      </c>
      <c r="Z185" s="247" t="str">
        <f>IF(Z184="","",VLOOKUP(Z184,'シフト記号表（勤務時間帯）'!$C$6:$K$35,9,0))</f>
        <v/>
      </c>
      <c r="AA185" s="251" t="str">
        <f>IF(AA184="","",VLOOKUP(AA184,'シフト記号表（勤務時間帯）'!$C$6:$K$35,9,0))</f>
        <v/>
      </c>
      <c r="AB185" s="251" t="str">
        <f>IF(AB184="","",VLOOKUP(AB184,'シフト記号表（勤務時間帯）'!$C$6:$K$35,9,0))</f>
        <v/>
      </c>
      <c r="AC185" s="251" t="str">
        <f>IF(AC184="","",VLOOKUP(AC184,'シフト記号表（勤務時間帯）'!$C$6:$K$35,9,0))</f>
        <v/>
      </c>
      <c r="AD185" s="251" t="str">
        <f>IF(AD184="","",VLOOKUP(AD184,'シフト記号表（勤務時間帯）'!$C$6:$K$35,9,0))</f>
        <v/>
      </c>
      <c r="AE185" s="251" t="str">
        <f>IF(AE184="","",VLOOKUP(AE184,'シフト記号表（勤務時間帯）'!$C$6:$K$35,9,0))</f>
        <v/>
      </c>
      <c r="AF185" s="256" t="str">
        <f>IF(AF184="","",VLOOKUP(AF184,'シフト記号表（勤務時間帯）'!$C$6:$K$35,9,0))</f>
        <v/>
      </c>
      <c r="AG185" s="247" t="str">
        <f>IF(AG184="","",VLOOKUP(AG184,'シフト記号表（勤務時間帯）'!$C$6:$K$35,9,0))</f>
        <v/>
      </c>
      <c r="AH185" s="251" t="str">
        <f>IF(AH184="","",VLOOKUP(AH184,'シフト記号表（勤務時間帯）'!$C$6:$K$35,9,0))</f>
        <v/>
      </c>
      <c r="AI185" s="251" t="str">
        <f>IF(AI184="","",VLOOKUP(AI184,'シフト記号表（勤務時間帯）'!$C$6:$K$35,9,0))</f>
        <v/>
      </c>
      <c r="AJ185" s="251" t="str">
        <f>IF(AJ184="","",VLOOKUP(AJ184,'シフト記号表（勤務時間帯）'!$C$6:$K$35,9,0))</f>
        <v/>
      </c>
      <c r="AK185" s="251" t="str">
        <f>IF(AK184="","",VLOOKUP(AK184,'シフト記号表（勤務時間帯）'!$C$6:$K$35,9,0))</f>
        <v/>
      </c>
      <c r="AL185" s="251" t="str">
        <f>IF(AL184="","",VLOOKUP(AL184,'シフト記号表（勤務時間帯）'!$C$6:$K$35,9,0))</f>
        <v/>
      </c>
      <c r="AM185" s="256" t="str">
        <f>IF(AM184="","",VLOOKUP(AM184,'シフト記号表（勤務時間帯）'!$C$6:$K$35,9,0))</f>
        <v/>
      </c>
      <c r="AN185" s="247" t="str">
        <f>IF(AN184="","",VLOOKUP(AN184,'シフト記号表（勤務時間帯）'!$C$6:$K$35,9,0))</f>
        <v/>
      </c>
      <c r="AO185" s="251" t="str">
        <f>IF(AO184="","",VLOOKUP(AO184,'シフト記号表（勤務時間帯）'!$C$6:$K$35,9,0))</f>
        <v/>
      </c>
      <c r="AP185" s="251" t="str">
        <f>IF(AP184="","",VLOOKUP(AP184,'シフト記号表（勤務時間帯）'!$C$6:$K$35,9,0))</f>
        <v/>
      </c>
      <c r="AQ185" s="251" t="str">
        <f>IF(AQ184="","",VLOOKUP(AQ184,'シフト記号表（勤務時間帯）'!$C$6:$K$35,9,0))</f>
        <v/>
      </c>
      <c r="AR185" s="251" t="str">
        <f>IF(AR184="","",VLOOKUP(AR184,'シフト記号表（勤務時間帯）'!$C$6:$K$35,9,0))</f>
        <v/>
      </c>
      <c r="AS185" s="251" t="str">
        <f>IF(AS184="","",VLOOKUP(AS184,'シフト記号表（勤務時間帯）'!$C$6:$K$35,9,0))</f>
        <v/>
      </c>
      <c r="AT185" s="256" t="str">
        <f>IF(AT184="","",VLOOKUP(AT184,'シフト記号表（勤務時間帯）'!$C$6:$K$35,9,0))</f>
        <v/>
      </c>
      <c r="AU185" s="247" t="str">
        <f>IF(AU184="","",VLOOKUP(AU184,'シフト記号表（勤務時間帯）'!$C$6:$K$35,9,0))</f>
        <v/>
      </c>
      <c r="AV185" s="251" t="str">
        <f>IF(AV184="","",VLOOKUP(AV184,'シフト記号表（勤務時間帯）'!$C$6:$K$35,9,0))</f>
        <v/>
      </c>
      <c r="AW185" s="251" t="str">
        <f>IF(AW184="","",VLOOKUP(AW184,'シフト記号表（勤務時間帯）'!$C$6:$K$35,9,0))</f>
        <v/>
      </c>
      <c r="AX185" s="276">
        <f>IF($BB$3="４週",SUM(S185:AT185),IF($BB$3="暦月",SUM(S185:AW185),""))</f>
        <v>0</v>
      </c>
      <c r="AY185" s="276"/>
      <c r="AZ185" s="285">
        <f>IF($BB$3="４週",AX185/4,IF($BB$3="暦月",'認知症対応型通所（100名）'!AX185/('認知症対応型通所（100名）'!$BB$8/7),""))</f>
        <v>0</v>
      </c>
      <c r="BA185" s="285"/>
      <c r="BB185" s="174"/>
      <c r="BC185" s="174"/>
      <c r="BD185" s="174"/>
      <c r="BE185" s="174"/>
      <c r="BF185" s="174"/>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row>
    <row r="186" spans="1:1024" ht="20.25" customHeight="1">
      <c r="A186" s="5"/>
      <c r="B186" s="209"/>
      <c r="C186" s="219"/>
      <c r="D186" s="219"/>
      <c r="E186" s="219"/>
      <c r="F186" s="303">
        <f>C184</f>
        <v>0</v>
      </c>
      <c r="G186" s="50"/>
      <c r="H186" s="50"/>
      <c r="I186" s="50"/>
      <c r="J186" s="50"/>
      <c r="K186" s="50"/>
      <c r="L186" s="67"/>
      <c r="M186" s="67"/>
      <c r="N186" s="67"/>
      <c r="O186" s="67"/>
      <c r="P186" s="240" t="s">
        <v>44</v>
      </c>
      <c r="Q186" s="240"/>
      <c r="R186" s="240"/>
      <c r="S186" s="248" t="str">
        <f>IF(S184="","",VLOOKUP(S184,'シフト記号表（勤務時間帯）'!$C$6:$U$35,19,0))</f>
        <v/>
      </c>
      <c r="T186" s="252" t="str">
        <f>IF(T184="","",VLOOKUP(T184,'シフト記号表（勤務時間帯）'!$C$6:$U$35,19,0))</f>
        <v/>
      </c>
      <c r="U186" s="252" t="str">
        <f>IF(U184="","",VLOOKUP(U184,'シフト記号表（勤務時間帯）'!$C$6:$U$35,19,0))</f>
        <v/>
      </c>
      <c r="V186" s="252" t="str">
        <f>IF(V184="","",VLOOKUP(V184,'シフト記号表（勤務時間帯）'!$C$6:$U$35,19,0))</f>
        <v/>
      </c>
      <c r="W186" s="252" t="str">
        <f>IF(W184="","",VLOOKUP(W184,'シフト記号表（勤務時間帯）'!$C$6:$U$35,19,0))</f>
        <v/>
      </c>
      <c r="X186" s="252" t="str">
        <f>IF(X184="","",VLOOKUP(X184,'シフト記号表（勤務時間帯）'!$C$6:$U$35,19,0))</f>
        <v/>
      </c>
      <c r="Y186" s="257" t="str">
        <f>IF(Y184="","",VLOOKUP(Y184,'シフト記号表（勤務時間帯）'!$C$6:$U$35,19,0))</f>
        <v/>
      </c>
      <c r="Z186" s="248" t="str">
        <f>IF(Z184="","",VLOOKUP(Z184,'シフト記号表（勤務時間帯）'!$C$6:$U$35,19,0))</f>
        <v/>
      </c>
      <c r="AA186" s="252" t="str">
        <f>IF(AA184="","",VLOOKUP(AA184,'シフト記号表（勤務時間帯）'!$C$6:$U$35,19,0))</f>
        <v/>
      </c>
      <c r="AB186" s="252" t="str">
        <f>IF(AB184="","",VLOOKUP(AB184,'シフト記号表（勤務時間帯）'!$C$6:$U$35,19,0))</f>
        <v/>
      </c>
      <c r="AC186" s="252" t="str">
        <f>IF(AC184="","",VLOOKUP(AC184,'シフト記号表（勤務時間帯）'!$C$6:$U$35,19,0))</f>
        <v/>
      </c>
      <c r="AD186" s="252" t="str">
        <f>IF(AD184="","",VLOOKUP(AD184,'シフト記号表（勤務時間帯）'!$C$6:$U$35,19,0))</f>
        <v/>
      </c>
      <c r="AE186" s="252" t="str">
        <f>IF(AE184="","",VLOOKUP(AE184,'シフト記号表（勤務時間帯）'!$C$6:$U$35,19,0))</f>
        <v/>
      </c>
      <c r="AF186" s="257" t="str">
        <f>IF(AF184="","",VLOOKUP(AF184,'シフト記号表（勤務時間帯）'!$C$6:$U$35,19,0))</f>
        <v/>
      </c>
      <c r="AG186" s="248" t="str">
        <f>IF(AG184="","",VLOOKUP(AG184,'シフト記号表（勤務時間帯）'!$C$6:$U$35,19,0))</f>
        <v/>
      </c>
      <c r="AH186" s="252" t="str">
        <f>IF(AH184="","",VLOOKUP(AH184,'シフト記号表（勤務時間帯）'!$C$6:$U$35,19,0))</f>
        <v/>
      </c>
      <c r="AI186" s="252" t="str">
        <f>IF(AI184="","",VLOOKUP(AI184,'シフト記号表（勤務時間帯）'!$C$6:$U$35,19,0))</f>
        <v/>
      </c>
      <c r="AJ186" s="252" t="str">
        <f>IF(AJ184="","",VLOOKUP(AJ184,'シフト記号表（勤務時間帯）'!$C$6:$U$35,19,0))</f>
        <v/>
      </c>
      <c r="AK186" s="252" t="str">
        <f>IF(AK184="","",VLOOKUP(AK184,'シフト記号表（勤務時間帯）'!$C$6:$U$35,19,0))</f>
        <v/>
      </c>
      <c r="AL186" s="252" t="str">
        <f>IF(AL184="","",VLOOKUP(AL184,'シフト記号表（勤務時間帯）'!$C$6:$U$35,19,0))</f>
        <v/>
      </c>
      <c r="AM186" s="257" t="str">
        <f>IF(AM184="","",VLOOKUP(AM184,'シフト記号表（勤務時間帯）'!$C$6:$U$35,19,0))</f>
        <v/>
      </c>
      <c r="AN186" s="248" t="str">
        <f>IF(AN184="","",VLOOKUP(AN184,'シフト記号表（勤務時間帯）'!$C$6:$U$35,19,0))</f>
        <v/>
      </c>
      <c r="AO186" s="252" t="str">
        <f>IF(AO184="","",VLOOKUP(AO184,'シフト記号表（勤務時間帯）'!$C$6:$U$35,19,0))</f>
        <v/>
      </c>
      <c r="AP186" s="252" t="str">
        <f>IF(AP184="","",VLOOKUP(AP184,'シフト記号表（勤務時間帯）'!$C$6:$U$35,19,0))</f>
        <v/>
      </c>
      <c r="AQ186" s="252" t="str">
        <f>IF(AQ184="","",VLOOKUP(AQ184,'シフト記号表（勤務時間帯）'!$C$6:$U$35,19,0))</f>
        <v/>
      </c>
      <c r="AR186" s="252" t="str">
        <f>IF(AR184="","",VLOOKUP(AR184,'シフト記号表（勤務時間帯）'!$C$6:$U$35,19,0))</f>
        <v/>
      </c>
      <c r="AS186" s="252" t="str">
        <f>IF(AS184="","",VLOOKUP(AS184,'シフト記号表（勤務時間帯）'!$C$6:$U$35,19,0))</f>
        <v/>
      </c>
      <c r="AT186" s="257" t="str">
        <f>IF(AT184="","",VLOOKUP(AT184,'シフト記号表（勤務時間帯）'!$C$6:$U$35,19,0))</f>
        <v/>
      </c>
      <c r="AU186" s="248" t="str">
        <f>IF(AU184="","",VLOOKUP(AU184,'シフト記号表（勤務時間帯）'!$C$6:$U$35,19,0))</f>
        <v/>
      </c>
      <c r="AV186" s="252" t="str">
        <f>IF(AV184="","",VLOOKUP(AV184,'シフト記号表（勤務時間帯）'!$C$6:$U$35,19,0))</f>
        <v/>
      </c>
      <c r="AW186" s="252" t="str">
        <f>IF(AW184="","",VLOOKUP(AW184,'シフト記号表（勤務時間帯）'!$C$6:$U$35,19,0))</f>
        <v/>
      </c>
      <c r="AX186" s="277">
        <f>IF($BB$3="４週",SUM(S186:AT186),IF($BB$3="暦月",SUM(S186:AW186),""))</f>
        <v>0</v>
      </c>
      <c r="AY186" s="277"/>
      <c r="AZ186" s="286">
        <f>IF($BB$3="４週",AX186/4,IF($BB$3="暦月",'認知症対応型通所（100名）'!AX186/('認知症対応型通所（100名）'!$BB$8/7),""))</f>
        <v>0</v>
      </c>
      <c r="BA186" s="286"/>
      <c r="BB186" s="174"/>
      <c r="BC186" s="174"/>
      <c r="BD186" s="174"/>
      <c r="BE186" s="174"/>
      <c r="BF186" s="174"/>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row>
    <row r="187" spans="1:1024" ht="20.25" customHeight="1">
      <c r="A187" s="5"/>
      <c r="B187" s="209">
        <f>B184+1</f>
        <v>56</v>
      </c>
      <c r="C187" s="219"/>
      <c r="D187" s="219"/>
      <c r="E187" s="219"/>
      <c r="F187" s="41"/>
      <c r="G187" s="50"/>
      <c r="H187" s="50"/>
      <c r="I187" s="50"/>
      <c r="J187" s="50"/>
      <c r="K187" s="50"/>
      <c r="L187" s="67"/>
      <c r="M187" s="67"/>
      <c r="N187" s="67"/>
      <c r="O187" s="67"/>
      <c r="P187" s="241" t="s">
        <v>49</v>
      </c>
      <c r="Q187" s="241"/>
      <c r="R187" s="241"/>
      <c r="S187" s="307"/>
      <c r="T187" s="309"/>
      <c r="U187" s="309"/>
      <c r="V187" s="309"/>
      <c r="W187" s="309"/>
      <c r="X187" s="309"/>
      <c r="Y187" s="310"/>
      <c r="Z187" s="307"/>
      <c r="AA187" s="309"/>
      <c r="AB187" s="309"/>
      <c r="AC187" s="309"/>
      <c r="AD187" s="309"/>
      <c r="AE187" s="309"/>
      <c r="AF187" s="310"/>
      <c r="AG187" s="307"/>
      <c r="AH187" s="309"/>
      <c r="AI187" s="309"/>
      <c r="AJ187" s="309"/>
      <c r="AK187" s="309"/>
      <c r="AL187" s="309"/>
      <c r="AM187" s="310"/>
      <c r="AN187" s="307"/>
      <c r="AO187" s="309"/>
      <c r="AP187" s="309"/>
      <c r="AQ187" s="309"/>
      <c r="AR187" s="309"/>
      <c r="AS187" s="309"/>
      <c r="AT187" s="310"/>
      <c r="AU187" s="307"/>
      <c r="AV187" s="309"/>
      <c r="AW187" s="309"/>
      <c r="AX187" s="312"/>
      <c r="AY187" s="312"/>
      <c r="AZ187" s="316"/>
      <c r="BA187" s="316"/>
      <c r="BB187" s="174"/>
      <c r="BC187" s="174"/>
      <c r="BD187" s="174"/>
      <c r="BE187" s="174"/>
      <c r="BF187" s="174"/>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row>
    <row r="188" spans="1:1024" ht="20.25" customHeight="1">
      <c r="A188" s="5"/>
      <c r="B188" s="209"/>
      <c r="C188" s="219"/>
      <c r="D188" s="219"/>
      <c r="E188" s="219"/>
      <c r="F188" s="39"/>
      <c r="G188" s="50"/>
      <c r="H188" s="50"/>
      <c r="I188" s="50"/>
      <c r="J188" s="50"/>
      <c r="K188" s="50"/>
      <c r="L188" s="67"/>
      <c r="M188" s="67"/>
      <c r="N188" s="67"/>
      <c r="O188" s="67"/>
      <c r="P188" s="239" t="s">
        <v>40</v>
      </c>
      <c r="Q188" s="239"/>
      <c r="R188" s="239"/>
      <c r="S188" s="247" t="str">
        <f>IF(S187="","",VLOOKUP(S187,'シフト記号表（勤務時間帯）'!$C$6:$K$35,9,0))</f>
        <v/>
      </c>
      <c r="T188" s="251" t="str">
        <f>IF(T187="","",VLOOKUP(T187,'シフト記号表（勤務時間帯）'!$C$6:$K$35,9,0))</f>
        <v/>
      </c>
      <c r="U188" s="251" t="str">
        <f>IF(U187="","",VLOOKUP(U187,'シフト記号表（勤務時間帯）'!$C$6:$K$35,9,0))</f>
        <v/>
      </c>
      <c r="V188" s="251" t="str">
        <f>IF(V187="","",VLOOKUP(V187,'シフト記号表（勤務時間帯）'!$C$6:$K$35,9,0))</f>
        <v/>
      </c>
      <c r="W188" s="251" t="str">
        <f>IF(W187="","",VLOOKUP(W187,'シフト記号表（勤務時間帯）'!$C$6:$K$35,9,0))</f>
        <v/>
      </c>
      <c r="X188" s="251" t="str">
        <f>IF(X187="","",VLOOKUP(X187,'シフト記号表（勤務時間帯）'!$C$6:$K$35,9,0))</f>
        <v/>
      </c>
      <c r="Y188" s="256" t="str">
        <f>IF(Y187="","",VLOOKUP(Y187,'シフト記号表（勤務時間帯）'!$C$6:$K$35,9,0))</f>
        <v/>
      </c>
      <c r="Z188" s="247" t="str">
        <f>IF(Z187="","",VLOOKUP(Z187,'シフト記号表（勤務時間帯）'!$C$6:$K$35,9,0))</f>
        <v/>
      </c>
      <c r="AA188" s="251" t="str">
        <f>IF(AA187="","",VLOOKUP(AA187,'シフト記号表（勤務時間帯）'!$C$6:$K$35,9,0))</f>
        <v/>
      </c>
      <c r="AB188" s="251" t="str">
        <f>IF(AB187="","",VLOOKUP(AB187,'シフト記号表（勤務時間帯）'!$C$6:$K$35,9,0))</f>
        <v/>
      </c>
      <c r="AC188" s="251" t="str">
        <f>IF(AC187="","",VLOOKUP(AC187,'シフト記号表（勤務時間帯）'!$C$6:$K$35,9,0))</f>
        <v/>
      </c>
      <c r="AD188" s="251" t="str">
        <f>IF(AD187="","",VLOOKUP(AD187,'シフト記号表（勤務時間帯）'!$C$6:$K$35,9,0))</f>
        <v/>
      </c>
      <c r="AE188" s="251" t="str">
        <f>IF(AE187="","",VLOOKUP(AE187,'シフト記号表（勤務時間帯）'!$C$6:$K$35,9,0))</f>
        <v/>
      </c>
      <c r="AF188" s="256" t="str">
        <f>IF(AF187="","",VLOOKUP(AF187,'シフト記号表（勤務時間帯）'!$C$6:$K$35,9,0))</f>
        <v/>
      </c>
      <c r="AG188" s="247" t="str">
        <f>IF(AG187="","",VLOOKUP(AG187,'シフト記号表（勤務時間帯）'!$C$6:$K$35,9,0))</f>
        <v/>
      </c>
      <c r="AH188" s="251" t="str">
        <f>IF(AH187="","",VLOOKUP(AH187,'シフト記号表（勤務時間帯）'!$C$6:$K$35,9,0))</f>
        <v/>
      </c>
      <c r="AI188" s="251" t="str">
        <f>IF(AI187="","",VLOOKUP(AI187,'シフト記号表（勤務時間帯）'!$C$6:$K$35,9,0))</f>
        <v/>
      </c>
      <c r="AJ188" s="251" t="str">
        <f>IF(AJ187="","",VLOOKUP(AJ187,'シフト記号表（勤務時間帯）'!$C$6:$K$35,9,0))</f>
        <v/>
      </c>
      <c r="AK188" s="251" t="str">
        <f>IF(AK187="","",VLOOKUP(AK187,'シフト記号表（勤務時間帯）'!$C$6:$K$35,9,0))</f>
        <v/>
      </c>
      <c r="AL188" s="251" t="str">
        <f>IF(AL187="","",VLOOKUP(AL187,'シフト記号表（勤務時間帯）'!$C$6:$K$35,9,0))</f>
        <v/>
      </c>
      <c r="AM188" s="256" t="str">
        <f>IF(AM187="","",VLOOKUP(AM187,'シフト記号表（勤務時間帯）'!$C$6:$K$35,9,0))</f>
        <v/>
      </c>
      <c r="AN188" s="247" t="str">
        <f>IF(AN187="","",VLOOKUP(AN187,'シフト記号表（勤務時間帯）'!$C$6:$K$35,9,0))</f>
        <v/>
      </c>
      <c r="AO188" s="251" t="str">
        <f>IF(AO187="","",VLOOKUP(AO187,'シフト記号表（勤務時間帯）'!$C$6:$K$35,9,0))</f>
        <v/>
      </c>
      <c r="AP188" s="251" t="str">
        <f>IF(AP187="","",VLOOKUP(AP187,'シフト記号表（勤務時間帯）'!$C$6:$K$35,9,0))</f>
        <v/>
      </c>
      <c r="AQ188" s="251" t="str">
        <f>IF(AQ187="","",VLOOKUP(AQ187,'シフト記号表（勤務時間帯）'!$C$6:$K$35,9,0))</f>
        <v/>
      </c>
      <c r="AR188" s="251" t="str">
        <f>IF(AR187="","",VLOOKUP(AR187,'シフト記号表（勤務時間帯）'!$C$6:$K$35,9,0))</f>
        <v/>
      </c>
      <c r="AS188" s="251" t="str">
        <f>IF(AS187="","",VLOOKUP(AS187,'シフト記号表（勤務時間帯）'!$C$6:$K$35,9,0))</f>
        <v/>
      </c>
      <c r="AT188" s="256" t="str">
        <f>IF(AT187="","",VLOOKUP(AT187,'シフト記号表（勤務時間帯）'!$C$6:$K$35,9,0))</f>
        <v/>
      </c>
      <c r="AU188" s="247" t="str">
        <f>IF(AU187="","",VLOOKUP(AU187,'シフト記号表（勤務時間帯）'!$C$6:$K$35,9,0))</f>
        <v/>
      </c>
      <c r="AV188" s="251" t="str">
        <f>IF(AV187="","",VLOOKUP(AV187,'シフト記号表（勤務時間帯）'!$C$6:$K$35,9,0))</f>
        <v/>
      </c>
      <c r="AW188" s="251" t="str">
        <f>IF(AW187="","",VLOOKUP(AW187,'シフト記号表（勤務時間帯）'!$C$6:$K$35,9,0))</f>
        <v/>
      </c>
      <c r="AX188" s="276">
        <f>IF($BB$3="４週",SUM(S188:AT188),IF($BB$3="暦月",SUM(S188:AW188),""))</f>
        <v>0</v>
      </c>
      <c r="AY188" s="276"/>
      <c r="AZ188" s="285">
        <f>IF($BB$3="４週",AX188/4,IF($BB$3="暦月",'認知症対応型通所（100名）'!AX188/('認知症対応型通所（100名）'!$BB$8/7),""))</f>
        <v>0</v>
      </c>
      <c r="BA188" s="285"/>
      <c r="BB188" s="174"/>
      <c r="BC188" s="174"/>
      <c r="BD188" s="174"/>
      <c r="BE188" s="174"/>
      <c r="BF188" s="174"/>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row>
    <row r="189" spans="1:1024" ht="20.25" customHeight="1">
      <c r="A189" s="5"/>
      <c r="B189" s="209"/>
      <c r="C189" s="219"/>
      <c r="D189" s="219"/>
      <c r="E189" s="219"/>
      <c r="F189" s="303">
        <f>C187</f>
        <v>0</v>
      </c>
      <c r="G189" s="50"/>
      <c r="H189" s="50"/>
      <c r="I189" s="50"/>
      <c r="J189" s="50"/>
      <c r="K189" s="50"/>
      <c r="L189" s="67"/>
      <c r="M189" s="67"/>
      <c r="N189" s="67"/>
      <c r="O189" s="67"/>
      <c r="P189" s="240" t="s">
        <v>44</v>
      </c>
      <c r="Q189" s="240"/>
      <c r="R189" s="240"/>
      <c r="S189" s="248" t="str">
        <f>IF(S187="","",VLOOKUP(S187,'シフト記号表（勤務時間帯）'!$C$6:$U$35,19,0))</f>
        <v/>
      </c>
      <c r="T189" s="252" t="str">
        <f>IF(T187="","",VLOOKUP(T187,'シフト記号表（勤務時間帯）'!$C$6:$U$35,19,0))</f>
        <v/>
      </c>
      <c r="U189" s="252" t="str">
        <f>IF(U187="","",VLOOKUP(U187,'シフト記号表（勤務時間帯）'!$C$6:$U$35,19,0))</f>
        <v/>
      </c>
      <c r="V189" s="252" t="str">
        <f>IF(V187="","",VLOOKUP(V187,'シフト記号表（勤務時間帯）'!$C$6:$U$35,19,0))</f>
        <v/>
      </c>
      <c r="W189" s="252" t="str">
        <f>IF(W187="","",VLOOKUP(W187,'シフト記号表（勤務時間帯）'!$C$6:$U$35,19,0))</f>
        <v/>
      </c>
      <c r="X189" s="252" t="str">
        <f>IF(X187="","",VLOOKUP(X187,'シフト記号表（勤務時間帯）'!$C$6:$U$35,19,0))</f>
        <v/>
      </c>
      <c r="Y189" s="257" t="str">
        <f>IF(Y187="","",VLOOKUP(Y187,'シフト記号表（勤務時間帯）'!$C$6:$U$35,19,0))</f>
        <v/>
      </c>
      <c r="Z189" s="248" t="str">
        <f>IF(Z187="","",VLOOKUP(Z187,'シフト記号表（勤務時間帯）'!$C$6:$U$35,19,0))</f>
        <v/>
      </c>
      <c r="AA189" s="252" t="str">
        <f>IF(AA187="","",VLOOKUP(AA187,'シフト記号表（勤務時間帯）'!$C$6:$U$35,19,0))</f>
        <v/>
      </c>
      <c r="AB189" s="252" t="str">
        <f>IF(AB187="","",VLOOKUP(AB187,'シフト記号表（勤務時間帯）'!$C$6:$U$35,19,0))</f>
        <v/>
      </c>
      <c r="AC189" s="252" t="str">
        <f>IF(AC187="","",VLOOKUP(AC187,'シフト記号表（勤務時間帯）'!$C$6:$U$35,19,0))</f>
        <v/>
      </c>
      <c r="AD189" s="252" t="str">
        <f>IF(AD187="","",VLOOKUP(AD187,'シフト記号表（勤務時間帯）'!$C$6:$U$35,19,0))</f>
        <v/>
      </c>
      <c r="AE189" s="252" t="str">
        <f>IF(AE187="","",VLOOKUP(AE187,'シフト記号表（勤務時間帯）'!$C$6:$U$35,19,0))</f>
        <v/>
      </c>
      <c r="AF189" s="257" t="str">
        <f>IF(AF187="","",VLOOKUP(AF187,'シフト記号表（勤務時間帯）'!$C$6:$U$35,19,0))</f>
        <v/>
      </c>
      <c r="AG189" s="248" t="str">
        <f>IF(AG187="","",VLOOKUP(AG187,'シフト記号表（勤務時間帯）'!$C$6:$U$35,19,0))</f>
        <v/>
      </c>
      <c r="AH189" s="252" t="str">
        <f>IF(AH187="","",VLOOKUP(AH187,'シフト記号表（勤務時間帯）'!$C$6:$U$35,19,0))</f>
        <v/>
      </c>
      <c r="AI189" s="252" t="str">
        <f>IF(AI187="","",VLOOKUP(AI187,'シフト記号表（勤務時間帯）'!$C$6:$U$35,19,0))</f>
        <v/>
      </c>
      <c r="AJ189" s="252" t="str">
        <f>IF(AJ187="","",VLOOKUP(AJ187,'シフト記号表（勤務時間帯）'!$C$6:$U$35,19,0))</f>
        <v/>
      </c>
      <c r="AK189" s="252" t="str">
        <f>IF(AK187="","",VLOOKUP(AK187,'シフト記号表（勤務時間帯）'!$C$6:$U$35,19,0))</f>
        <v/>
      </c>
      <c r="AL189" s="252" t="str">
        <f>IF(AL187="","",VLOOKUP(AL187,'シフト記号表（勤務時間帯）'!$C$6:$U$35,19,0))</f>
        <v/>
      </c>
      <c r="AM189" s="257" t="str">
        <f>IF(AM187="","",VLOOKUP(AM187,'シフト記号表（勤務時間帯）'!$C$6:$U$35,19,0))</f>
        <v/>
      </c>
      <c r="AN189" s="248" t="str">
        <f>IF(AN187="","",VLOOKUP(AN187,'シフト記号表（勤務時間帯）'!$C$6:$U$35,19,0))</f>
        <v/>
      </c>
      <c r="AO189" s="252" t="str">
        <f>IF(AO187="","",VLOOKUP(AO187,'シフト記号表（勤務時間帯）'!$C$6:$U$35,19,0))</f>
        <v/>
      </c>
      <c r="AP189" s="252" t="str">
        <f>IF(AP187="","",VLOOKUP(AP187,'シフト記号表（勤務時間帯）'!$C$6:$U$35,19,0))</f>
        <v/>
      </c>
      <c r="AQ189" s="252" t="str">
        <f>IF(AQ187="","",VLOOKUP(AQ187,'シフト記号表（勤務時間帯）'!$C$6:$U$35,19,0))</f>
        <v/>
      </c>
      <c r="AR189" s="252" t="str">
        <f>IF(AR187="","",VLOOKUP(AR187,'シフト記号表（勤務時間帯）'!$C$6:$U$35,19,0))</f>
        <v/>
      </c>
      <c r="AS189" s="252" t="str">
        <f>IF(AS187="","",VLOOKUP(AS187,'シフト記号表（勤務時間帯）'!$C$6:$U$35,19,0))</f>
        <v/>
      </c>
      <c r="AT189" s="257" t="str">
        <f>IF(AT187="","",VLOOKUP(AT187,'シフト記号表（勤務時間帯）'!$C$6:$U$35,19,0))</f>
        <v/>
      </c>
      <c r="AU189" s="248" t="str">
        <f>IF(AU187="","",VLOOKUP(AU187,'シフト記号表（勤務時間帯）'!$C$6:$U$35,19,0))</f>
        <v/>
      </c>
      <c r="AV189" s="252" t="str">
        <f>IF(AV187="","",VLOOKUP(AV187,'シフト記号表（勤務時間帯）'!$C$6:$U$35,19,0))</f>
        <v/>
      </c>
      <c r="AW189" s="252" t="str">
        <f>IF(AW187="","",VLOOKUP(AW187,'シフト記号表（勤務時間帯）'!$C$6:$U$35,19,0))</f>
        <v/>
      </c>
      <c r="AX189" s="277">
        <f>IF($BB$3="４週",SUM(S189:AT189),IF($BB$3="暦月",SUM(S189:AW189),""))</f>
        <v>0</v>
      </c>
      <c r="AY189" s="277"/>
      <c r="AZ189" s="286">
        <f>IF($BB$3="４週",AX189/4,IF($BB$3="暦月",'認知症対応型通所（100名）'!AX189/('認知症対応型通所（100名）'!$BB$8/7),""))</f>
        <v>0</v>
      </c>
      <c r="BA189" s="286"/>
      <c r="BB189" s="174"/>
      <c r="BC189" s="174"/>
      <c r="BD189" s="174"/>
      <c r="BE189" s="174"/>
      <c r="BF189" s="174"/>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row>
    <row r="190" spans="1:1024" ht="20.25" customHeight="1">
      <c r="A190" s="5"/>
      <c r="B190" s="209">
        <f>B187+1</f>
        <v>57</v>
      </c>
      <c r="C190" s="219"/>
      <c r="D190" s="219"/>
      <c r="E190" s="219"/>
      <c r="F190" s="41"/>
      <c r="G190" s="50"/>
      <c r="H190" s="50"/>
      <c r="I190" s="50"/>
      <c r="J190" s="50"/>
      <c r="K190" s="50"/>
      <c r="L190" s="67"/>
      <c r="M190" s="67"/>
      <c r="N190" s="67"/>
      <c r="O190" s="67"/>
      <c r="P190" s="241" t="s">
        <v>49</v>
      </c>
      <c r="Q190" s="241"/>
      <c r="R190" s="241"/>
      <c r="S190" s="307"/>
      <c r="T190" s="309"/>
      <c r="U190" s="309"/>
      <c r="V190" s="309"/>
      <c r="W190" s="309"/>
      <c r="X190" s="309"/>
      <c r="Y190" s="310"/>
      <c r="Z190" s="307"/>
      <c r="AA190" s="309"/>
      <c r="AB190" s="309"/>
      <c r="AC190" s="309"/>
      <c r="AD190" s="309"/>
      <c r="AE190" s="309"/>
      <c r="AF190" s="310"/>
      <c r="AG190" s="307"/>
      <c r="AH190" s="309"/>
      <c r="AI190" s="309"/>
      <c r="AJ190" s="309"/>
      <c r="AK190" s="309"/>
      <c r="AL190" s="309"/>
      <c r="AM190" s="310"/>
      <c r="AN190" s="307"/>
      <c r="AO190" s="309"/>
      <c r="AP190" s="309"/>
      <c r="AQ190" s="309"/>
      <c r="AR190" s="309"/>
      <c r="AS190" s="309"/>
      <c r="AT190" s="310"/>
      <c r="AU190" s="307"/>
      <c r="AV190" s="309"/>
      <c r="AW190" s="309"/>
      <c r="AX190" s="312"/>
      <c r="AY190" s="312"/>
      <c r="AZ190" s="316"/>
      <c r="BA190" s="316"/>
      <c r="BB190" s="174"/>
      <c r="BC190" s="174"/>
      <c r="BD190" s="174"/>
      <c r="BE190" s="174"/>
      <c r="BF190" s="174"/>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row>
    <row r="191" spans="1:1024" ht="20.25" customHeight="1">
      <c r="A191" s="5"/>
      <c r="B191" s="209"/>
      <c r="C191" s="219"/>
      <c r="D191" s="219"/>
      <c r="E191" s="219"/>
      <c r="F191" s="39"/>
      <c r="G191" s="50"/>
      <c r="H191" s="50"/>
      <c r="I191" s="50"/>
      <c r="J191" s="50"/>
      <c r="K191" s="50"/>
      <c r="L191" s="67"/>
      <c r="M191" s="67"/>
      <c r="N191" s="67"/>
      <c r="O191" s="67"/>
      <c r="P191" s="239" t="s">
        <v>40</v>
      </c>
      <c r="Q191" s="239"/>
      <c r="R191" s="239"/>
      <c r="S191" s="247" t="str">
        <f>IF(S190="","",VLOOKUP(S190,'シフト記号表（勤務時間帯）'!$C$6:$K$35,9,0))</f>
        <v/>
      </c>
      <c r="T191" s="251" t="str">
        <f>IF(T190="","",VLOOKUP(T190,'シフト記号表（勤務時間帯）'!$C$6:$K$35,9,0))</f>
        <v/>
      </c>
      <c r="U191" s="251" t="str">
        <f>IF(U190="","",VLOOKUP(U190,'シフト記号表（勤務時間帯）'!$C$6:$K$35,9,0))</f>
        <v/>
      </c>
      <c r="V191" s="251" t="str">
        <f>IF(V190="","",VLOOKUP(V190,'シフト記号表（勤務時間帯）'!$C$6:$K$35,9,0))</f>
        <v/>
      </c>
      <c r="W191" s="251" t="str">
        <f>IF(W190="","",VLOOKUP(W190,'シフト記号表（勤務時間帯）'!$C$6:$K$35,9,0))</f>
        <v/>
      </c>
      <c r="X191" s="251" t="str">
        <f>IF(X190="","",VLOOKUP(X190,'シフト記号表（勤務時間帯）'!$C$6:$K$35,9,0))</f>
        <v/>
      </c>
      <c r="Y191" s="256" t="str">
        <f>IF(Y190="","",VLOOKUP(Y190,'シフト記号表（勤務時間帯）'!$C$6:$K$35,9,0))</f>
        <v/>
      </c>
      <c r="Z191" s="247" t="str">
        <f>IF(Z190="","",VLOOKUP(Z190,'シフト記号表（勤務時間帯）'!$C$6:$K$35,9,0))</f>
        <v/>
      </c>
      <c r="AA191" s="251" t="str">
        <f>IF(AA190="","",VLOOKUP(AA190,'シフト記号表（勤務時間帯）'!$C$6:$K$35,9,0))</f>
        <v/>
      </c>
      <c r="AB191" s="251" t="str">
        <f>IF(AB190="","",VLOOKUP(AB190,'シフト記号表（勤務時間帯）'!$C$6:$K$35,9,0))</f>
        <v/>
      </c>
      <c r="AC191" s="251" t="str">
        <f>IF(AC190="","",VLOOKUP(AC190,'シフト記号表（勤務時間帯）'!$C$6:$K$35,9,0))</f>
        <v/>
      </c>
      <c r="AD191" s="251" t="str">
        <f>IF(AD190="","",VLOOKUP(AD190,'シフト記号表（勤務時間帯）'!$C$6:$K$35,9,0))</f>
        <v/>
      </c>
      <c r="AE191" s="251" t="str">
        <f>IF(AE190="","",VLOOKUP(AE190,'シフト記号表（勤務時間帯）'!$C$6:$K$35,9,0))</f>
        <v/>
      </c>
      <c r="AF191" s="256" t="str">
        <f>IF(AF190="","",VLOOKUP(AF190,'シフト記号表（勤務時間帯）'!$C$6:$K$35,9,0))</f>
        <v/>
      </c>
      <c r="AG191" s="247" t="str">
        <f>IF(AG190="","",VLOOKUP(AG190,'シフト記号表（勤務時間帯）'!$C$6:$K$35,9,0))</f>
        <v/>
      </c>
      <c r="AH191" s="251" t="str">
        <f>IF(AH190="","",VLOOKUP(AH190,'シフト記号表（勤務時間帯）'!$C$6:$K$35,9,0))</f>
        <v/>
      </c>
      <c r="AI191" s="251" t="str">
        <f>IF(AI190="","",VLOOKUP(AI190,'シフト記号表（勤務時間帯）'!$C$6:$K$35,9,0))</f>
        <v/>
      </c>
      <c r="AJ191" s="251" t="str">
        <f>IF(AJ190="","",VLOOKUP(AJ190,'シフト記号表（勤務時間帯）'!$C$6:$K$35,9,0))</f>
        <v/>
      </c>
      <c r="AK191" s="251" t="str">
        <f>IF(AK190="","",VLOOKUP(AK190,'シフト記号表（勤務時間帯）'!$C$6:$K$35,9,0))</f>
        <v/>
      </c>
      <c r="AL191" s="251" t="str">
        <f>IF(AL190="","",VLOOKUP(AL190,'シフト記号表（勤務時間帯）'!$C$6:$K$35,9,0))</f>
        <v/>
      </c>
      <c r="AM191" s="256" t="str">
        <f>IF(AM190="","",VLOOKUP(AM190,'シフト記号表（勤務時間帯）'!$C$6:$K$35,9,0))</f>
        <v/>
      </c>
      <c r="AN191" s="247" t="str">
        <f>IF(AN190="","",VLOOKUP(AN190,'シフト記号表（勤務時間帯）'!$C$6:$K$35,9,0))</f>
        <v/>
      </c>
      <c r="AO191" s="251" t="str">
        <f>IF(AO190="","",VLOOKUP(AO190,'シフト記号表（勤務時間帯）'!$C$6:$K$35,9,0))</f>
        <v/>
      </c>
      <c r="AP191" s="251" t="str">
        <f>IF(AP190="","",VLOOKUP(AP190,'シフト記号表（勤務時間帯）'!$C$6:$K$35,9,0))</f>
        <v/>
      </c>
      <c r="AQ191" s="251" t="str">
        <f>IF(AQ190="","",VLOOKUP(AQ190,'シフト記号表（勤務時間帯）'!$C$6:$K$35,9,0))</f>
        <v/>
      </c>
      <c r="AR191" s="251" t="str">
        <f>IF(AR190="","",VLOOKUP(AR190,'シフト記号表（勤務時間帯）'!$C$6:$K$35,9,0))</f>
        <v/>
      </c>
      <c r="AS191" s="251" t="str">
        <f>IF(AS190="","",VLOOKUP(AS190,'シフト記号表（勤務時間帯）'!$C$6:$K$35,9,0))</f>
        <v/>
      </c>
      <c r="AT191" s="256" t="str">
        <f>IF(AT190="","",VLOOKUP(AT190,'シフト記号表（勤務時間帯）'!$C$6:$K$35,9,0))</f>
        <v/>
      </c>
      <c r="AU191" s="247" t="str">
        <f>IF(AU190="","",VLOOKUP(AU190,'シフト記号表（勤務時間帯）'!$C$6:$K$35,9,0))</f>
        <v/>
      </c>
      <c r="AV191" s="251" t="str">
        <f>IF(AV190="","",VLOOKUP(AV190,'シフト記号表（勤務時間帯）'!$C$6:$K$35,9,0))</f>
        <v/>
      </c>
      <c r="AW191" s="251" t="str">
        <f>IF(AW190="","",VLOOKUP(AW190,'シフト記号表（勤務時間帯）'!$C$6:$K$35,9,0))</f>
        <v/>
      </c>
      <c r="AX191" s="276">
        <f>IF($BB$3="４週",SUM(S191:AT191),IF($BB$3="暦月",SUM(S191:AW191),""))</f>
        <v>0</v>
      </c>
      <c r="AY191" s="276"/>
      <c r="AZ191" s="285">
        <f>IF($BB$3="４週",AX191/4,IF($BB$3="暦月",'認知症対応型通所（100名）'!AX191/('認知症対応型通所（100名）'!$BB$8/7),""))</f>
        <v>0</v>
      </c>
      <c r="BA191" s="285"/>
      <c r="BB191" s="174"/>
      <c r="BC191" s="174"/>
      <c r="BD191" s="174"/>
      <c r="BE191" s="174"/>
      <c r="BF191" s="174"/>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row>
    <row r="192" spans="1:1024" ht="20.25" customHeight="1">
      <c r="A192" s="5"/>
      <c r="B192" s="209"/>
      <c r="C192" s="219"/>
      <c r="D192" s="219"/>
      <c r="E192" s="219"/>
      <c r="F192" s="303">
        <f>C190</f>
        <v>0</v>
      </c>
      <c r="G192" s="50"/>
      <c r="H192" s="50"/>
      <c r="I192" s="50"/>
      <c r="J192" s="50"/>
      <c r="K192" s="50"/>
      <c r="L192" s="67"/>
      <c r="M192" s="67"/>
      <c r="N192" s="67"/>
      <c r="O192" s="67"/>
      <c r="P192" s="240" t="s">
        <v>44</v>
      </c>
      <c r="Q192" s="240"/>
      <c r="R192" s="240"/>
      <c r="S192" s="248" t="str">
        <f>IF(S190="","",VLOOKUP(S190,'シフト記号表（勤務時間帯）'!$C$6:$U$35,19,0))</f>
        <v/>
      </c>
      <c r="T192" s="252" t="str">
        <f>IF(T190="","",VLOOKUP(T190,'シフト記号表（勤務時間帯）'!$C$6:$U$35,19,0))</f>
        <v/>
      </c>
      <c r="U192" s="252" t="str">
        <f>IF(U190="","",VLOOKUP(U190,'シフト記号表（勤務時間帯）'!$C$6:$U$35,19,0))</f>
        <v/>
      </c>
      <c r="V192" s="252" t="str">
        <f>IF(V190="","",VLOOKUP(V190,'シフト記号表（勤務時間帯）'!$C$6:$U$35,19,0))</f>
        <v/>
      </c>
      <c r="W192" s="252" t="str">
        <f>IF(W190="","",VLOOKUP(W190,'シフト記号表（勤務時間帯）'!$C$6:$U$35,19,0))</f>
        <v/>
      </c>
      <c r="X192" s="252" t="str">
        <f>IF(X190="","",VLOOKUP(X190,'シフト記号表（勤務時間帯）'!$C$6:$U$35,19,0))</f>
        <v/>
      </c>
      <c r="Y192" s="257" t="str">
        <f>IF(Y190="","",VLOOKUP(Y190,'シフト記号表（勤務時間帯）'!$C$6:$U$35,19,0))</f>
        <v/>
      </c>
      <c r="Z192" s="248" t="str">
        <f>IF(Z190="","",VLOOKUP(Z190,'シフト記号表（勤務時間帯）'!$C$6:$U$35,19,0))</f>
        <v/>
      </c>
      <c r="AA192" s="252" t="str">
        <f>IF(AA190="","",VLOOKUP(AA190,'シフト記号表（勤務時間帯）'!$C$6:$U$35,19,0))</f>
        <v/>
      </c>
      <c r="AB192" s="252" t="str">
        <f>IF(AB190="","",VLOOKUP(AB190,'シフト記号表（勤務時間帯）'!$C$6:$U$35,19,0))</f>
        <v/>
      </c>
      <c r="AC192" s="252" t="str">
        <f>IF(AC190="","",VLOOKUP(AC190,'シフト記号表（勤務時間帯）'!$C$6:$U$35,19,0))</f>
        <v/>
      </c>
      <c r="AD192" s="252" t="str">
        <f>IF(AD190="","",VLOOKUP(AD190,'シフト記号表（勤務時間帯）'!$C$6:$U$35,19,0))</f>
        <v/>
      </c>
      <c r="AE192" s="252" t="str">
        <f>IF(AE190="","",VLOOKUP(AE190,'シフト記号表（勤務時間帯）'!$C$6:$U$35,19,0))</f>
        <v/>
      </c>
      <c r="AF192" s="257" t="str">
        <f>IF(AF190="","",VLOOKUP(AF190,'シフト記号表（勤務時間帯）'!$C$6:$U$35,19,0))</f>
        <v/>
      </c>
      <c r="AG192" s="248" t="str">
        <f>IF(AG190="","",VLOOKUP(AG190,'シフト記号表（勤務時間帯）'!$C$6:$U$35,19,0))</f>
        <v/>
      </c>
      <c r="AH192" s="252" t="str">
        <f>IF(AH190="","",VLOOKUP(AH190,'シフト記号表（勤務時間帯）'!$C$6:$U$35,19,0))</f>
        <v/>
      </c>
      <c r="AI192" s="252" t="str">
        <f>IF(AI190="","",VLOOKUP(AI190,'シフト記号表（勤務時間帯）'!$C$6:$U$35,19,0))</f>
        <v/>
      </c>
      <c r="AJ192" s="252" t="str">
        <f>IF(AJ190="","",VLOOKUP(AJ190,'シフト記号表（勤務時間帯）'!$C$6:$U$35,19,0))</f>
        <v/>
      </c>
      <c r="AK192" s="252" t="str">
        <f>IF(AK190="","",VLOOKUP(AK190,'シフト記号表（勤務時間帯）'!$C$6:$U$35,19,0))</f>
        <v/>
      </c>
      <c r="AL192" s="252" t="str">
        <f>IF(AL190="","",VLOOKUP(AL190,'シフト記号表（勤務時間帯）'!$C$6:$U$35,19,0))</f>
        <v/>
      </c>
      <c r="AM192" s="257" t="str">
        <f>IF(AM190="","",VLOOKUP(AM190,'シフト記号表（勤務時間帯）'!$C$6:$U$35,19,0))</f>
        <v/>
      </c>
      <c r="AN192" s="248" t="str">
        <f>IF(AN190="","",VLOOKUP(AN190,'シフト記号表（勤務時間帯）'!$C$6:$U$35,19,0))</f>
        <v/>
      </c>
      <c r="AO192" s="252" t="str">
        <f>IF(AO190="","",VLOOKUP(AO190,'シフト記号表（勤務時間帯）'!$C$6:$U$35,19,0))</f>
        <v/>
      </c>
      <c r="AP192" s="252" t="str">
        <f>IF(AP190="","",VLOOKUP(AP190,'シフト記号表（勤務時間帯）'!$C$6:$U$35,19,0))</f>
        <v/>
      </c>
      <c r="AQ192" s="252" t="str">
        <f>IF(AQ190="","",VLOOKUP(AQ190,'シフト記号表（勤務時間帯）'!$C$6:$U$35,19,0))</f>
        <v/>
      </c>
      <c r="AR192" s="252" t="str">
        <f>IF(AR190="","",VLOOKUP(AR190,'シフト記号表（勤務時間帯）'!$C$6:$U$35,19,0))</f>
        <v/>
      </c>
      <c r="AS192" s="252" t="str">
        <f>IF(AS190="","",VLOOKUP(AS190,'シフト記号表（勤務時間帯）'!$C$6:$U$35,19,0))</f>
        <v/>
      </c>
      <c r="AT192" s="257" t="str">
        <f>IF(AT190="","",VLOOKUP(AT190,'シフト記号表（勤務時間帯）'!$C$6:$U$35,19,0))</f>
        <v/>
      </c>
      <c r="AU192" s="248" t="str">
        <f>IF(AU190="","",VLOOKUP(AU190,'シフト記号表（勤務時間帯）'!$C$6:$U$35,19,0))</f>
        <v/>
      </c>
      <c r="AV192" s="252" t="str">
        <f>IF(AV190="","",VLOOKUP(AV190,'シフト記号表（勤務時間帯）'!$C$6:$U$35,19,0))</f>
        <v/>
      </c>
      <c r="AW192" s="252" t="str">
        <f>IF(AW190="","",VLOOKUP(AW190,'シフト記号表（勤務時間帯）'!$C$6:$U$35,19,0))</f>
        <v/>
      </c>
      <c r="AX192" s="277">
        <f>IF($BB$3="４週",SUM(S192:AT192),IF($BB$3="暦月",SUM(S192:AW192),""))</f>
        <v>0</v>
      </c>
      <c r="AY192" s="277"/>
      <c r="AZ192" s="286">
        <f>IF($BB$3="４週",AX192/4,IF($BB$3="暦月",'認知症対応型通所（100名）'!AX192/('認知症対応型通所（100名）'!$BB$8/7),""))</f>
        <v>0</v>
      </c>
      <c r="BA192" s="286"/>
      <c r="BB192" s="174"/>
      <c r="BC192" s="174"/>
      <c r="BD192" s="174"/>
      <c r="BE192" s="174"/>
      <c r="BF192" s="174"/>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row>
    <row r="193" spans="1:1024" ht="20.25" customHeight="1">
      <c r="A193" s="5"/>
      <c r="B193" s="209">
        <f>B190+1</f>
        <v>58</v>
      </c>
      <c r="C193" s="219"/>
      <c r="D193" s="219"/>
      <c r="E193" s="219"/>
      <c r="F193" s="41"/>
      <c r="G193" s="50"/>
      <c r="H193" s="50"/>
      <c r="I193" s="50"/>
      <c r="J193" s="50"/>
      <c r="K193" s="50"/>
      <c r="L193" s="67"/>
      <c r="M193" s="67"/>
      <c r="N193" s="67"/>
      <c r="O193" s="67"/>
      <c r="P193" s="241" t="s">
        <v>49</v>
      </c>
      <c r="Q193" s="241"/>
      <c r="R193" s="241"/>
      <c r="S193" s="307"/>
      <c r="T193" s="309"/>
      <c r="U193" s="309"/>
      <c r="V193" s="309"/>
      <c r="W193" s="309"/>
      <c r="X193" s="309"/>
      <c r="Y193" s="310"/>
      <c r="Z193" s="307"/>
      <c r="AA193" s="309"/>
      <c r="AB193" s="309"/>
      <c r="AC193" s="309"/>
      <c r="AD193" s="309"/>
      <c r="AE193" s="309"/>
      <c r="AF193" s="310"/>
      <c r="AG193" s="307"/>
      <c r="AH193" s="309"/>
      <c r="AI193" s="309"/>
      <c r="AJ193" s="309"/>
      <c r="AK193" s="309"/>
      <c r="AL193" s="309"/>
      <c r="AM193" s="310"/>
      <c r="AN193" s="307"/>
      <c r="AO193" s="309"/>
      <c r="AP193" s="309"/>
      <c r="AQ193" s="309"/>
      <c r="AR193" s="309"/>
      <c r="AS193" s="309"/>
      <c r="AT193" s="310"/>
      <c r="AU193" s="307"/>
      <c r="AV193" s="309"/>
      <c r="AW193" s="309"/>
      <c r="AX193" s="312"/>
      <c r="AY193" s="312"/>
      <c r="AZ193" s="316"/>
      <c r="BA193" s="316"/>
      <c r="BB193" s="174"/>
      <c r="BC193" s="174"/>
      <c r="BD193" s="174"/>
      <c r="BE193" s="174"/>
      <c r="BF193" s="174"/>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row>
    <row r="194" spans="1:1024" ht="20.25" customHeight="1">
      <c r="A194" s="5"/>
      <c r="B194" s="209"/>
      <c r="C194" s="219"/>
      <c r="D194" s="219"/>
      <c r="E194" s="219"/>
      <c r="F194" s="39"/>
      <c r="G194" s="50"/>
      <c r="H194" s="50"/>
      <c r="I194" s="50"/>
      <c r="J194" s="50"/>
      <c r="K194" s="50"/>
      <c r="L194" s="67"/>
      <c r="M194" s="67"/>
      <c r="N194" s="67"/>
      <c r="O194" s="67"/>
      <c r="P194" s="239" t="s">
        <v>40</v>
      </c>
      <c r="Q194" s="239"/>
      <c r="R194" s="239"/>
      <c r="S194" s="247" t="str">
        <f>IF(S193="","",VLOOKUP(S193,'シフト記号表（勤務時間帯）'!$C$6:$K$35,9,0))</f>
        <v/>
      </c>
      <c r="T194" s="251" t="str">
        <f>IF(T193="","",VLOOKUP(T193,'シフト記号表（勤務時間帯）'!$C$6:$K$35,9,0))</f>
        <v/>
      </c>
      <c r="U194" s="251" t="str">
        <f>IF(U193="","",VLOOKUP(U193,'シフト記号表（勤務時間帯）'!$C$6:$K$35,9,0))</f>
        <v/>
      </c>
      <c r="V194" s="251" t="str">
        <f>IF(V193="","",VLOOKUP(V193,'シフト記号表（勤務時間帯）'!$C$6:$K$35,9,0))</f>
        <v/>
      </c>
      <c r="W194" s="251" t="str">
        <f>IF(W193="","",VLOOKUP(W193,'シフト記号表（勤務時間帯）'!$C$6:$K$35,9,0))</f>
        <v/>
      </c>
      <c r="X194" s="251" t="str">
        <f>IF(X193="","",VLOOKUP(X193,'シフト記号表（勤務時間帯）'!$C$6:$K$35,9,0))</f>
        <v/>
      </c>
      <c r="Y194" s="256" t="str">
        <f>IF(Y193="","",VLOOKUP(Y193,'シフト記号表（勤務時間帯）'!$C$6:$K$35,9,0))</f>
        <v/>
      </c>
      <c r="Z194" s="247" t="str">
        <f>IF(Z193="","",VLOOKUP(Z193,'シフト記号表（勤務時間帯）'!$C$6:$K$35,9,0))</f>
        <v/>
      </c>
      <c r="AA194" s="251" t="str">
        <f>IF(AA193="","",VLOOKUP(AA193,'シフト記号表（勤務時間帯）'!$C$6:$K$35,9,0))</f>
        <v/>
      </c>
      <c r="AB194" s="251" t="str">
        <f>IF(AB193="","",VLOOKUP(AB193,'シフト記号表（勤務時間帯）'!$C$6:$K$35,9,0))</f>
        <v/>
      </c>
      <c r="AC194" s="251" t="str">
        <f>IF(AC193="","",VLOOKUP(AC193,'シフト記号表（勤務時間帯）'!$C$6:$K$35,9,0))</f>
        <v/>
      </c>
      <c r="AD194" s="251" t="str">
        <f>IF(AD193="","",VLOOKUP(AD193,'シフト記号表（勤務時間帯）'!$C$6:$K$35,9,0))</f>
        <v/>
      </c>
      <c r="AE194" s="251" t="str">
        <f>IF(AE193="","",VLOOKUP(AE193,'シフト記号表（勤務時間帯）'!$C$6:$K$35,9,0))</f>
        <v/>
      </c>
      <c r="AF194" s="256" t="str">
        <f>IF(AF193="","",VLOOKUP(AF193,'シフト記号表（勤務時間帯）'!$C$6:$K$35,9,0))</f>
        <v/>
      </c>
      <c r="AG194" s="247" t="str">
        <f>IF(AG193="","",VLOOKUP(AG193,'シフト記号表（勤務時間帯）'!$C$6:$K$35,9,0))</f>
        <v/>
      </c>
      <c r="AH194" s="251" t="str">
        <f>IF(AH193="","",VLOOKUP(AH193,'シフト記号表（勤務時間帯）'!$C$6:$K$35,9,0))</f>
        <v/>
      </c>
      <c r="AI194" s="251" t="str">
        <f>IF(AI193="","",VLOOKUP(AI193,'シフト記号表（勤務時間帯）'!$C$6:$K$35,9,0))</f>
        <v/>
      </c>
      <c r="AJ194" s="251" t="str">
        <f>IF(AJ193="","",VLOOKUP(AJ193,'シフト記号表（勤務時間帯）'!$C$6:$K$35,9,0))</f>
        <v/>
      </c>
      <c r="AK194" s="251" t="str">
        <f>IF(AK193="","",VLOOKUP(AK193,'シフト記号表（勤務時間帯）'!$C$6:$K$35,9,0))</f>
        <v/>
      </c>
      <c r="AL194" s="251" t="str">
        <f>IF(AL193="","",VLOOKUP(AL193,'シフト記号表（勤務時間帯）'!$C$6:$K$35,9,0))</f>
        <v/>
      </c>
      <c r="AM194" s="256" t="str">
        <f>IF(AM193="","",VLOOKUP(AM193,'シフト記号表（勤務時間帯）'!$C$6:$K$35,9,0))</f>
        <v/>
      </c>
      <c r="AN194" s="247" t="str">
        <f>IF(AN193="","",VLOOKUP(AN193,'シフト記号表（勤務時間帯）'!$C$6:$K$35,9,0))</f>
        <v/>
      </c>
      <c r="AO194" s="251" t="str">
        <f>IF(AO193="","",VLOOKUP(AO193,'シフト記号表（勤務時間帯）'!$C$6:$K$35,9,0))</f>
        <v/>
      </c>
      <c r="AP194" s="251" t="str">
        <f>IF(AP193="","",VLOOKUP(AP193,'シフト記号表（勤務時間帯）'!$C$6:$K$35,9,0))</f>
        <v/>
      </c>
      <c r="AQ194" s="251" t="str">
        <f>IF(AQ193="","",VLOOKUP(AQ193,'シフト記号表（勤務時間帯）'!$C$6:$K$35,9,0))</f>
        <v/>
      </c>
      <c r="AR194" s="251" t="str">
        <f>IF(AR193="","",VLOOKUP(AR193,'シフト記号表（勤務時間帯）'!$C$6:$K$35,9,0))</f>
        <v/>
      </c>
      <c r="AS194" s="251" t="str">
        <f>IF(AS193="","",VLOOKUP(AS193,'シフト記号表（勤務時間帯）'!$C$6:$K$35,9,0))</f>
        <v/>
      </c>
      <c r="AT194" s="256" t="str">
        <f>IF(AT193="","",VLOOKUP(AT193,'シフト記号表（勤務時間帯）'!$C$6:$K$35,9,0))</f>
        <v/>
      </c>
      <c r="AU194" s="247" t="str">
        <f>IF(AU193="","",VLOOKUP(AU193,'シフト記号表（勤務時間帯）'!$C$6:$K$35,9,0))</f>
        <v/>
      </c>
      <c r="AV194" s="251" t="str">
        <f>IF(AV193="","",VLOOKUP(AV193,'シフト記号表（勤務時間帯）'!$C$6:$K$35,9,0))</f>
        <v/>
      </c>
      <c r="AW194" s="251" t="str">
        <f>IF(AW193="","",VLOOKUP(AW193,'シフト記号表（勤務時間帯）'!$C$6:$K$35,9,0))</f>
        <v/>
      </c>
      <c r="AX194" s="276">
        <f>IF($BB$3="４週",SUM(S194:AT194),IF($BB$3="暦月",SUM(S194:AW194),""))</f>
        <v>0</v>
      </c>
      <c r="AY194" s="276"/>
      <c r="AZ194" s="285">
        <f>IF($BB$3="４週",AX194/4,IF($BB$3="暦月",'認知症対応型通所（100名）'!AX194/('認知症対応型通所（100名）'!$BB$8/7),""))</f>
        <v>0</v>
      </c>
      <c r="BA194" s="285"/>
      <c r="BB194" s="174"/>
      <c r="BC194" s="174"/>
      <c r="BD194" s="174"/>
      <c r="BE194" s="174"/>
      <c r="BF194" s="174"/>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row>
    <row r="195" spans="1:1024" ht="20.25" customHeight="1">
      <c r="A195" s="5"/>
      <c r="B195" s="209"/>
      <c r="C195" s="219"/>
      <c r="D195" s="219"/>
      <c r="E195" s="219"/>
      <c r="F195" s="303">
        <f>C193</f>
        <v>0</v>
      </c>
      <c r="G195" s="50"/>
      <c r="H195" s="50"/>
      <c r="I195" s="50"/>
      <c r="J195" s="50"/>
      <c r="K195" s="50"/>
      <c r="L195" s="67"/>
      <c r="M195" s="67"/>
      <c r="N195" s="67"/>
      <c r="O195" s="67"/>
      <c r="P195" s="240" t="s">
        <v>44</v>
      </c>
      <c r="Q195" s="240"/>
      <c r="R195" s="240"/>
      <c r="S195" s="248" t="str">
        <f>IF(S193="","",VLOOKUP(S193,'シフト記号表（勤務時間帯）'!$C$6:$U$35,19,0))</f>
        <v/>
      </c>
      <c r="T195" s="252" t="str">
        <f>IF(T193="","",VLOOKUP(T193,'シフト記号表（勤務時間帯）'!$C$6:$U$35,19,0))</f>
        <v/>
      </c>
      <c r="U195" s="252" t="str">
        <f>IF(U193="","",VLOOKUP(U193,'シフト記号表（勤務時間帯）'!$C$6:$U$35,19,0))</f>
        <v/>
      </c>
      <c r="V195" s="252" t="str">
        <f>IF(V193="","",VLOOKUP(V193,'シフト記号表（勤務時間帯）'!$C$6:$U$35,19,0))</f>
        <v/>
      </c>
      <c r="W195" s="252" t="str">
        <f>IF(W193="","",VLOOKUP(W193,'シフト記号表（勤務時間帯）'!$C$6:$U$35,19,0))</f>
        <v/>
      </c>
      <c r="X195" s="252" t="str">
        <f>IF(X193="","",VLOOKUP(X193,'シフト記号表（勤務時間帯）'!$C$6:$U$35,19,0))</f>
        <v/>
      </c>
      <c r="Y195" s="257" t="str">
        <f>IF(Y193="","",VLOOKUP(Y193,'シフト記号表（勤務時間帯）'!$C$6:$U$35,19,0))</f>
        <v/>
      </c>
      <c r="Z195" s="248" t="str">
        <f>IF(Z193="","",VLOOKUP(Z193,'シフト記号表（勤務時間帯）'!$C$6:$U$35,19,0))</f>
        <v/>
      </c>
      <c r="AA195" s="252" t="str">
        <f>IF(AA193="","",VLOOKUP(AA193,'シフト記号表（勤務時間帯）'!$C$6:$U$35,19,0))</f>
        <v/>
      </c>
      <c r="AB195" s="252" t="str">
        <f>IF(AB193="","",VLOOKUP(AB193,'シフト記号表（勤務時間帯）'!$C$6:$U$35,19,0))</f>
        <v/>
      </c>
      <c r="AC195" s="252" t="str">
        <f>IF(AC193="","",VLOOKUP(AC193,'シフト記号表（勤務時間帯）'!$C$6:$U$35,19,0))</f>
        <v/>
      </c>
      <c r="AD195" s="252" t="str">
        <f>IF(AD193="","",VLOOKUP(AD193,'シフト記号表（勤務時間帯）'!$C$6:$U$35,19,0))</f>
        <v/>
      </c>
      <c r="AE195" s="252" t="str">
        <f>IF(AE193="","",VLOOKUP(AE193,'シフト記号表（勤務時間帯）'!$C$6:$U$35,19,0))</f>
        <v/>
      </c>
      <c r="AF195" s="257" t="str">
        <f>IF(AF193="","",VLOOKUP(AF193,'シフト記号表（勤務時間帯）'!$C$6:$U$35,19,0))</f>
        <v/>
      </c>
      <c r="AG195" s="248" t="str">
        <f>IF(AG193="","",VLOOKUP(AG193,'シフト記号表（勤務時間帯）'!$C$6:$U$35,19,0))</f>
        <v/>
      </c>
      <c r="AH195" s="252" t="str">
        <f>IF(AH193="","",VLOOKUP(AH193,'シフト記号表（勤務時間帯）'!$C$6:$U$35,19,0))</f>
        <v/>
      </c>
      <c r="AI195" s="252" t="str">
        <f>IF(AI193="","",VLOOKUP(AI193,'シフト記号表（勤務時間帯）'!$C$6:$U$35,19,0))</f>
        <v/>
      </c>
      <c r="AJ195" s="252" t="str">
        <f>IF(AJ193="","",VLOOKUP(AJ193,'シフト記号表（勤務時間帯）'!$C$6:$U$35,19,0))</f>
        <v/>
      </c>
      <c r="AK195" s="252" t="str">
        <f>IF(AK193="","",VLOOKUP(AK193,'シフト記号表（勤務時間帯）'!$C$6:$U$35,19,0))</f>
        <v/>
      </c>
      <c r="AL195" s="252" t="str">
        <f>IF(AL193="","",VLOOKUP(AL193,'シフト記号表（勤務時間帯）'!$C$6:$U$35,19,0))</f>
        <v/>
      </c>
      <c r="AM195" s="257" t="str">
        <f>IF(AM193="","",VLOOKUP(AM193,'シフト記号表（勤務時間帯）'!$C$6:$U$35,19,0))</f>
        <v/>
      </c>
      <c r="AN195" s="248" t="str">
        <f>IF(AN193="","",VLOOKUP(AN193,'シフト記号表（勤務時間帯）'!$C$6:$U$35,19,0))</f>
        <v/>
      </c>
      <c r="AO195" s="252" t="str">
        <f>IF(AO193="","",VLOOKUP(AO193,'シフト記号表（勤務時間帯）'!$C$6:$U$35,19,0))</f>
        <v/>
      </c>
      <c r="AP195" s="252" t="str">
        <f>IF(AP193="","",VLOOKUP(AP193,'シフト記号表（勤務時間帯）'!$C$6:$U$35,19,0))</f>
        <v/>
      </c>
      <c r="AQ195" s="252" t="str">
        <f>IF(AQ193="","",VLOOKUP(AQ193,'シフト記号表（勤務時間帯）'!$C$6:$U$35,19,0))</f>
        <v/>
      </c>
      <c r="AR195" s="252" t="str">
        <f>IF(AR193="","",VLOOKUP(AR193,'シフト記号表（勤務時間帯）'!$C$6:$U$35,19,0))</f>
        <v/>
      </c>
      <c r="AS195" s="252" t="str">
        <f>IF(AS193="","",VLOOKUP(AS193,'シフト記号表（勤務時間帯）'!$C$6:$U$35,19,0))</f>
        <v/>
      </c>
      <c r="AT195" s="257" t="str">
        <f>IF(AT193="","",VLOOKUP(AT193,'シフト記号表（勤務時間帯）'!$C$6:$U$35,19,0))</f>
        <v/>
      </c>
      <c r="AU195" s="248" t="str">
        <f>IF(AU193="","",VLOOKUP(AU193,'シフト記号表（勤務時間帯）'!$C$6:$U$35,19,0))</f>
        <v/>
      </c>
      <c r="AV195" s="252" t="str">
        <f>IF(AV193="","",VLOOKUP(AV193,'シフト記号表（勤務時間帯）'!$C$6:$U$35,19,0))</f>
        <v/>
      </c>
      <c r="AW195" s="252" t="str">
        <f>IF(AW193="","",VLOOKUP(AW193,'シフト記号表（勤務時間帯）'!$C$6:$U$35,19,0))</f>
        <v/>
      </c>
      <c r="AX195" s="277">
        <f>IF($BB$3="４週",SUM(S195:AT195),IF($BB$3="暦月",SUM(S195:AW195),""))</f>
        <v>0</v>
      </c>
      <c r="AY195" s="277"/>
      <c r="AZ195" s="286">
        <f>IF($BB$3="４週",AX195/4,IF($BB$3="暦月",'認知症対応型通所（100名）'!AX195/('認知症対応型通所（100名）'!$BB$8/7),""))</f>
        <v>0</v>
      </c>
      <c r="BA195" s="286"/>
      <c r="BB195" s="174"/>
      <c r="BC195" s="174"/>
      <c r="BD195" s="174"/>
      <c r="BE195" s="174"/>
      <c r="BF195" s="174"/>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row>
    <row r="196" spans="1:1024" ht="20.25" customHeight="1">
      <c r="A196" s="5"/>
      <c r="B196" s="209">
        <f>B193+1</f>
        <v>59</v>
      </c>
      <c r="C196" s="219"/>
      <c r="D196" s="219"/>
      <c r="E196" s="219"/>
      <c r="F196" s="41"/>
      <c r="G196" s="50"/>
      <c r="H196" s="50"/>
      <c r="I196" s="50"/>
      <c r="J196" s="50"/>
      <c r="K196" s="50"/>
      <c r="L196" s="67"/>
      <c r="M196" s="67"/>
      <c r="N196" s="67"/>
      <c r="O196" s="67"/>
      <c r="P196" s="241" t="s">
        <v>49</v>
      </c>
      <c r="Q196" s="241"/>
      <c r="R196" s="241"/>
      <c r="S196" s="307"/>
      <c r="T196" s="309"/>
      <c r="U196" s="309"/>
      <c r="V196" s="309"/>
      <c r="W196" s="309"/>
      <c r="X196" s="309"/>
      <c r="Y196" s="310"/>
      <c r="Z196" s="307"/>
      <c r="AA196" s="309"/>
      <c r="AB196" s="309"/>
      <c r="AC196" s="309"/>
      <c r="AD196" s="309"/>
      <c r="AE196" s="309"/>
      <c r="AF196" s="310"/>
      <c r="AG196" s="307"/>
      <c r="AH196" s="309"/>
      <c r="AI196" s="309"/>
      <c r="AJ196" s="309"/>
      <c r="AK196" s="309"/>
      <c r="AL196" s="309"/>
      <c r="AM196" s="310"/>
      <c r="AN196" s="307"/>
      <c r="AO196" s="309"/>
      <c r="AP196" s="309"/>
      <c r="AQ196" s="309"/>
      <c r="AR196" s="309"/>
      <c r="AS196" s="309"/>
      <c r="AT196" s="310"/>
      <c r="AU196" s="307"/>
      <c r="AV196" s="309"/>
      <c r="AW196" s="309"/>
      <c r="AX196" s="312"/>
      <c r="AY196" s="312"/>
      <c r="AZ196" s="316"/>
      <c r="BA196" s="316"/>
      <c r="BB196" s="174"/>
      <c r="BC196" s="174"/>
      <c r="BD196" s="174"/>
      <c r="BE196" s="174"/>
      <c r="BF196" s="174"/>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row>
    <row r="197" spans="1:1024" ht="20.25" customHeight="1">
      <c r="A197" s="5"/>
      <c r="B197" s="209"/>
      <c r="C197" s="219"/>
      <c r="D197" s="219"/>
      <c r="E197" s="219"/>
      <c r="F197" s="39"/>
      <c r="G197" s="50"/>
      <c r="H197" s="50"/>
      <c r="I197" s="50"/>
      <c r="J197" s="50"/>
      <c r="K197" s="50"/>
      <c r="L197" s="67"/>
      <c r="M197" s="67"/>
      <c r="N197" s="67"/>
      <c r="O197" s="67"/>
      <c r="P197" s="239" t="s">
        <v>40</v>
      </c>
      <c r="Q197" s="239"/>
      <c r="R197" s="239"/>
      <c r="S197" s="247" t="str">
        <f>IF(S196="","",VLOOKUP(S196,'シフト記号表（勤務時間帯）'!$C$6:$K$35,9,0))</f>
        <v/>
      </c>
      <c r="T197" s="251" t="str">
        <f>IF(T196="","",VLOOKUP(T196,'シフト記号表（勤務時間帯）'!$C$6:$K$35,9,0))</f>
        <v/>
      </c>
      <c r="U197" s="251" t="str">
        <f>IF(U196="","",VLOOKUP(U196,'シフト記号表（勤務時間帯）'!$C$6:$K$35,9,0))</f>
        <v/>
      </c>
      <c r="V197" s="251" t="str">
        <f>IF(V196="","",VLOOKUP(V196,'シフト記号表（勤務時間帯）'!$C$6:$K$35,9,0))</f>
        <v/>
      </c>
      <c r="W197" s="251" t="str">
        <f>IF(W196="","",VLOOKUP(W196,'シフト記号表（勤務時間帯）'!$C$6:$K$35,9,0))</f>
        <v/>
      </c>
      <c r="X197" s="251" t="str">
        <f>IF(X196="","",VLOOKUP(X196,'シフト記号表（勤務時間帯）'!$C$6:$K$35,9,0))</f>
        <v/>
      </c>
      <c r="Y197" s="256" t="str">
        <f>IF(Y196="","",VLOOKUP(Y196,'シフト記号表（勤務時間帯）'!$C$6:$K$35,9,0))</f>
        <v/>
      </c>
      <c r="Z197" s="247" t="str">
        <f>IF(Z196="","",VLOOKUP(Z196,'シフト記号表（勤務時間帯）'!$C$6:$K$35,9,0))</f>
        <v/>
      </c>
      <c r="AA197" s="251" t="str">
        <f>IF(AA196="","",VLOOKUP(AA196,'シフト記号表（勤務時間帯）'!$C$6:$K$35,9,0))</f>
        <v/>
      </c>
      <c r="AB197" s="251" t="str">
        <f>IF(AB196="","",VLOOKUP(AB196,'シフト記号表（勤務時間帯）'!$C$6:$K$35,9,0))</f>
        <v/>
      </c>
      <c r="AC197" s="251" t="str">
        <f>IF(AC196="","",VLOOKUP(AC196,'シフト記号表（勤務時間帯）'!$C$6:$K$35,9,0))</f>
        <v/>
      </c>
      <c r="AD197" s="251" t="str">
        <f>IF(AD196="","",VLOOKUP(AD196,'シフト記号表（勤務時間帯）'!$C$6:$K$35,9,0))</f>
        <v/>
      </c>
      <c r="AE197" s="251" t="str">
        <f>IF(AE196="","",VLOOKUP(AE196,'シフト記号表（勤務時間帯）'!$C$6:$K$35,9,0))</f>
        <v/>
      </c>
      <c r="AF197" s="256" t="str">
        <f>IF(AF196="","",VLOOKUP(AF196,'シフト記号表（勤務時間帯）'!$C$6:$K$35,9,0))</f>
        <v/>
      </c>
      <c r="AG197" s="247" t="str">
        <f>IF(AG196="","",VLOOKUP(AG196,'シフト記号表（勤務時間帯）'!$C$6:$K$35,9,0))</f>
        <v/>
      </c>
      <c r="AH197" s="251" t="str">
        <f>IF(AH196="","",VLOOKUP(AH196,'シフト記号表（勤務時間帯）'!$C$6:$K$35,9,0))</f>
        <v/>
      </c>
      <c r="AI197" s="251" t="str">
        <f>IF(AI196="","",VLOOKUP(AI196,'シフト記号表（勤務時間帯）'!$C$6:$K$35,9,0))</f>
        <v/>
      </c>
      <c r="AJ197" s="251" t="str">
        <f>IF(AJ196="","",VLOOKUP(AJ196,'シフト記号表（勤務時間帯）'!$C$6:$K$35,9,0))</f>
        <v/>
      </c>
      <c r="AK197" s="251" t="str">
        <f>IF(AK196="","",VLOOKUP(AK196,'シフト記号表（勤務時間帯）'!$C$6:$K$35,9,0))</f>
        <v/>
      </c>
      <c r="AL197" s="251" t="str">
        <f>IF(AL196="","",VLOOKUP(AL196,'シフト記号表（勤務時間帯）'!$C$6:$K$35,9,0))</f>
        <v/>
      </c>
      <c r="AM197" s="256" t="str">
        <f>IF(AM196="","",VLOOKUP(AM196,'シフト記号表（勤務時間帯）'!$C$6:$K$35,9,0))</f>
        <v/>
      </c>
      <c r="AN197" s="247" t="str">
        <f>IF(AN196="","",VLOOKUP(AN196,'シフト記号表（勤務時間帯）'!$C$6:$K$35,9,0))</f>
        <v/>
      </c>
      <c r="AO197" s="251" t="str">
        <f>IF(AO196="","",VLOOKUP(AO196,'シフト記号表（勤務時間帯）'!$C$6:$K$35,9,0))</f>
        <v/>
      </c>
      <c r="AP197" s="251" t="str">
        <f>IF(AP196="","",VLOOKUP(AP196,'シフト記号表（勤務時間帯）'!$C$6:$K$35,9,0))</f>
        <v/>
      </c>
      <c r="AQ197" s="251" t="str">
        <f>IF(AQ196="","",VLOOKUP(AQ196,'シフト記号表（勤務時間帯）'!$C$6:$K$35,9,0))</f>
        <v/>
      </c>
      <c r="AR197" s="251" t="str">
        <f>IF(AR196="","",VLOOKUP(AR196,'シフト記号表（勤務時間帯）'!$C$6:$K$35,9,0))</f>
        <v/>
      </c>
      <c r="AS197" s="251" t="str">
        <f>IF(AS196="","",VLOOKUP(AS196,'シフト記号表（勤務時間帯）'!$C$6:$K$35,9,0))</f>
        <v/>
      </c>
      <c r="AT197" s="256" t="str">
        <f>IF(AT196="","",VLOOKUP(AT196,'シフト記号表（勤務時間帯）'!$C$6:$K$35,9,0))</f>
        <v/>
      </c>
      <c r="AU197" s="247" t="str">
        <f>IF(AU196="","",VLOOKUP(AU196,'シフト記号表（勤務時間帯）'!$C$6:$K$35,9,0))</f>
        <v/>
      </c>
      <c r="AV197" s="251" t="str">
        <f>IF(AV196="","",VLOOKUP(AV196,'シフト記号表（勤務時間帯）'!$C$6:$K$35,9,0))</f>
        <v/>
      </c>
      <c r="AW197" s="251" t="str">
        <f>IF(AW196="","",VLOOKUP(AW196,'シフト記号表（勤務時間帯）'!$C$6:$K$35,9,0))</f>
        <v/>
      </c>
      <c r="AX197" s="276">
        <f>IF($BB$3="４週",SUM(S197:AT197),IF($BB$3="暦月",SUM(S197:AW197),""))</f>
        <v>0</v>
      </c>
      <c r="AY197" s="276"/>
      <c r="AZ197" s="285">
        <f>IF($BB$3="４週",AX197/4,IF($BB$3="暦月",'認知症対応型通所（100名）'!AX197/('認知症対応型通所（100名）'!$BB$8/7),""))</f>
        <v>0</v>
      </c>
      <c r="BA197" s="285"/>
      <c r="BB197" s="174"/>
      <c r="BC197" s="174"/>
      <c r="BD197" s="174"/>
      <c r="BE197" s="174"/>
      <c r="BF197" s="174"/>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row>
    <row r="198" spans="1:1024" ht="20.25" customHeight="1">
      <c r="A198" s="5"/>
      <c r="B198" s="209"/>
      <c r="C198" s="219"/>
      <c r="D198" s="219"/>
      <c r="E198" s="219"/>
      <c r="F198" s="303">
        <f>C196</f>
        <v>0</v>
      </c>
      <c r="G198" s="50"/>
      <c r="H198" s="50"/>
      <c r="I198" s="50"/>
      <c r="J198" s="50"/>
      <c r="K198" s="50"/>
      <c r="L198" s="67"/>
      <c r="M198" s="67"/>
      <c r="N198" s="67"/>
      <c r="O198" s="67"/>
      <c r="P198" s="240" t="s">
        <v>44</v>
      </c>
      <c r="Q198" s="240"/>
      <c r="R198" s="240"/>
      <c r="S198" s="248" t="str">
        <f>IF(S196="","",VLOOKUP(S196,'シフト記号表（勤務時間帯）'!$C$6:$U$35,19,0))</f>
        <v/>
      </c>
      <c r="T198" s="252" t="str">
        <f>IF(T196="","",VLOOKUP(T196,'シフト記号表（勤務時間帯）'!$C$6:$U$35,19,0))</f>
        <v/>
      </c>
      <c r="U198" s="252" t="str">
        <f>IF(U196="","",VLOOKUP(U196,'シフト記号表（勤務時間帯）'!$C$6:$U$35,19,0))</f>
        <v/>
      </c>
      <c r="V198" s="252" t="str">
        <f>IF(V196="","",VLOOKUP(V196,'シフト記号表（勤務時間帯）'!$C$6:$U$35,19,0))</f>
        <v/>
      </c>
      <c r="W198" s="252" t="str">
        <f>IF(W196="","",VLOOKUP(W196,'シフト記号表（勤務時間帯）'!$C$6:$U$35,19,0))</f>
        <v/>
      </c>
      <c r="X198" s="252" t="str">
        <f>IF(X196="","",VLOOKUP(X196,'シフト記号表（勤務時間帯）'!$C$6:$U$35,19,0))</f>
        <v/>
      </c>
      <c r="Y198" s="257" t="str">
        <f>IF(Y196="","",VLOOKUP(Y196,'シフト記号表（勤務時間帯）'!$C$6:$U$35,19,0))</f>
        <v/>
      </c>
      <c r="Z198" s="248" t="str">
        <f>IF(Z196="","",VLOOKUP(Z196,'シフト記号表（勤務時間帯）'!$C$6:$U$35,19,0))</f>
        <v/>
      </c>
      <c r="AA198" s="252" t="str">
        <f>IF(AA196="","",VLOOKUP(AA196,'シフト記号表（勤務時間帯）'!$C$6:$U$35,19,0))</f>
        <v/>
      </c>
      <c r="AB198" s="252" t="str">
        <f>IF(AB196="","",VLOOKUP(AB196,'シフト記号表（勤務時間帯）'!$C$6:$U$35,19,0))</f>
        <v/>
      </c>
      <c r="AC198" s="252" t="str">
        <f>IF(AC196="","",VLOOKUP(AC196,'シフト記号表（勤務時間帯）'!$C$6:$U$35,19,0))</f>
        <v/>
      </c>
      <c r="AD198" s="252" t="str">
        <f>IF(AD196="","",VLOOKUP(AD196,'シフト記号表（勤務時間帯）'!$C$6:$U$35,19,0))</f>
        <v/>
      </c>
      <c r="AE198" s="252" t="str">
        <f>IF(AE196="","",VLOOKUP(AE196,'シフト記号表（勤務時間帯）'!$C$6:$U$35,19,0))</f>
        <v/>
      </c>
      <c r="AF198" s="257" t="str">
        <f>IF(AF196="","",VLOOKUP(AF196,'シフト記号表（勤務時間帯）'!$C$6:$U$35,19,0))</f>
        <v/>
      </c>
      <c r="AG198" s="248" t="str">
        <f>IF(AG196="","",VLOOKUP(AG196,'シフト記号表（勤務時間帯）'!$C$6:$U$35,19,0))</f>
        <v/>
      </c>
      <c r="AH198" s="252" t="str">
        <f>IF(AH196="","",VLOOKUP(AH196,'シフト記号表（勤務時間帯）'!$C$6:$U$35,19,0))</f>
        <v/>
      </c>
      <c r="AI198" s="252" t="str">
        <f>IF(AI196="","",VLOOKUP(AI196,'シフト記号表（勤務時間帯）'!$C$6:$U$35,19,0))</f>
        <v/>
      </c>
      <c r="AJ198" s="252" t="str">
        <f>IF(AJ196="","",VLOOKUP(AJ196,'シフト記号表（勤務時間帯）'!$C$6:$U$35,19,0))</f>
        <v/>
      </c>
      <c r="AK198" s="252" t="str">
        <f>IF(AK196="","",VLOOKUP(AK196,'シフト記号表（勤務時間帯）'!$C$6:$U$35,19,0))</f>
        <v/>
      </c>
      <c r="AL198" s="252" t="str">
        <f>IF(AL196="","",VLOOKUP(AL196,'シフト記号表（勤務時間帯）'!$C$6:$U$35,19,0))</f>
        <v/>
      </c>
      <c r="AM198" s="257" t="str">
        <f>IF(AM196="","",VLOOKUP(AM196,'シフト記号表（勤務時間帯）'!$C$6:$U$35,19,0))</f>
        <v/>
      </c>
      <c r="AN198" s="248" t="str">
        <f>IF(AN196="","",VLOOKUP(AN196,'シフト記号表（勤務時間帯）'!$C$6:$U$35,19,0))</f>
        <v/>
      </c>
      <c r="AO198" s="252" t="str">
        <f>IF(AO196="","",VLOOKUP(AO196,'シフト記号表（勤務時間帯）'!$C$6:$U$35,19,0))</f>
        <v/>
      </c>
      <c r="AP198" s="252" t="str">
        <f>IF(AP196="","",VLOOKUP(AP196,'シフト記号表（勤務時間帯）'!$C$6:$U$35,19,0))</f>
        <v/>
      </c>
      <c r="AQ198" s="252" t="str">
        <f>IF(AQ196="","",VLOOKUP(AQ196,'シフト記号表（勤務時間帯）'!$C$6:$U$35,19,0))</f>
        <v/>
      </c>
      <c r="AR198" s="252" t="str">
        <f>IF(AR196="","",VLOOKUP(AR196,'シフト記号表（勤務時間帯）'!$C$6:$U$35,19,0))</f>
        <v/>
      </c>
      <c r="AS198" s="252" t="str">
        <f>IF(AS196="","",VLOOKUP(AS196,'シフト記号表（勤務時間帯）'!$C$6:$U$35,19,0))</f>
        <v/>
      </c>
      <c r="AT198" s="257" t="str">
        <f>IF(AT196="","",VLOOKUP(AT196,'シフト記号表（勤務時間帯）'!$C$6:$U$35,19,0))</f>
        <v/>
      </c>
      <c r="AU198" s="248" t="str">
        <f>IF(AU196="","",VLOOKUP(AU196,'シフト記号表（勤務時間帯）'!$C$6:$U$35,19,0))</f>
        <v/>
      </c>
      <c r="AV198" s="252" t="str">
        <f>IF(AV196="","",VLOOKUP(AV196,'シフト記号表（勤務時間帯）'!$C$6:$U$35,19,0))</f>
        <v/>
      </c>
      <c r="AW198" s="252" t="str">
        <f>IF(AW196="","",VLOOKUP(AW196,'シフト記号表（勤務時間帯）'!$C$6:$U$35,19,0))</f>
        <v/>
      </c>
      <c r="AX198" s="277">
        <f>IF($BB$3="４週",SUM(S198:AT198),IF($BB$3="暦月",SUM(S198:AW198),""))</f>
        <v>0</v>
      </c>
      <c r="AY198" s="277"/>
      <c r="AZ198" s="286">
        <f>IF($BB$3="４週",AX198/4,IF($BB$3="暦月",'認知症対応型通所（100名）'!AX198/('認知症対応型通所（100名）'!$BB$8/7),""))</f>
        <v>0</v>
      </c>
      <c r="BA198" s="286"/>
      <c r="BB198" s="174"/>
      <c r="BC198" s="174"/>
      <c r="BD198" s="174"/>
      <c r="BE198" s="174"/>
      <c r="BF198" s="174"/>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row>
    <row r="199" spans="1:1024" ht="20.25" customHeight="1">
      <c r="A199" s="5"/>
      <c r="B199" s="209">
        <f>B196+1</f>
        <v>60</v>
      </c>
      <c r="C199" s="219"/>
      <c r="D199" s="219"/>
      <c r="E199" s="219"/>
      <c r="F199" s="41"/>
      <c r="G199" s="50"/>
      <c r="H199" s="50"/>
      <c r="I199" s="50"/>
      <c r="J199" s="50"/>
      <c r="K199" s="50"/>
      <c r="L199" s="67"/>
      <c r="M199" s="67"/>
      <c r="N199" s="67"/>
      <c r="O199" s="67"/>
      <c r="P199" s="241" t="s">
        <v>49</v>
      </c>
      <c r="Q199" s="241"/>
      <c r="R199" s="241"/>
      <c r="S199" s="307"/>
      <c r="T199" s="309"/>
      <c r="U199" s="309"/>
      <c r="V199" s="309"/>
      <c r="W199" s="309"/>
      <c r="X199" s="309"/>
      <c r="Y199" s="310"/>
      <c r="Z199" s="307"/>
      <c r="AA199" s="309"/>
      <c r="AB199" s="309"/>
      <c r="AC199" s="309"/>
      <c r="AD199" s="309"/>
      <c r="AE199" s="309"/>
      <c r="AF199" s="310"/>
      <c r="AG199" s="307"/>
      <c r="AH199" s="309"/>
      <c r="AI199" s="309"/>
      <c r="AJ199" s="309"/>
      <c r="AK199" s="309"/>
      <c r="AL199" s="309"/>
      <c r="AM199" s="310"/>
      <c r="AN199" s="307"/>
      <c r="AO199" s="309"/>
      <c r="AP199" s="309"/>
      <c r="AQ199" s="309"/>
      <c r="AR199" s="309"/>
      <c r="AS199" s="309"/>
      <c r="AT199" s="310"/>
      <c r="AU199" s="307"/>
      <c r="AV199" s="309"/>
      <c r="AW199" s="309"/>
      <c r="AX199" s="312"/>
      <c r="AY199" s="312"/>
      <c r="AZ199" s="316"/>
      <c r="BA199" s="316"/>
      <c r="BB199" s="174"/>
      <c r="BC199" s="174"/>
      <c r="BD199" s="174"/>
      <c r="BE199" s="174"/>
      <c r="BF199" s="174"/>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row>
    <row r="200" spans="1:1024" ht="20.25" customHeight="1">
      <c r="A200" s="5"/>
      <c r="B200" s="209"/>
      <c r="C200" s="219"/>
      <c r="D200" s="219"/>
      <c r="E200" s="219"/>
      <c r="F200" s="39"/>
      <c r="G200" s="50"/>
      <c r="H200" s="50"/>
      <c r="I200" s="50"/>
      <c r="J200" s="50"/>
      <c r="K200" s="50"/>
      <c r="L200" s="67"/>
      <c r="M200" s="67"/>
      <c r="N200" s="67"/>
      <c r="O200" s="67"/>
      <c r="P200" s="239" t="s">
        <v>40</v>
      </c>
      <c r="Q200" s="239"/>
      <c r="R200" s="239"/>
      <c r="S200" s="247" t="str">
        <f>IF(S199="","",VLOOKUP(S199,'シフト記号表（勤務時間帯）'!$C$6:$K$35,9,0))</f>
        <v/>
      </c>
      <c r="T200" s="251" t="str">
        <f>IF(T199="","",VLOOKUP(T199,'シフト記号表（勤務時間帯）'!$C$6:$K$35,9,0))</f>
        <v/>
      </c>
      <c r="U200" s="251" t="str">
        <f>IF(U199="","",VLOOKUP(U199,'シフト記号表（勤務時間帯）'!$C$6:$K$35,9,0))</f>
        <v/>
      </c>
      <c r="V200" s="251" t="str">
        <f>IF(V199="","",VLOOKUP(V199,'シフト記号表（勤務時間帯）'!$C$6:$K$35,9,0))</f>
        <v/>
      </c>
      <c r="W200" s="251" t="str">
        <f>IF(W199="","",VLOOKUP(W199,'シフト記号表（勤務時間帯）'!$C$6:$K$35,9,0))</f>
        <v/>
      </c>
      <c r="X200" s="251" t="str">
        <f>IF(X199="","",VLOOKUP(X199,'シフト記号表（勤務時間帯）'!$C$6:$K$35,9,0))</f>
        <v/>
      </c>
      <c r="Y200" s="256" t="str">
        <f>IF(Y199="","",VLOOKUP(Y199,'シフト記号表（勤務時間帯）'!$C$6:$K$35,9,0))</f>
        <v/>
      </c>
      <c r="Z200" s="247" t="str">
        <f>IF(Z199="","",VLOOKUP(Z199,'シフト記号表（勤務時間帯）'!$C$6:$K$35,9,0))</f>
        <v/>
      </c>
      <c r="AA200" s="251" t="str">
        <f>IF(AA199="","",VLOOKUP(AA199,'シフト記号表（勤務時間帯）'!$C$6:$K$35,9,0))</f>
        <v/>
      </c>
      <c r="AB200" s="251" t="str">
        <f>IF(AB199="","",VLOOKUP(AB199,'シフト記号表（勤務時間帯）'!$C$6:$K$35,9,0))</f>
        <v/>
      </c>
      <c r="AC200" s="251" t="str">
        <f>IF(AC199="","",VLOOKUP(AC199,'シフト記号表（勤務時間帯）'!$C$6:$K$35,9,0))</f>
        <v/>
      </c>
      <c r="AD200" s="251" t="str">
        <f>IF(AD199="","",VLOOKUP(AD199,'シフト記号表（勤務時間帯）'!$C$6:$K$35,9,0))</f>
        <v/>
      </c>
      <c r="AE200" s="251" t="str">
        <f>IF(AE199="","",VLOOKUP(AE199,'シフト記号表（勤務時間帯）'!$C$6:$K$35,9,0))</f>
        <v/>
      </c>
      <c r="AF200" s="256" t="str">
        <f>IF(AF199="","",VLOOKUP(AF199,'シフト記号表（勤務時間帯）'!$C$6:$K$35,9,0))</f>
        <v/>
      </c>
      <c r="AG200" s="247" t="str">
        <f>IF(AG199="","",VLOOKUP(AG199,'シフト記号表（勤務時間帯）'!$C$6:$K$35,9,0))</f>
        <v/>
      </c>
      <c r="AH200" s="251" t="str">
        <f>IF(AH199="","",VLOOKUP(AH199,'シフト記号表（勤務時間帯）'!$C$6:$K$35,9,0))</f>
        <v/>
      </c>
      <c r="AI200" s="251" t="str">
        <f>IF(AI199="","",VLOOKUP(AI199,'シフト記号表（勤務時間帯）'!$C$6:$K$35,9,0))</f>
        <v/>
      </c>
      <c r="AJ200" s="251" t="str">
        <f>IF(AJ199="","",VLOOKUP(AJ199,'シフト記号表（勤務時間帯）'!$C$6:$K$35,9,0))</f>
        <v/>
      </c>
      <c r="AK200" s="251" t="str">
        <f>IF(AK199="","",VLOOKUP(AK199,'シフト記号表（勤務時間帯）'!$C$6:$K$35,9,0))</f>
        <v/>
      </c>
      <c r="AL200" s="251" t="str">
        <f>IF(AL199="","",VLOOKUP(AL199,'シフト記号表（勤務時間帯）'!$C$6:$K$35,9,0))</f>
        <v/>
      </c>
      <c r="AM200" s="256" t="str">
        <f>IF(AM199="","",VLOOKUP(AM199,'シフト記号表（勤務時間帯）'!$C$6:$K$35,9,0))</f>
        <v/>
      </c>
      <c r="AN200" s="247" t="str">
        <f>IF(AN199="","",VLOOKUP(AN199,'シフト記号表（勤務時間帯）'!$C$6:$K$35,9,0))</f>
        <v/>
      </c>
      <c r="AO200" s="251" t="str">
        <f>IF(AO199="","",VLOOKUP(AO199,'シフト記号表（勤務時間帯）'!$C$6:$K$35,9,0))</f>
        <v/>
      </c>
      <c r="AP200" s="251" t="str">
        <f>IF(AP199="","",VLOOKUP(AP199,'シフト記号表（勤務時間帯）'!$C$6:$K$35,9,0))</f>
        <v/>
      </c>
      <c r="AQ200" s="251" t="str">
        <f>IF(AQ199="","",VLOOKUP(AQ199,'シフト記号表（勤務時間帯）'!$C$6:$K$35,9,0))</f>
        <v/>
      </c>
      <c r="AR200" s="251" t="str">
        <f>IF(AR199="","",VLOOKUP(AR199,'シフト記号表（勤務時間帯）'!$C$6:$K$35,9,0))</f>
        <v/>
      </c>
      <c r="AS200" s="251" t="str">
        <f>IF(AS199="","",VLOOKUP(AS199,'シフト記号表（勤務時間帯）'!$C$6:$K$35,9,0))</f>
        <v/>
      </c>
      <c r="AT200" s="256" t="str">
        <f>IF(AT199="","",VLOOKUP(AT199,'シフト記号表（勤務時間帯）'!$C$6:$K$35,9,0))</f>
        <v/>
      </c>
      <c r="AU200" s="247" t="str">
        <f>IF(AU199="","",VLOOKUP(AU199,'シフト記号表（勤務時間帯）'!$C$6:$K$35,9,0))</f>
        <v/>
      </c>
      <c r="AV200" s="251" t="str">
        <f>IF(AV199="","",VLOOKUP(AV199,'シフト記号表（勤務時間帯）'!$C$6:$K$35,9,0))</f>
        <v/>
      </c>
      <c r="AW200" s="251" t="str">
        <f>IF(AW199="","",VLOOKUP(AW199,'シフト記号表（勤務時間帯）'!$C$6:$K$35,9,0))</f>
        <v/>
      </c>
      <c r="AX200" s="276">
        <f>IF($BB$3="４週",SUM(S200:AT200),IF($BB$3="暦月",SUM(S200:AW200),""))</f>
        <v>0</v>
      </c>
      <c r="AY200" s="276"/>
      <c r="AZ200" s="285">
        <f>IF($BB$3="４週",AX200/4,IF($BB$3="暦月",'認知症対応型通所（100名）'!AX200/('認知症対応型通所（100名）'!$BB$8/7),""))</f>
        <v>0</v>
      </c>
      <c r="BA200" s="285"/>
      <c r="BB200" s="174"/>
      <c r="BC200" s="174"/>
      <c r="BD200" s="174"/>
      <c r="BE200" s="174"/>
      <c r="BF200" s="174"/>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row>
    <row r="201" spans="1:1024" ht="20.25" customHeight="1">
      <c r="A201" s="5"/>
      <c r="B201" s="209"/>
      <c r="C201" s="219"/>
      <c r="D201" s="219"/>
      <c r="E201" s="219"/>
      <c r="F201" s="303">
        <f>C199</f>
        <v>0</v>
      </c>
      <c r="G201" s="50"/>
      <c r="H201" s="50"/>
      <c r="I201" s="50"/>
      <c r="J201" s="50"/>
      <c r="K201" s="50"/>
      <c r="L201" s="67"/>
      <c r="M201" s="67"/>
      <c r="N201" s="67"/>
      <c r="O201" s="67"/>
      <c r="P201" s="240" t="s">
        <v>44</v>
      </c>
      <c r="Q201" s="240"/>
      <c r="R201" s="240"/>
      <c r="S201" s="248" t="str">
        <f>IF(S199="","",VLOOKUP(S199,'シフト記号表（勤務時間帯）'!$C$6:$U$35,19,0))</f>
        <v/>
      </c>
      <c r="T201" s="252" t="str">
        <f>IF(T199="","",VLOOKUP(T199,'シフト記号表（勤務時間帯）'!$C$6:$U$35,19,0))</f>
        <v/>
      </c>
      <c r="U201" s="252" t="str">
        <f>IF(U199="","",VLOOKUP(U199,'シフト記号表（勤務時間帯）'!$C$6:$U$35,19,0))</f>
        <v/>
      </c>
      <c r="V201" s="252" t="str">
        <f>IF(V199="","",VLOOKUP(V199,'シフト記号表（勤務時間帯）'!$C$6:$U$35,19,0))</f>
        <v/>
      </c>
      <c r="W201" s="252" t="str">
        <f>IF(W199="","",VLOOKUP(W199,'シフト記号表（勤務時間帯）'!$C$6:$U$35,19,0))</f>
        <v/>
      </c>
      <c r="X201" s="252" t="str">
        <f>IF(X199="","",VLOOKUP(X199,'シフト記号表（勤務時間帯）'!$C$6:$U$35,19,0))</f>
        <v/>
      </c>
      <c r="Y201" s="257" t="str">
        <f>IF(Y199="","",VLOOKUP(Y199,'シフト記号表（勤務時間帯）'!$C$6:$U$35,19,0))</f>
        <v/>
      </c>
      <c r="Z201" s="248" t="str">
        <f>IF(Z199="","",VLOOKUP(Z199,'シフト記号表（勤務時間帯）'!$C$6:$U$35,19,0))</f>
        <v/>
      </c>
      <c r="AA201" s="252" t="str">
        <f>IF(AA199="","",VLOOKUP(AA199,'シフト記号表（勤務時間帯）'!$C$6:$U$35,19,0))</f>
        <v/>
      </c>
      <c r="AB201" s="252" t="str">
        <f>IF(AB199="","",VLOOKUP(AB199,'シフト記号表（勤務時間帯）'!$C$6:$U$35,19,0))</f>
        <v/>
      </c>
      <c r="AC201" s="252" t="str">
        <f>IF(AC199="","",VLOOKUP(AC199,'シフト記号表（勤務時間帯）'!$C$6:$U$35,19,0))</f>
        <v/>
      </c>
      <c r="AD201" s="252" t="str">
        <f>IF(AD199="","",VLOOKUP(AD199,'シフト記号表（勤務時間帯）'!$C$6:$U$35,19,0))</f>
        <v/>
      </c>
      <c r="AE201" s="252" t="str">
        <f>IF(AE199="","",VLOOKUP(AE199,'シフト記号表（勤務時間帯）'!$C$6:$U$35,19,0))</f>
        <v/>
      </c>
      <c r="AF201" s="257" t="str">
        <f>IF(AF199="","",VLOOKUP(AF199,'シフト記号表（勤務時間帯）'!$C$6:$U$35,19,0))</f>
        <v/>
      </c>
      <c r="AG201" s="248" t="str">
        <f>IF(AG199="","",VLOOKUP(AG199,'シフト記号表（勤務時間帯）'!$C$6:$U$35,19,0))</f>
        <v/>
      </c>
      <c r="AH201" s="252" t="str">
        <f>IF(AH199="","",VLOOKUP(AH199,'シフト記号表（勤務時間帯）'!$C$6:$U$35,19,0))</f>
        <v/>
      </c>
      <c r="AI201" s="252" t="str">
        <f>IF(AI199="","",VLOOKUP(AI199,'シフト記号表（勤務時間帯）'!$C$6:$U$35,19,0))</f>
        <v/>
      </c>
      <c r="AJ201" s="252" t="str">
        <f>IF(AJ199="","",VLOOKUP(AJ199,'シフト記号表（勤務時間帯）'!$C$6:$U$35,19,0))</f>
        <v/>
      </c>
      <c r="AK201" s="252" t="str">
        <f>IF(AK199="","",VLOOKUP(AK199,'シフト記号表（勤務時間帯）'!$C$6:$U$35,19,0))</f>
        <v/>
      </c>
      <c r="AL201" s="252" t="str">
        <f>IF(AL199="","",VLOOKUP(AL199,'シフト記号表（勤務時間帯）'!$C$6:$U$35,19,0))</f>
        <v/>
      </c>
      <c r="AM201" s="257" t="str">
        <f>IF(AM199="","",VLOOKUP(AM199,'シフト記号表（勤務時間帯）'!$C$6:$U$35,19,0))</f>
        <v/>
      </c>
      <c r="AN201" s="248" t="str">
        <f>IF(AN199="","",VLOOKUP(AN199,'シフト記号表（勤務時間帯）'!$C$6:$U$35,19,0))</f>
        <v/>
      </c>
      <c r="AO201" s="252" t="str">
        <f>IF(AO199="","",VLOOKUP(AO199,'シフト記号表（勤務時間帯）'!$C$6:$U$35,19,0))</f>
        <v/>
      </c>
      <c r="AP201" s="252" t="str">
        <f>IF(AP199="","",VLOOKUP(AP199,'シフト記号表（勤務時間帯）'!$C$6:$U$35,19,0))</f>
        <v/>
      </c>
      <c r="AQ201" s="252" t="str">
        <f>IF(AQ199="","",VLOOKUP(AQ199,'シフト記号表（勤務時間帯）'!$C$6:$U$35,19,0))</f>
        <v/>
      </c>
      <c r="AR201" s="252" t="str">
        <f>IF(AR199="","",VLOOKUP(AR199,'シフト記号表（勤務時間帯）'!$C$6:$U$35,19,0))</f>
        <v/>
      </c>
      <c r="AS201" s="252" t="str">
        <f>IF(AS199="","",VLOOKUP(AS199,'シフト記号表（勤務時間帯）'!$C$6:$U$35,19,0))</f>
        <v/>
      </c>
      <c r="AT201" s="257" t="str">
        <f>IF(AT199="","",VLOOKUP(AT199,'シフト記号表（勤務時間帯）'!$C$6:$U$35,19,0))</f>
        <v/>
      </c>
      <c r="AU201" s="248" t="str">
        <f>IF(AU199="","",VLOOKUP(AU199,'シフト記号表（勤務時間帯）'!$C$6:$U$35,19,0))</f>
        <v/>
      </c>
      <c r="AV201" s="252" t="str">
        <f>IF(AV199="","",VLOOKUP(AV199,'シフト記号表（勤務時間帯）'!$C$6:$U$35,19,0))</f>
        <v/>
      </c>
      <c r="AW201" s="252" t="str">
        <f>IF(AW199="","",VLOOKUP(AW199,'シフト記号表（勤務時間帯）'!$C$6:$U$35,19,0))</f>
        <v/>
      </c>
      <c r="AX201" s="277">
        <f>IF($BB$3="４週",SUM(S201:AT201),IF($BB$3="暦月",SUM(S201:AW201),""))</f>
        <v>0</v>
      </c>
      <c r="AY201" s="277"/>
      <c r="AZ201" s="286">
        <f>IF($BB$3="４週",AX201/4,IF($BB$3="暦月",'認知症対応型通所（100名）'!AX201/('認知症対応型通所（100名）'!$BB$8/7),""))</f>
        <v>0</v>
      </c>
      <c r="BA201" s="286"/>
      <c r="BB201" s="174"/>
      <c r="BC201" s="174"/>
      <c r="BD201" s="174"/>
      <c r="BE201" s="174"/>
      <c r="BF201" s="174"/>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row>
    <row r="202" spans="1:1024" ht="20.25" customHeight="1">
      <c r="A202" s="5"/>
      <c r="B202" s="209">
        <f>B199+1</f>
        <v>61</v>
      </c>
      <c r="C202" s="219"/>
      <c r="D202" s="219"/>
      <c r="E202" s="219"/>
      <c r="F202" s="41"/>
      <c r="G202" s="50"/>
      <c r="H202" s="50"/>
      <c r="I202" s="50"/>
      <c r="J202" s="50"/>
      <c r="K202" s="50"/>
      <c r="L202" s="67"/>
      <c r="M202" s="67"/>
      <c r="N202" s="67"/>
      <c r="O202" s="67"/>
      <c r="P202" s="241" t="s">
        <v>49</v>
      </c>
      <c r="Q202" s="241"/>
      <c r="R202" s="241"/>
      <c r="S202" s="307"/>
      <c r="T202" s="309"/>
      <c r="U202" s="309"/>
      <c r="V202" s="309"/>
      <c r="W202" s="309"/>
      <c r="X202" s="309"/>
      <c r="Y202" s="310"/>
      <c r="Z202" s="307"/>
      <c r="AA202" s="309"/>
      <c r="AB202" s="309"/>
      <c r="AC202" s="309"/>
      <c r="AD202" s="309"/>
      <c r="AE202" s="309"/>
      <c r="AF202" s="310"/>
      <c r="AG202" s="307"/>
      <c r="AH202" s="309"/>
      <c r="AI202" s="309"/>
      <c r="AJ202" s="309"/>
      <c r="AK202" s="309"/>
      <c r="AL202" s="309"/>
      <c r="AM202" s="310"/>
      <c r="AN202" s="307"/>
      <c r="AO202" s="309"/>
      <c r="AP202" s="309"/>
      <c r="AQ202" s="309"/>
      <c r="AR202" s="309"/>
      <c r="AS202" s="309"/>
      <c r="AT202" s="310"/>
      <c r="AU202" s="307"/>
      <c r="AV202" s="309"/>
      <c r="AW202" s="309"/>
      <c r="AX202" s="312"/>
      <c r="AY202" s="312"/>
      <c r="AZ202" s="316"/>
      <c r="BA202" s="316"/>
      <c r="BB202" s="174"/>
      <c r="BC202" s="174"/>
      <c r="BD202" s="174"/>
      <c r="BE202" s="174"/>
      <c r="BF202" s="174"/>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row>
    <row r="203" spans="1:1024" ht="20.25" customHeight="1">
      <c r="A203" s="5"/>
      <c r="B203" s="209"/>
      <c r="C203" s="219"/>
      <c r="D203" s="219"/>
      <c r="E203" s="219"/>
      <c r="F203" s="39"/>
      <c r="G203" s="50"/>
      <c r="H203" s="50"/>
      <c r="I203" s="50"/>
      <c r="J203" s="50"/>
      <c r="K203" s="50"/>
      <c r="L203" s="67"/>
      <c r="M203" s="67"/>
      <c r="N203" s="67"/>
      <c r="O203" s="67"/>
      <c r="P203" s="239" t="s">
        <v>40</v>
      </c>
      <c r="Q203" s="239"/>
      <c r="R203" s="239"/>
      <c r="S203" s="247" t="str">
        <f>IF(S202="","",VLOOKUP(S202,'シフト記号表（勤務時間帯）'!$C$6:$K$35,9,0))</f>
        <v/>
      </c>
      <c r="T203" s="251" t="str">
        <f>IF(T202="","",VLOOKUP(T202,'シフト記号表（勤務時間帯）'!$C$6:$K$35,9,0))</f>
        <v/>
      </c>
      <c r="U203" s="251" t="str">
        <f>IF(U202="","",VLOOKUP(U202,'シフト記号表（勤務時間帯）'!$C$6:$K$35,9,0))</f>
        <v/>
      </c>
      <c r="V203" s="251" t="str">
        <f>IF(V202="","",VLOOKUP(V202,'シフト記号表（勤務時間帯）'!$C$6:$K$35,9,0))</f>
        <v/>
      </c>
      <c r="W203" s="251" t="str">
        <f>IF(W202="","",VLOOKUP(W202,'シフト記号表（勤務時間帯）'!$C$6:$K$35,9,0))</f>
        <v/>
      </c>
      <c r="X203" s="251" t="str">
        <f>IF(X202="","",VLOOKUP(X202,'シフト記号表（勤務時間帯）'!$C$6:$K$35,9,0))</f>
        <v/>
      </c>
      <c r="Y203" s="256" t="str">
        <f>IF(Y202="","",VLOOKUP(Y202,'シフト記号表（勤務時間帯）'!$C$6:$K$35,9,0))</f>
        <v/>
      </c>
      <c r="Z203" s="247" t="str">
        <f>IF(Z202="","",VLOOKUP(Z202,'シフト記号表（勤務時間帯）'!$C$6:$K$35,9,0))</f>
        <v/>
      </c>
      <c r="AA203" s="251" t="str">
        <f>IF(AA202="","",VLOOKUP(AA202,'シフト記号表（勤務時間帯）'!$C$6:$K$35,9,0))</f>
        <v/>
      </c>
      <c r="AB203" s="251" t="str">
        <f>IF(AB202="","",VLOOKUP(AB202,'シフト記号表（勤務時間帯）'!$C$6:$K$35,9,0))</f>
        <v/>
      </c>
      <c r="AC203" s="251" t="str">
        <f>IF(AC202="","",VLOOKUP(AC202,'シフト記号表（勤務時間帯）'!$C$6:$K$35,9,0))</f>
        <v/>
      </c>
      <c r="AD203" s="251" t="str">
        <f>IF(AD202="","",VLOOKUP(AD202,'シフト記号表（勤務時間帯）'!$C$6:$K$35,9,0))</f>
        <v/>
      </c>
      <c r="AE203" s="251" t="str">
        <f>IF(AE202="","",VLOOKUP(AE202,'シフト記号表（勤務時間帯）'!$C$6:$K$35,9,0))</f>
        <v/>
      </c>
      <c r="AF203" s="256" t="str">
        <f>IF(AF202="","",VLOOKUP(AF202,'シフト記号表（勤務時間帯）'!$C$6:$K$35,9,0))</f>
        <v/>
      </c>
      <c r="AG203" s="247" t="str">
        <f>IF(AG202="","",VLOOKUP(AG202,'シフト記号表（勤務時間帯）'!$C$6:$K$35,9,0))</f>
        <v/>
      </c>
      <c r="AH203" s="251" t="str">
        <f>IF(AH202="","",VLOOKUP(AH202,'シフト記号表（勤務時間帯）'!$C$6:$K$35,9,0))</f>
        <v/>
      </c>
      <c r="AI203" s="251" t="str">
        <f>IF(AI202="","",VLOOKUP(AI202,'シフト記号表（勤務時間帯）'!$C$6:$K$35,9,0))</f>
        <v/>
      </c>
      <c r="AJ203" s="251" t="str">
        <f>IF(AJ202="","",VLOOKUP(AJ202,'シフト記号表（勤務時間帯）'!$C$6:$K$35,9,0))</f>
        <v/>
      </c>
      <c r="AK203" s="251" t="str">
        <f>IF(AK202="","",VLOOKUP(AK202,'シフト記号表（勤務時間帯）'!$C$6:$K$35,9,0))</f>
        <v/>
      </c>
      <c r="AL203" s="251" t="str">
        <f>IF(AL202="","",VLOOKUP(AL202,'シフト記号表（勤務時間帯）'!$C$6:$K$35,9,0))</f>
        <v/>
      </c>
      <c r="AM203" s="256" t="str">
        <f>IF(AM202="","",VLOOKUP(AM202,'シフト記号表（勤務時間帯）'!$C$6:$K$35,9,0))</f>
        <v/>
      </c>
      <c r="AN203" s="247" t="str">
        <f>IF(AN202="","",VLOOKUP(AN202,'シフト記号表（勤務時間帯）'!$C$6:$K$35,9,0))</f>
        <v/>
      </c>
      <c r="AO203" s="251" t="str">
        <f>IF(AO202="","",VLOOKUP(AO202,'シフト記号表（勤務時間帯）'!$C$6:$K$35,9,0))</f>
        <v/>
      </c>
      <c r="AP203" s="251" t="str">
        <f>IF(AP202="","",VLOOKUP(AP202,'シフト記号表（勤務時間帯）'!$C$6:$K$35,9,0))</f>
        <v/>
      </c>
      <c r="AQ203" s="251" t="str">
        <f>IF(AQ202="","",VLOOKUP(AQ202,'シフト記号表（勤務時間帯）'!$C$6:$K$35,9,0))</f>
        <v/>
      </c>
      <c r="AR203" s="251" t="str">
        <f>IF(AR202="","",VLOOKUP(AR202,'シフト記号表（勤務時間帯）'!$C$6:$K$35,9,0))</f>
        <v/>
      </c>
      <c r="AS203" s="251" t="str">
        <f>IF(AS202="","",VLOOKUP(AS202,'シフト記号表（勤務時間帯）'!$C$6:$K$35,9,0))</f>
        <v/>
      </c>
      <c r="AT203" s="256" t="str">
        <f>IF(AT202="","",VLOOKUP(AT202,'シフト記号表（勤務時間帯）'!$C$6:$K$35,9,0))</f>
        <v/>
      </c>
      <c r="AU203" s="247" t="str">
        <f>IF(AU202="","",VLOOKUP(AU202,'シフト記号表（勤務時間帯）'!$C$6:$K$35,9,0))</f>
        <v/>
      </c>
      <c r="AV203" s="251" t="str">
        <f>IF(AV202="","",VLOOKUP(AV202,'シフト記号表（勤務時間帯）'!$C$6:$K$35,9,0))</f>
        <v/>
      </c>
      <c r="AW203" s="251" t="str">
        <f>IF(AW202="","",VLOOKUP(AW202,'シフト記号表（勤務時間帯）'!$C$6:$K$35,9,0))</f>
        <v/>
      </c>
      <c r="AX203" s="276">
        <f>IF($BB$3="４週",SUM(S203:AT203),IF($BB$3="暦月",SUM(S203:AW203),""))</f>
        <v>0</v>
      </c>
      <c r="AY203" s="276"/>
      <c r="AZ203" s="285">
        <f>IF($BB$3="４週",AX203/4,IF($BB$3="暦月",'認知症対応型通所（100名）'!AX203/('認知症対応型通所（100名）'!$BB$8/7),""))</f>
        <v>0</v>
      </c>
      <c r="BA203" s="285"/>
      <c r="BB203" s="174"/>
      <c r="BC203" s="174"/>
      <c r="BD203" s="174"/>
      <c r="BE203" s="174"/>
      <c r="BF203" s="174"/>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row>
    <row r="204" spans="1:1024" ht="20.25" customHeight="1">
      <c r="A204" s="5"/>
      <c r="B204" s="209"/>
      <c r="C204" s="219"/>
      <c r="D204" s="219"/>
      <c r="E204" s="219"/>
      <c r="F204" s="303">
        <f>C202</f>
        <v>0</v>
      </c>
      <c r="G204" s="50"/>
      <c r="H204" s="50"/>
      <c r="I204" s="50"/>
      <c r="J204" s="50"/>
      <c r="K204" s="50"/>
      <c r="L204" s="67"/>
      <c r="M204" s="67"/>
      <c r="N204" s="67"/>
      <c r="O204" s="67"/>
      <c r="P204" s="240" t="s">
        <v>44</v>
      </c>
      <c r="Q204" s="240"/>
      <c r="R204" s="240"/>
      <c r="S204" s="248" t="str">
        <f>IF(S202="","",VLOOKUP(S202,'シフト記号表（勤務時間帯）'!$C$6:$U$35,19,0))</f>
        <v/>
      </c>
      <c r="T204" s="252" t="str">
        <f>IF(T202="","",VLOOKUP(T202,'シフト記号表（勤務時間帯）'!$C$6:$U$35,19,0))</f>
        <v/>
      </c>
      <c r="U204" s="252" t="str">
        <f>IF(U202="","",VLOOKUP(U202,'シフト記号表（勤務時間帯）'!$C$6:$U$35,19,0))</f>
        <v/>
      </c>
      <c r="V204" s="252" t="str">
        <f>IF(V202="","",VLOOKUP(V202,'シフト記号表（勤務時間帯）'!$C$6:$U$35,19,0))</f>
        <v/>
      </c>
      <c r="W204" s="252" t="str">
        <f>IF(W202="","",VLOOKUP(W202,'シフト記号表（勤務時間帯）'!$C$6:$U$35,19,0))</f>
        <v/>
      </c>
      <c r="X204" s="252" t="str">
        <f>IF(X202="","",VLOOKUP(X202,'シフト記号表（勤務時間帯）'!$C$6:$U$35,19,0))</f>
        <v/>
      </c>
      <c r="Y204" s="257" t="str">
        <f>IF(Y202="","",VLOOKUP(Y202,'シフト記号表（勤務時間帯）'!$C$6:$U$35,19,0))</f>
        <v/>
      </c>
      <c r="Z204" s="248" t="str">
        <f>IF(Z202="","",VLOOKUP(Z202,'シフト記号表（勤務時間帯）'!$C$6:$U$35,19,0))</f>
        <v/>
      </c>
      <c r="AA204" s="252" t="str">
        <f>IF(AA202="","",VLOOKUP(AA202,'シフト記号表（勤務時間帯）'!$C$6:$U$35,19,0))</f>
        <v/>
      </c>
      <c r="AB204" s="252" t="str">
        <f>IF(AB202="","",VLOOKUP(AB202,'シフト記号表（勤務時間帯）'!$C$6:$U$35,19,0))</f>
        <v/>
      </c>
      <c r="AC204" s="252" t="str">
        <f>IF(AC202="","",VLOOKUP(AC202,'シフト記号表（勤務時間帯）'!$C$6:$U$35,19,0))</f>
        <v/>
      </c>
      <c r="AD204" s="252" t="str">
        <f>IF(AD202="","",VLOOKUP(AD202,'シフト記号表（勤務時間帯）'!$C$6:$U$35,19,0))</f>
        <v/>
      </c>
      <c r="AE204" s="252" t="str">
        <f>IF(AE202="","",VLOOKUP(AE202,'シフト記号表（勤務時間帯）'!$C$6:$U$35,19,0))</f>
        <v/>
      </c>
      <c r="AF204" s="257" t="str">
        <f>IF(AF202="","",VLOOKUP(AF202,'シフト記号表（勤務時間帯）'!$C$6:$U$35,19,0))</f>
        <v/>
      </c>
      <c r="AG204" s="248" t="str">
        <f>IF(AG202="","",VLOOKUP(AG202,'シフト記号表（勤務時間帯）'!$C$6:$U$35,19,0))</f>
        <v/>
      </c>
      <c r="AH204" s="252" t="str">
        <f>IF(AH202="","",VLOOKUP(AH202,'シフト記号表（勤務時間帯）'!$C$6:$U$35,19,0))</f>
        <v/>
      </c>
      <c r="AI204" s="252" t="str">
        <f>IF(AI202="","",VLOOKUP(AI202,'シフト記号表（勤務時間帯）'!$C$6:$U$35,19,0))</f>
        <v/>
      </c>
      <c r="AJ204" s="252" t="str">
        <f>IF(AJ202="","",VLOOKUP(AJ202,'シフト記号表（勤務時間帯）'!$C$6:$U$35,19,0))</f>
        <v/>
      </c>
      <c r="AK204" s="252" t="str">
        <f>IF(AK202="","",VLOOKUP(AK202,'シフト記号表（勤務時間帯）'!$C$6:$U$35,19,0))</f>
        <v/>
      </c>
      <c r="AL204" s="252" t="str">
        <f>IF(AL202="","",VLOOKUP(AL202,'シフト記号表（勤務時間帯）'!$C$6:$U$35,19,0))</f>
        <v/>
      </c>
      <c r="AM204" s="257" t="str">
        <f>IF(AM202="","",VLOOKUP(AM202,'シフト記号表（勤務時間帯）'!$C$6:$U$35,19,0))</f>
        <v/>
      </c>
      <c r="AN204" s="248" t="str">
        <f>IF(AN202="","",VLOOKUP(AN202,'シフト記号表（勤務時間帯）'!$C$6:$U$35,19,0))</f>
        <v/>
      </c>
      <c r="AO204" s="252" t="str">
        <f>IF(AO202="","",VLOOKUP(AO202,'シフト記号表（勤務時間帯）'!$C$6:$U$35,19,0))</f>
        <v/>
      </c>
      <c r="AP204" s="252" t="str">
        <f>IF(AP202="","",VLOOKUP(AP202,'シフト記号表（勤務時間帯）'!$C$6:$U$35,19,0))</f>
        <v/>
      </c>
      <c r="AQ204" s="252" t="str">
        <f>IF(AQ202="","",VLOOKUP(AQ202,'シフト記号表（勤務時間帯）'!$C$6:$U$35,19,0))</f>
        <v/>
      </c>
      <c r="AR204" s="252" t="str">
        <f>IF(AR202="","",VLOOKUP(AR202,'シフト記号表（勤務時間帯）'!$C$6:$U$35,19,0))</f>
        <v/>
      </c>
      <c r="AS204" s="252" t="str">
        <f>IF(AS202="","",VLOOKUP(AS202,'シフト記号表（勤務時間帯）'!$C$6:$U$35,19,0))</f>
        <v/>
      </c>
      <c r="AT204" s="257" t="str">
        <f>IF(AT202="","",VLOOKUP(AT202,'シフト記号表（勤務時間帯）'!$C$6:$U$35,19,0))</f>
        <v/>
      </c>
      <c r="AU204" s="248" t="str">
        <f>IF(AU202="","",VLOOKUP(AU202,'シフト記号表（勤務時間帯）'!$C$6:$U$35,19,0))</f>
        <v/>
      </c>
      <c r="AV204" s="252" t="str">
        <f>IF(AV202="","",VLOOKUP(AV202,'シフト記号表（勤務時間帯）'!$C$6:$U$35,19,0))</f>
        <v/>
      </c>
      <c r="AW204" s="252" t="str">
        <f>IF(AW202="","",VLOOKUP(AW202,'シフト記号表（勤務時間帯）'!$C$6:$U$35,19,0))</f>
        <v/>
      </c>
      <c r="AX204" s="277">
        <f>IF($BB$3="４週",SUM(S204:AT204),IF($BB$3="暦月",SUM(S204:AW204),""))</f>
        <v>0</v>
      </c>
      <c r="AY204" s="277"/>
      <c r="AZ204" s="286">
        <f>IF($BB$3="４週",AX204/4,IF($BB$3="暦月",'認知症対応型通所（100名）'!AX204/('認知症対応型通所（100名）'!$BB$8/7),""))</f>
        <v>0</v>
      </c>
      <c r="BA204" s="286"/>
      <c r="BB204" s="174"/>
      <c r="BC204" s="174"/>
      <c r="BD204" s="174"/>
      <c r="BE204" s="174"/>
      <c r="BF204" s="174"/>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row>
    <row r="205" spans="1:1024" ht="20.25" customHeight="1">
      <c r="A205" s="5"/>
      <c r="B205" s="209">
        <f>B202+1</f>
        <v>62</v>
      </c>
      <c r="C205" s="219"/>
      <c r="D205" s="219"/>
      <c r="E205" s="219"/>
      <c r="F205" s="41"/>
      <c r="G205" s="50"/>
      <c r="H205" s="50"/>
      <c r="I205" s="50"/>
      <c r="J205" s="50"/>
      <c r="K205" s="50"/>
      <c r="L205" s="67"/>
      <c r="M205" s="67"/>
      <c r="N205" s="67"/>
      <c r="O205" s="67"/>
      <c r="P205" s="241" t="s">
        <v>49</v>
      </c>
      <c r="Q205" s="241"/>
      <c r="R205" s="241"/>
      <c r="S205" s="307"/>
      <c r="T205" s="309"/>
      <c r="U205" s="309"/>
      <c r="V205" s="309"/>
      <c r="W205" s="309"/>
      <c r="X205" s="309"/>
      <c r="Y205" s="310"/>
      <c r="Z205" s="307"/>
      <c r="AA205" s="309"/>
      <c r="AB205" s="309"/>
      <c r="AC205" s="309"/>
      <c r="AD205" s="309"/>
      <c r="AE205" s="309"/>
      <c r="AF205" s="310"/>
      <c r="AG205" s="307"/>
      <c r="AH205" s="309"/>
      <c r="AI205" s="309"/>
      <c r="AJ205" s="309"/>
      <c r="AK205" s="309"/>
      <c r="AL205" s="309"/>
      <c r="AM205" s="310"/>
      <c r="AN205" s="307"/>
      <c r="AO205" s="309"/>
      <c r="AP205" s="309"/>
      <c r="AQ205" s="309"/>
      <c r="AR205" s="309"/>
      <c r="AS205" s="309"/>
      <c r="AT205" s="310"/>
      <c r="AU205" s="307"/>
      <c r="AV205" s="309"/>
      <c r="AW205" s="309"/>
      <c r="AX205" s="312"/>
      <c r="AY205" s="312"/>
      <c r="AZ205" s="316"/>
      <c r="BA205" s="316"/>
      <c r="BB205" s="174"/>
      <c r="BC205" s="174"/>
      <c r="BD205" s="174"/>
      <c r="BE205" s="174"/>
      <c r="BF205" s="174"/>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row>
    <row r="206" spans="1:1024" ht="20.25" customHeight="1">
      <c r="A206" s="5"/>
      <c r="B206" s="209"/>
      <c r="C206" s="219"/>
      <c r="D206" s="219"/>
      <c r="E206" s="219"/>
      <c r="F206" s="39"/>
      <c r="G206" s="50"/>
      <c r="H206" s="50"/>
      <c r="I206" s="50"/>
      <c r="J206" s="50"/>
      <c r="K206" s="50"/>
      <c r="L206" s="67"/>
      <c r="M206" s="67"/>
      <c r="N206" s="67"/>
      <c r="O206" s="67"/>
      <c r="P206" s="239" t="s">
        <v>40</v>
      </c>
      <c r="Q206" s="239"/>
      <c r="R206" s="239"/>
      <c r="S206" s="247" t="str">
        <f>IF(S205="","",VLOOKUP(S205,'シフト記号表（勤務時間帯）'!$C$6:$K$35,9,0))</f>
        <v/>
      </c>
      <c r="T206" s="251" t="str">
        <f>IF(T205="","",VLOOKUP(T205,'シフト記号表（勤務時間帯）'!$C$6:$K$35,9,0))</f>
        <v/>
      </c>
      <c r="U206" s="251" t="str">
        <f>IF(U205="","",VLOOKUP(U205,'シフト記号表（勤務時間帯）'!$C$6:$K$35,9,0))</f>
        <v/>
      </c>
      <c r="V206" s="251" t="str">
        <f>IF(V205="","",VLOOKUP(V205,'シフト記号表（勤務時間帯）'!$C$6:$K$35,9,0))</f>
        <v/>
      </c>
      <c r="W206" s="251" t="str">
        <f>IF(W205="","",VLOOKUP(W205,'シフト記号表（勤務時間帯）'!$C$6:$K$35,9,0))</f>
        <v/>
      </c>
      <c r="X206" s="251" t="str">
        <f>IF(X205="","",VLOOKUP(X205,'シフト記号表（勤務時間帯）'!$C$6:$K$35,9,0))</f>
        <v/>
      </c>
      <c r="Y206" s="256" t="str">
        <f>IF(Y205="","",VLOOKUP(Y205,'シフト記号表（勤務時間帯）'!$C$6:$K$35,9,0))</f>
        <v/>
      </c>
      <c r="Z206" s="247" t="str">
        <f>IF(Z205="","",VLOOKUP(Z205,'シフト記号表（勤務時間帯）'!$C$6:$K$35,9,0))</f>
        <v/>
      </c>
      <c r="AA206" s="251" t="str">
        <f>IF(AA205="","",VLOOKUP(AA205,'シフト記号表（勤務時間帯）'!$C$6:$K$35,9,0))</f>
        <v/>
      </c>
      <c r="AB206" s="251" t="str">
        <f>IF(AB205="","",VLOOKUP(AB205,'シフト記号表（勤務時間帯）'!$C$6:$K$35,9,0))</f>
        <v/>
      </c>
      <c r="AC206" s="251" t="str">
        <f>IF(AC205="","",VLOOKUP(AC205,'シフト記号表（勤務時間帯）'!$C$6:$K$35,9,0))</f>
        <v/>
      </c>
      <c r="AD206" s="251" t="str">
        <f>IF(AD205="","",VLOOKUP(AD205,'シフト記号表（勤務時間帯）'!$C$6:$K$35,9,0))</f>
        <v/>
      </c>
      <c r="AE206" s="251" t="str">
        <f>IF(AE205="","",VLOOKUP(AE205,'シフト記号表（勤務時間帯）'!$C$6:$K$35,9,0))</f>
        <v/>
      </c>
      <c r="AF206" s="256" t="str">
        <f>IF(AF205="","",VLOOKUP(AF205,'シフト記号表（勤務時間帯）'!$C$6:$K$35,9,0))</f>
        <v/>
      </c>
      <c r="AG206" s="247" t="str">
        <f>IF(AG205="","",VLOOKUP(AG205,'シフト記号表（勤務時間帯）'!$C$6:$K$35,9,0))</f>
        <v/>
      </c>
      <c r="AH206" s="251" t="str">
        <f>IF(AH205="","",VLOOKUP(AH205,'シフト記号表（勤務時間帯）'!$C$6:$K$35,9,0))</f>
        <v/>
      </c>
      <c r="AI206" s="251" t="str">
        <f>IF(AI205="","",VLOOKUP(AI205,'シフト記号表（勤務時間帯）'!$C$6:$K$35,9,0))</f>
        <v/>
      </c>
      <c r="AJ206" s="251" t="str">
        <f>IF(AJ205="","",VLOOKUP(AJ205,'シフト記号表（勤務時間帯）'!$C$6:$K$35,9,0))</f>
        <v/>
      </c>
      <c r="AK206" s="251" t="str">
        <f>IF(AK205="","",VLOOKUP(AK205,'シフト記号表（勤務時間帯）'!$C$6:$K$35,9,0))</f>
        <v/>
      </c>
      <c r="AL206" s="251" t="str">
        <f>IF(AL205="","",VLOOKUP(AL205,'シフト記号表（勤務時間帯）'!$C$6:$K$35,9,0))</f>
        <v/>
      </c>
      <c r="AM206" s="256" t="str">
        <f>IF(AM205="","",VLOOKUP(AM205,'シフト記号表（勤務時間帯）'!$C$6:$K$35,9,0))</f>
        <v/>
      </c>
      <c r="AN206" s="247" t="str">
        <f>IF(AN205="","",VLOOKUP(AN205,'シフト記号表（勤務時間帯）'!$C$6:$K$35,9,0))</f>
        <v/>
      </c>
      <c r="AO206" s="251" t="str">
        <f>IF(AO205="","",VLOOKUP(AO205,'シフト記号表（勤務時間帯）'!$C$6:$K$35,9,0))</f>
        <v/>
      </c>
      <c r="AP206" s="251" t="str">
        <f>IF(AP205="","",VLOOKUP(AP205,'シフト記号表（勤務時間帯）'!$C$6:$K$35,9,0))</f>
        <v/>
      </c>
      <c r="AQ206" s="251" t="str">
        <f>IF(AQ205="","",VLOOKUP(AQ205,'シフト記号表（勤務時間帯）'!$C$6:$K$35,9,0))</f>
        <v/>
      </c>
      <c r="AR206" s="251" t="str">
        <f>IF(AR205="","",VLOOKUP(AR205,'シフト記号表（勤務時間帯）'!$C$6:$K$35,9,0))</f>
        <v/>
      </c>
      <c r="AS206" s="251" t="str">
        <f>IF(AS205="","",VLOOKUP(AS205,'シフト記号表（勤務時間帯）'!$C$6:$K$35,9,0))</f>
        <v/>
      </c>
      <c r="AT206" s="256" t="str">
        <f>IF(AT205="","",VLOOKUP(AT205,'シフト記号表（勤務時間帯）'!$C$6:$K$35,9,0))</f>
        <v/>
      </c>
      <c r="AU206" s="247" t="str">
        <f>IF(AU205="","",VLOOKUP(AU205,'シフト記号表（勤務時間帯）'!$C$6:$K$35,9,0))</f>
        <v/>
      </c>
      <c r="AV206" s="251" t="str">
        <f>IF(AV205="","",VLOOKUP(AV205,'シフト記号表（勤務時間帯）'!$C$6:$K$35,9,0))</f>
        <v/>
      </c>
      <c r="AW206" s="251" t="str">
        <f>IF(AW205="","",VLOOKUP(AW205,'シフト記号表（勤務時間帯）'!$C$6:$K$35,9,0))</f>
        <v/>
      </c>
      <c r="AX206" s="276">
        <f>IF($BB$3="４週",SUM(S206:AT206),IF($BB$3="暦月",SUM(S206:AW206),""))</f>
        <v>0</v>
      </c>
      <c r="AY206" s="276"/>
      <c r="AZ206" s="285">
        <f>IF($BB$3="４週",AX206/4,IF($BB$3="暦月",'認知症対応型通所（100名）'!AX206/('認知症対応型通所（100名）'!$BB$8/7),""))</f>
        <v>0</v>
      </c>
      <c r="BA206" s="285"/>
      <c r="BB206" s="174"/>
      <c r="BC206" s="174"/>
      <c r="BD206" s="174"/>
      <c r="BE206" s="174"/>
      <c r="BF206" s="174"/>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row>
    <row r="207" spans="1:1024" ht="20.25" customHeight="1">
      <c r="A207" s="5"/>
      <c r="B207" s="209"/>
      <c r="C207" s="219"/>
      <c r="D207" s="219"/>
      <c r="E207" s="219"/>
      <c r="F207" s="303">
        <f>C205</f>
        <v>0</v>
      </c>
      <c r="G207" s="50"/>
      <c r="H207" s="50"/>
      <c r="I207" s="50"/>
      <c r="J207" s="50"/>
      <c r="K207" s="50"/>
      <c r="L207" s="67"/>
      <c r="M207" s="67"/>
      <c r="N207" s="67"/>
      <c r="O207" s="67"/>
      <c r="P207" s="240" t="s">
        <v>44</v>
      </c>
      <c r="Q207" s="240"/>
      <c r="R207" s="240"/>
      <c r="S207" s="248" t="str">
        <f>IF(S205="","",VLOOKUP(S205,'シフト記号表（勤務時間帯）'!$C$6:$U$35,19,0))</f>
        <v/>
      </c>
      <c r="T207" s="252" t="str">
        <f>IF(T205="","",VLOOKUP(T205,'シフト記号表（勤務時間帯）'!$C$6:$U$35,19,0))</f>
        <v/>
      </c>
      <c r="U207" s="252" t="str">
        <f>IF(U205="","",VLOOKUP(U205,'シフト記号表（勤務時間帯）'!$C$6:$U$35,19,0))</f>
        <v/>
      </c>
      <c r="V207" s="252" t="str">
        <f>IF(V205="","",VLOOKUP(V205,'シフト記号表（勤務時間帯）'!$C$6:$U$35,19,0))</f>
        <v/>
      </c>
      <c r="W207" s="252" t="str">
        <f>IF(W205="","",VLOOKUP(W205,'シフト記号表（勤務時間帯）'!$C$6:$U$35,19,0))</f>
        <v/>
      </c>
      <c r="X207" s="252" t="str">
        <f>IF(X205="","",VLOOKUP(X205,'シフト記号表（勤務時間帯）'!$C$6:$U$35,19,0))</f>
        <v/>
      </c>
      <c r="Y207" s="257" t="str">
        <f>IF(Y205="","",VLOOKUP(Y205,'シフト記号表（勤務時間帯）'!$C$6:$U$35,19,0))</f>
        <v/>
      </c>
      <c r="Z207" s="248" t="str">
        <f>IF(Z205="","",VLOOKUP(Z205,'シフト記号表（勤務時間帯）'!$C$6:$U$35,19,0))</f>
        <v/>
      </c>
      <c r="AA207" s="252" t="str">
        <f>IF(AA205="","",VLOOKUP(AA205,'シフト記号表（勤務時間帯）'!$C$6:$U$35,19,0))</f>
        <v/>
      </c>
      <c r="AB207" s="252" t="str">
        <f>IF(AB205="","",VLOOKUP(AB205,'シフト記号表（勤務時間帯）'!$C$6:$U$35,19,0))</f>
        <v/>
      </c>
      <c r="AC207" s="252" t="str">
        <f>IF(AC205="","",VLOOKUP(AC205,'シフト記号表（勤務時間帯）'!$C$6:$U$35,19,0))</f>
        <v/>
      </c>
      <c r="AD207" s="252" t="str">
        <f>IF(AD205="","",VLOOKUP(AD205,'シフト記号表（勤務時間帯）'!$C$6:$U$35,19,0))</f>
        <v/>
      </c>
      <c r="AE207" s="252" t="str">
        <f>IF(AE205="","",VLOOKUP(AE205,'シフト記号表（勤務時間帯）'!$C$6:$U$35,19,0))</f>
        <v/>
      </c>
      <c r="AF207" s="257" t="str">
        <f>IF(AF205="","",VLOOKUP(AF205,'シフト記号表（勤務時間帯）'!$C$6:$U$35,19,0))</f>
        <v/>
      </c>
      <c r="AG207" s="248" t="str">
        <f>IF(AG205="","",VLOOKUP(AG205,'シフト記号表（勤務時間帯）'!$C$6:$U$35,19,0))</f>
        <v/>
      </c>
      <c r="AH207" s="252" t="str">
        <f>IF(AH205="","",VLOOKUP(AH205,'シフト記号表（勤務時間帯）'!$C$6:$U$35,19,0))</f>
        <v/>
      </c>
      <c r="AI207" s="252" t="str">
        <f>IF(AI205="","",VLOOKUP(AI205,'シフト記号表（勤務時間帯）'!$C$6:$U$35,19,0))</f>
        <v/>
      </c>
      <c r="AJ207" s="252" t="str">
        <f>IF(AJ205="","",VLOOKUP(AJ205,'シフト記号表（勤務時間帯）'!$C$6:$U$35,19,0))</f>
        <v/>
      </c>
      <c r="AK207" s="252" t="str">
        <f>IF(AK205="","",VLOOKUP(AK205,'シフト記号表（勤務時間帯）'!$C$6:$U$35,19,0))</f>
        <v/>
      </c>
      <c r="AL207" s="252" t="str">
        <f>IF(AL205="","",VLOOKUP(AL205,'シフト記号表（勤務時間帯）'!$C$6:$U$35,19,0))</f>
        <v/>
      </c>
      <c r="AM207" s="257" t="str">
        <f>IF(AM205="","",VLOOKUP(AM205,'シフト記号表（勤務時間帯）'!$C$6:$U$35,19,0))</f>
        <v/>
      </c>
      <c r="AN207" s="248" t="str">
        <f>IF(AN205="","",VLOOKUP(AN205,'シフト記号表（勤務時間帯）'!$C$6:$U$35,19,0))</f>
        <v/>
      </c>
      <c r="AO207" s="252" t="str">
        <f>IF(AO205="","",VLOOKUP(AO205,'シフト記号表（勤務時間帯）'!$C$6:$U$35,19,0))</f>
        <v/>
      </c>
      <c r="AP207" s="252" t="str">
        <f>IF(AP205="","",VLOOKUP(AP205,'シフト記号表（勤務時間帯）'!$C$6:$U$35,19,0))</f>
        <v/>
      </c>
      <c r="AQ207" s="252" t="str">
        <f>IF(AQ205="","",VLOOKUP(AQ205,'シフト記号表（勤務時間帯）'!$C$6:$U$35,19,0))</f>
        <v/>
      </c>
      <c r="AR207" s="252" t="str">
        <f>IF(AR205="","",VLOOKUP(AR205,'シフト記号表（勤務時間帯）'!$C$6:$U$35,19,0))</f>
        <v/>
      </c>
      <c r="AS207" s="252" t="str">
        <f>IF(AS205="","",VLOOKUP(AS205,'シフト記号表（勤務時間帯）'!$C$6:$U$35,19,0))</f>
        <v/>
      </c>
      <c r="AT207" s="257" t="str">
        <f>IF(AT205="","",VLOOKUP(AT205,'シフト記号表（勤務時間帯）'!$C$6:$U$35,19,0))</f>
        <v/>
      </c>
      <c r="AU207" s="248" t="str">
        <f>IF(AU205="","",VLOOKUP(AU205,'シフト記号表（勤務時間帯）'!$C$6:$U$35,19,0))</f>
        <v/>
      </c>
      <c r="AV207" s="252" t="str">
        <f>IF(AV205="","",VLOOKUP(AV205,'シフト記号表（勤務時間帯）'!$C$6:$U$35,19,0))</f>
        <v/>
      </c>
      <c r="AW207" s="252" t="str">
        <f>IF(AW205="","",VLOOKUP(AW205,'シフト記号表（勤務時間帯）'!$C$6:$U$35,19,0))</f>
        <v/>
      </c>
      <c r="AX207" s="277">
        <f>IF($BB$3="４週",SUM(S207:AT207),IF($BB$3="暦月",SUM(S207:AW207),""))</f>
        <v>0</v>
      </c>
      <c r="AY207" s="277"/>
      <c r="AZ207" s="286">
        <f>IF($BB$3="４週",AX207/4,IF($BB$3="暦月",'認知症対応型通所（100名）'!AX207/('認知症対応型通所（100名）'!$BB$8/7),""))</f>
        <v>0</v>
      </c>
      <c r="BA207" s="286"/>
      <c r="BB207" s="174"/>
      <c r="BC207" s="174"/>
      <c r="BD207" s="174"/>
      <c r="BE207" s="174"/>
      <c r="BF207" s="174"/>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row>
    <row r="208" spans="1:1024" ht="20.25" customHeight="1">
      <c r="A208" s="5"/>
      <c r="B208" s="209">
        <f>B205+1</f>
        <v>63</v>
      </c>
      <c r="C208" s="219"/>
      <c r="D208" s="219"/>
      <c r="E208" s="219"/>
      <c r="F208" s="41"/>
      <c r="G208" s="50"/>
      <c r="H208" s="50"/>
      <c r="I208" s="50"/>
      <c r="J208" s="50"/>
      <c r="K208" s="50"/>
      <c r="L208" s="67"/>
      <c r="M208" s="67"/>
      <c r="N208" s="67"/>
      <c r="O208" s="67"/>
      <c r="P208" s="241" t="s">
        <v>49</v>
      </c>
      <c r="Q208" s="241"/>
      <c r="R208" s="241"/>
      <c r="S208" s="307"/>
      <c r="T208" s="309"/>
      <c r="U208" s="309"/>
      <c r="V208" s="309"/>
      <c r="W208" s="309"/>
      <c r="X208" s="309"/>
      <c r="Y208" s="310"/>
      <c r="Z208" s="307"/>
      <c r="AA208" s="309"/>
      <c r="AB208" s="309"/>
      <c r="AC208" s="309"/>
      <c r="AD208" s="309"/>
      <c r="AE208" s="309"/>
      <c r="AF208" s="310"/>
      <c r="AG208" s="307"/>
      <c r="AH208" s="309"/>
      <c r="AI208" s="309"/>
      <c r="AJ208" s="309"/>
      <c r="AK208" s="309"/>
      <c r="AL208" s="309"/>
      <c r="AM208" s="310"/>
      <c r="AN208" s="307"/>
      <c r="AO208" s="309"/>
      <c r="AP208" s="309"/>
      <c r="AQ208" s="309"/>
      <c r="AR208" s="309"/>
      <c r="AS208" s="309"/>
      <c r="AT208" s="310"/>
      <c r="AU208" s="307"/>
      <c r="AV208" s="309"/>
      <c r="AW208" s="309"/>
      <c r="AX208" s="312"/>
      <c r="AY208" s="312"/>
      <c r="AZ208" s="316"/>
      <c r="BA208" s="316"/>
      <c r="BB208" s="174"/>
      <c r="BC208" s="174"/>
      <c r="BD208" s="174"/>
      <c r="BE208" s="174"/>
      <c r="BF208" s="174"/>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row>
    <row r="209" spans="1:1024" ht="20.25" customHeight="1">
      <c r="A209" s="5"/>
      <c r="B209" s="209"/>
      <c r="C209" s="219"/>
      <c r="D209" s="219"/>
      <c r="E209" s="219"/>
      <c r="F209" s="39"/>
      <c r="G209" s="50"/>
      <c r="H209" s="50"/>
      <c r="I209" s="50"/>
      <c r="J209" s="50"/>
      <c r="K209" s="50"/>
      <c r="L209" s="67"/>
      <c r="M209" s="67"/>
      <c r="N209" s="67"/>
      <c r="O209" s="67"/>
      <c r="P209" s="239" t="s">
        <v>40</v>
      </c>
      <c r="Q209" s="239"/>
      <c r="R209" s="239"/>
      <c r="S209" s="247" t="str">
        <f>IF(S208="","",VLOOKUP(S208,'シフト記号表（勤務時間帯）'!$C$6:$K$35,9,0))</f>
        <v/>
      </c>
      <c r="T209" s="251" t="str">
        <f>IF(T208="","",VLOOKUP(T208,'シフト記号表（勤務時間帯）'!$C$6:$K$35,9,0))</f>
        <v/>
      </c>
      <c r="U209" s="251" t="str">
        <f>IF(U208="","",VLOOKUP(U208,'シフト記号表（勤務時間帯）'!$C$6:$K$35,9,0))</f>
        <v/>
      </c>
      <c r="V209" s="251" t="str">
        <f>IF(V208="","",VLOOKUP(V208,'シフト記号表（勤務時間帯）'!$C$6:$K$35,9,0))</f>
        <v/>
      </c>
      <c r="W209" s="251" t="str">
        <f>IF(W208="","",VLOOKUP(W208,'シフト記号表（勤務時間帯）'!$C$6:$K$35,9,0))</f>
        <v/>
      </c>
      <c r="X209" s="251" t="str">
        <f>IF(X208="","",VLOOKUP(X208,'シフト記号表（勤務時間帯）'!$C$6:$K$35,9,0))</f>
        <v/>
      </c>
      <c r="Y209" s="256" t="str">
        <f>IF(Y208="","",VLOOKUP(Y208,'シフト記号表（勤務時間帯）'!$C$6:$K$35,9,0))</f>
        <v/>
      </c>
      <c r="Z209" s="247" t="str">
        <f>IF(Z208="","",VLOOKUP(Z208,'シフト記号表（勤務時間帯）'!$C$6:$K$35,9,0))</f>
        <v/>
      </c>
      <c r="AA209" s="251" t="str">
        <f>IF(AA208="","",VLOOKUP(AA208,'シフト記号表（勤務時間帯）'!$C$6:$K$35,9,0))</f>
        <v/>
      </c>
      <c r="AB209" s="251" t="str">
        <f>IF(AB208="","",VLOOKUP(AB208,'シフト記号表（勤務時間帯）'!$C$6:$K$35,9,0))</f>
        <v/>
      </c>
      <c r="AC209" s="251" t="str">
        <f>IF(AC208="","",VLOOKUP(AC208,'シフト記号表（勤務時間帯）'!$C$6:$K$35,9,0))</f>
        <v/>
      </c>
      <c r="AD209" s="251" t="str">
        <f>IF(AD208="","",VLOOKUP(AD208,'シフト記号表（勤務時間帯）'!$C$6:$K$35,9,0))</f>
        <v/>
      </c>
      <c r="AE209" s="251" t="str">
        <f>IF(AE208="","",VLOOKUP(AE208,'シフト記号表（勤務時間帯）'!$C$6:$K$35,9,0))</f>
        <v/>
      </c>
      <c r="AF209" s="256" t="str">
        <f>IF(AF208="","",VLOOKUP(AF208,'シフト記号表（勤務時間帯）'!$C$6:$K$35,9,0))</f>
        <v/>
      </c>
      <c r="AG209" s="247" t="str">
        <f>IF(AG208="","",VLOOKUP(AG208,'シフト記号表（勤務時間帯）'!$C$6:$K$35,9,0))</f>
        <v/>
      </c>
      <c r="AH209" s="251" t="str">
        <f>IF(AH208="","",VLOOKUP(AH208,'シフト記号表（勤務時間帯）'!$C$6:$K$35,9,0))</f>
        <v/>
      </c>
      <c r="AI209" s="251" t="str">
        <f>IF(AI208="","",VLOOKUP(AI208,'シフト記号表（勤務時間帯）'!$C$6:$K$35,9,0))</f>
        <v/>
      </c>
      <c r="AJ209" s="251" t="str">
        <f>IF(AJ208="","",VLOOKUP(AJ208,'シフト記号表（勤務時間帯）'!$C$6:$K$35,9,0))</f>
        <v/>
      </c>
      <c r="AK209" s="251" t="str">
        <f>IF(AK208="","",VLOOKUP(AK208,'シフト記号表（勤務時間帯）'!$C$6:$K$35,9,0))</f>
        <v/>
      </c>
      <c r="AL209" s="251" t="str">
        <f>IF(AL208="","",VLOOKUP(AL208,'シフト記号表（勤務時間帯）'!$C$6:$K$35,9,0))</f>
        <v/>
      </c>
      <c r="AM209" s="256" t="str">
        <f>IF(AM208="","",VLOOKUP(AM208,'シフト記号表（勤務時間帯）'!$C$6:$K$35,9,0))</f>
        <v/>
      </c>
      <c r="AN209" s="247" t="str">
        <f>IF(AN208="","",VLOOKUP(AN208,'シフト記号表（勤務時間帯）'!$C$6:$K$35,9,0))</f>
        <v/>
      </c>
      <c r="AO209" s="251" t="str">
        <f>IF(AO208="","",VLOOKUP(AO208,'シフト記号表（勤務時間帯）'!$C$6:$K$35,9,0))</f>
        <v/>
      </c>
      <c r="AP209" s="251" t="str">
        <f>IF(AP208="","",VLOOKUP(AP208,'シフト記号表（勤務時間帯）'!$C$6:$K$35,9,0))</f>
        <v/>
      </c>
      <c r="AQ209" s="251" t="str">
        <f>IF(AQ208="","",VLOOKUP(AQ208,'シフト記号表（勤務時間帯）'!$C$6:$K$35,9,0))</f>
        <v/>
      </c>
      <c r="AR209" s="251" t="str">
        <f>IF(AR208="","",VLOOKUP(AR208,'シフト記号表（勤務時間帯）'!$C$6:$K$35,9,0))</f>
        <v/>
      </c>
      <c r="AS209" s="251" t="str">
        <f>IF(AS208="","",VLOOKUP(AS208,'シフト記号表（勤務時間帯）'!$C$6:$K$35,9,0))</f>
        <v/>
      </c>
      <c r="AT209" s="256" t="str">
        <f>IF(AT208="","",VLOOKUP(AT208,'シフト記号表（勤務時間帯）'!$C$6:$K$35,9,0))</f>
        <v/>
      </c>
      <c r="AU209" s="247" t="str">
        <f>IF(AU208="","",VLOOKUP(AU208,'シフト記号表（勤務時間帯）'!$C$6:$K$35,9,0))</f>
        <v/>
      </c>
      <c r="AV209" s="251" t="str">
        <f>IF(AV208="","",VLOOKUP(AV208,'シフト記号表（勤務時間帯）'!$C$6:$K$35,9,0))</f>
        <v/>
      </c>
      <c r="AW209" s="251" t="str">
        <f>IF(AW208="","",VLOOKUP(AW208,'シフト記号表（勤務時間帯）'!$C$6:$K$35,9,0))</f>
        <v/>
      </c>
      <c r="AX209" s="276">
        <f>IF($BB$3="４週",SUM(S209:AT209),IF($BB$3="暦月",SUM(S209:AW209),""))</f>
        <v>0</v>
      </c>
      <c r="AY209" s="276"/>
      <c r="AZ209" s="285">
        <f>IF($BB$3="４週",AX209/4,IF($BB$3="暦月",'認知症対応型通所（100名）'!AX209/('認知症対応型通所（100名）'!$BB$8/7),""))</f>
        <v>0</v>
      </c>
      <c r="BA209" s="285"/>
      <c r="BB209" s="174"/>
      <c r="BC209" s="174"/>
      <c r="BD209" s="174"/>
      <c r="BE209" s="174"/>
      <c r="BF209" s="174"/>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row>
    <row r="210" spans="1:1024" ht="20.25" customHeight="1">
      <c r="A210" s="5"/>
      <c r="B210" s="209"/>
      <c r="C210" s="219"/>
      <c r="D210" s="219"/>
      <c r="E210" s="219"/>
      <c r="F210" s="303">
        <f>C208</f>
        <v>0</v>
      </c>
      <c r="G210" s="50"/>
      <c r="H210" s="50"/>
      <c r="I210" s="50"/>
      <c r="J210" s="50"/>
      <c r="K210" s="50"/>
      <c r="L210" s="67"/>
      <c r="M210" s="67"/>
      <c r="N210" s="67"/>
      <c r="O210" s="67"/>
      <c r="P210" s="240" t="s">
        <v>44</v>
      </c>
      <c r="Q210" s="240"/>
      <c r="R210" s="240"/>
      <c r="S210" s="248" t="str">
        <f>IF(S208="","",VLOOKUP(S208,'シフト記号表（勤務時間帯）'!$C$6:$U$35,19,0))</f>
        <v/>
      </c>
      <c r="T210" s="252" t="str">
        <f>IF(T208="","",VLOOKUP(T208,'シフト記号表（勤務時間帯）'!$C$6:$U$35,19,0))</f>
        <v/>
      </c>
      <c r="U210" s="252" t="str">
        <f>IF(U208="","",VLOOKUP(U208,'シフト記号表（勤務時間帯）'!$C$6:$U$35,19,0))</f>
        <v/>
      </c>
      <c r="V210" s="252" t="str">
        <f>IF(V208="","",VLOOKUP(V208,'シフト記号表（勤務時間帯）'!$C$6:$U$35,19,0))</f>
        <v/>
      </c>
      <c r="W210" s="252" t="str">
        <f>IF(W208="","",VLOOKUP(W208,'シフト記号表（勤務時間帯）'!$C$6:$U$35,19,0))</f>
        <v/>
      </c>
      <c r="X210" s="252" t="str">
        <f>IF(X208="","",VLOOKUP(X208,'シフト記号表（勤務時間帯）'!$C$6:$U$35,19,0))</f>
        <v/>
      </c>
      <c r="Y210" s="257" t="str">
        <f>IF(Y208="","",VLOOKUP(Y208,'シフト記号表（勤務時間帯）'!$C$6:$U$35,19,0))</f>
        <v/>
      </c>
      <c r="Z210" s="248" t="str">
        <f>IF(Z208="","",VLOOKUP(Z208,'シフト記号表（勤務時間帯）'!$C$6:$U$35,19,0))</f>
        <v/>
      </c>
      <c r="AA210" s="252" t="str">
        <f>IF(AA208="","",VLOOKUP(AA208,'シフト記号表（勤務時間帯）'!$C$6:$U$35,19,0))</f>
        <v/>
      </c>
      <c r="AB210" s="252" t="str">
        <f>IF(AB208="","",VLOOKUP(AB208,'シフト記号表（勤務時間帯）'!$C$6:$U$35,19,0))</f>
        <v/>
      </c>
      <c r="AC210" s="252" t="str">
        <f>IF(AC208="","",VLOOKUP(AC208,'シフト記号表（勤務時間帯）'!$C$6:$U$35,19,0))</f>
        <v/>
      </c>
      <c r="AD210" s="252" t="str">
        <f>IF(AD208="","",VLOOKUP(AD208,'シフト記号表（勤務時間帯）'!$C$6:$U$35,19,0))</f>
        <v/>
      </c>
      <c r="AE210" s="252" t="str">
        <f>IF(AE208="","",VLOOKUP(AE208,'シフト記号表（勤務時間帯）'!$C$6:$U$35,19,0))</f>
        <v/>
      </c>
      <c r="AF210" s="257" t="str">
        <f>IF(AF208="","",VLOOKUP(AF208,'シフト記号表（勤務時間帯）'!$C$6:$U$35,19,0))</f>
        <v/>
      </c>
      <c r="AG210" s="248" t="str">
        <f>IF(AG208="","",VLOOKUP(AG208,'シフト記号表（勤務時間帯）'!$C$6:$U$35,19,0))</f>
        <v/>
      </c>
      <c r="AH210" s="252" t="str">
        <f>IF(AH208="","",VLOOKUP(AH208,'シフト記号表（勤務時間帯）'!$C$6:$U$35,19,0))</f>
        <v/>
      </c>
      <c r="AI210" s="252" t="str">
        <f>IF(AI208="","",VLOOKUP(AI208,'シフト記号表（勤務時間帯）'!$C$6:$U$35,19,0))</f>
        <v/>
      </c>
      <c r="AJ210" s="252" t="str">
        <f>IF(AJ208="","",VLOOKUP(AJ208,'シフト記号表（勤務時間帯）'!$C$6:$U$35,19,0))</f>
        <v/>
      </c>
      <c r="AK210" s="252" t="str">
        <f>IF(AK208="","",VLOOKUP(AK208,'シフト記号表（勤務時間帯）'!$C$6:$U$35,19,0))</f>
        <v/>
      </c>
      <c r="AL210" s="252" t="str">
        <f>IF(AL208="","",VLOOKUP(AL208,'シフト記号表（勤務時間帯）'!$C$6:$U$35,19,0))</f>
        <v/>
      </c>
      <c r="AM210" s="257" t="str">
        <f>IF(AM208="","",VLOOKUP(AM208,'シフト記号表（勤務時間帯）'!$C$6:$U$35,19,0))</f>
        <v/>
      </c>
      <c r="AN210" s="248" t="str">
        <f>IF(AN208="","",VLOOKUP(AN208,'シフト記号表（勤務時間帯）'!$C$6:$U$35,19,0))</f>
        <v/>
      </c>
      <c r="AO210" s="252" t="str">
        <f>IF(AO208="","",VLOOKUP(AO208,'シフト記号表（勤務時間帯）'!$C$6:$U$35,19,0))</f>
        <v/>
      </c>
      <c r="AP210" s="252" t="str">
        <f>IF(AP208="","",VLOOKUP(AP208,'シフト記号表（勤務時間帯）'!$C$6:$U$35,19,0))</f>
        <v/>
      </c>
      <c r="AQ210" s="252" t="str">
        <f>IF(AQ208="","",VLOOKUP(AQ208,'シフト記号表（勤務時間帯）'!$C$6:$U$35,19,0))</f>
        <v/>
      </c>
      <c r="AR210" s="252" t="str">
        <f>IF(AR208="","",VLOOKUP(AR208,'シフト記号表（勤務時間帯）'!$C$6:$U$35,19,0))</f>
        <v/>
      </c>
      <c r="AS210" s="252" t="str">
        <f>IF(AS208="","",VLOOKUP(AS208,'シフト記号表（勤務時間帯）'!$C$6:$U$35,19,0))</f>
        <v/>
      </c>
      <c r="AT210" s="257" t="str">
        <f>IF(AT208="","",VLOOKUP(AT208,'シフト記号表（勤務時間帯）'!$C$6:$U$35,19,0))</f>
        <v/>
      </c>
      <c r="AU210" s="248" t="str">
        <f>IF(AU208="","",VLOOKUP(AU208,'シフト記号表（勤務時間帯）'!$C$6:$U$35,19,0))</f>
        <v/>
      </c>
      <c r="AV210" s="252" t="str">
        <f>IF(AV208="","",VLOOKUP(AV208,'シフト記号表（勤務時間帯）'!$C$6:$U$35,19,0))</f>
        <v/>
      </c>
      <c r="AW210" s="252" t="str">
        <f>IF(AW208="","",VLOOKUP(AW208,'シフト記号表（勤務時間帯）'!$C$6:$U$35,19,0))</f>
        <v/>
      </c>
      <c r="AX210" s="277">
        <f>IF($BB$3="４週",SUM(S210:AT210),IF($BB$3="暦月",SUM(S210:AW210),""))</f>
        <v>0</v>
      </c>
      <c r="AY210" s="277"/>
      <c r="AZ210" s="286">
        <f>IF($BB$3="４週",AX210/4,IF($BB$3="暦月",'認知症対応型通所（100名）'!AX210/('認知症対応型通所（100名）'!$BB$8/7),""))</f>
        <v>0</v>
      </c>
      <c r="BA210" s="286"/>
      <c r="BB210" s="174"/>
      <c r="BC210" s="174"/>
      <c r="BD210" s="174"/>
      <c r="BE210" s="174"/>
      <c r="BF210" s="174"/>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row>
    <row r="211" spans="1:1024" ht="20.25" customHeight="1">
      <c r="A211" s="5"/>
      <c r="B211" s="209">
        <f>B208+1</f>
        <v>64</v>
      </c>
      <c r="C211" s="219"/>
      <c r="D211" s="219"/>
      <c r="E211" s="219"/>
      <c r="F211" s="41"/>
      <c r="G211" s="50"/>
      <c r="H211" s="50"/>
      <c r="I211" s="50"/>
      <c r="J211" s="50"/>
      <c r="K211" s="50"/>
      <c r="L211" s="67"/>
      <c r="M211" s="67"/>
      <c r="N211" s="67"/>
      <c r="O211" s="67"/>
      <c r="P211" s="241" t="s">
        <v>49</v>
      </c>
      <c r="Q211" s="241"/>
      <c r="R211" s="241"/>
      <c r="S211" s="307"/>
      <c r="T211" s="309"/>
      <c r="U211" s="309"/>
      <c r="V211" s="309"/>
      <c r="W211" s="309"/>
      <c r="X211" s="309"/>
      <c r="Y211" s="310"/>
      <c r="Z211" s="307"/>
      <c r="AA211" s="309"/>
      <c r="AB211" s="309"/>
      <c r="AC211" s="309"/>
      <c r="AD211" s="309"/>
      <c r="AE211" s="309"/>
      <c r="AF211" s="310"/>
      <c r="AG211" s="307"/>
      <c r="AH211" s="309"/>
      <c r="AI211" s="309"/>
      <c r="AJ211" s="309"/>
      <c r="AK211" s="309"/>
      <c r="AL211" s="309"/>
      <c r="AM211" s="310"/>
      <c r="AN211" s="307"/>
      <c r="AO211" s="309"/>
      <c r="AP211" s="309"/>
      <c r="AQ211" s="309"/>
      <c r="AR211" s="309"/>
      <c r="AS211" s="309"/>
      <c r="AT211" s="310"/>
      <c r="AU211" s="307"/>
      <c r="AV211" s="309"/>
      <c r="AW211" s="309"/>
      <c r="AX211" s="312"/>
      <c r="AY211" s="312"/>
      <c r="AZ211" s="316"/>
      <c r="BA211" s="316"/>
      <c r="BB211" s="174"/>
      <c r="BC211" s="174"/>
      <c r="BD211" s="174"/>
      <c r="BE211" s="174"/>
      <c r="BF211" s="174"/>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row>
    <row r="212" spans="1:1024" ht="20.25" customHeight="1">
      <c r="A212" s="5"/>
      <c r="B212" s="209"/>
      <c r="C212" s="219"/>
      <c r="D212" s="219"/>
      <c r="E212" s="219"/>
      <c r="F212" s="39"/>
      <c r="G212" s="50"/>
      <c r="H212" s="50"/>
      <c r="I212" s="50"/>
      <c r="J212" s="50"/>
      <c r="K212" s="50"/>
      <c r="L212" s="67"/>
      <c r="M212" s="67"/>
      <c r="N212" s="67"/>
      <c r="O212" s="67"/>
      <c r="P212" s="239" t="s">
        <v>40</v>
      </c>
      <c r="Q212" s="239"/>
      <c r="R212" s="239"/>
      <c r="S212" s="247" t="str">
        <f>IF(S211="","",VLOOKUP(S211,'シフト記号表（勤務時間帯）'!$C$6:$K$35,9,0))</f>
        <v/>
      </c>
      <c r="T212" s="251" t="str">
        <f>IF(T211="","",VLOOKUP(T211,'シフト記号表（勤務時間帯）'!$C$6:$K$35,9,0))</f>
        <v/>
      </c>
      <c r="U212" s="251" t="str">
        <f>IF(U211="","",VLOOKUP(U211,'シフト記号表（勤務時間帯）'!$C$6:$K$35,9,0))</f>
        <v/>
      </c>
      <c r="V212" s="251" t="str">
        <f>IF(V211="","",VLOOKUP(V211,'シフト記号表（勤務時間帯）'!$C$6:$K$35,9,0))</f>
        <v/>
      </c>
      <c r="W212" s="251" t="str">
        <f>IF(W211="","",VLOOKUP(W211,'シフト記号表（勤務時間帯）'!$C$6:$K$35,9,0))</f>
        <v/>
      </c>
      <c r="X212" s="251" t="str">
        <f>IF(X211="","",VLOOKUP(X211,'シフト記号表（勤務時間帯）'!$C$6:$K$35,9,0))</f>
        <v/>
      </c>
      <c r="Y212" s="256" t="str">
        <f>IF(Y211="","",VLOOKUP(Y211,'シフト記号表（勤務時間帯）'!$C$6:$K$35,9,0))</f>
        <v/>
      </c>
      <c r="Z212" s="247" t="str">
        <f>IF(Z211="","",VLOOKUP(Z211,'シフト記号表（勤務時間帯）'!$C$6:$K$35,9,0))</f>
        <v/>
      </c>
      <c r="AA212" s="251" t="str">
        <f>IF(AA211="","",VLOOKUP(AA211,'シフト記号表（勤務時間帯）'!$C$6:$K$35,9,0))</f>
        <v/>
      </c>
      <c r="AB212" s="251" t="str">
        <f>IF(AB211="","",VLOOKUP(AB211,'シフト記号表（勤務時間帯）'!$C$6:$K$35,9,0))</f>
        <v/>
      </c>
      <c r="AC212" s="251" t="str">
        <f>IF(AC211="","",VLOOKUP(AC211,'シフト記号表（勤務時間帯）'!$C$6:$K$35,9,0))</f>
        <v/>
      </c>
      <c r="AD212" s="251" t="str">
        <f>IF(AD211="","",VLOOKUP(AD211,'シフト記号表（勤務時間帯）'!$C$6:$K$35,9,0))</f>
        <v/>
      </c>
      <c r="AE212" s="251" t="str">
        <f>IF(AE211="","",VLOOKUP(AE211,'シフト記号表（勤務時間帯）'!$C$6:$K$35,9,0))</f>
        <v/>
      </c>
      <c r="AF212" s="256" t="str">
        <f>IF(AF211="","",VLOOKUP(AF211,'シフト記号表（勤務時間帯）'!$C$6:$K$35,9,0))</f>
        <v/>
      </c>
      <c r="AG212" s="247" t="str">
        <f>IF(AG211="","",VLOOKUP(AG211,'シフト記号表（勤務時間帯）'!$C$6:$K$35,9,0))</f>
        <v/>
      </c>
      <c r="AH212" s="251" t="str">
        <f>IF(AH211="","",VLOOKUP(AH211,'シフト記号表（勤務時間帯）'!$C$6:$K$35,9,0))</f>
        <v/>
      </c>
      <c r="AI212" s="251" t="str">
        <f>IF(AI211="","",VLOOKUP(AI211,'シフト記号表（勤務時間帯）'!$C$6:$K$35,9,0))</f>
        <v/>
      </c>
      <c r="AJ212" s="251" t="str">
        <f>IF(AJ211="","",VLOOKUP(AJ211,'シフト記号表（勤務時間帯）'!$C$6:$K$35,9,0))</f>
        <v/>
      </c>
      <c r="AK212" s="251" t="str">
        <f>IF(AK211="","",VLOOKUP(AK211,'シフト記号表（勤務時間帯）'!$C$6:$K$35,9,0))</f>
        <v/>
      </c>
      <c r="AL212" s="251" t="str">
        <f>IF(AL211="","",VLOOKUP(AL211,'シフト記号表（勤務時間帯）'!$C$6:$K$35,9,0))</f>
        <v/>
      </c>
      <c r="AM212" s="256" t="str">
        <f>IF(AM211="","",VLOOKUP(AM211,'シフト記号表（勤務時間帯）'!$C$6:$K$35,9,0))</f>
        <v/>
      </c>
      <c r="AN212" s="247" t="str">
        <f>IF(AN211="","",VLOOKUP(AN211,'シフト記号表（勤務時間帯）'!$C$6:$K$35,9,0))</f>
        <v/>
      </c>
      <c r="AO212" s="251" t="str">
        <f>IF(AO211="","",VLOOKUP(AO211,'シフト記号表（勤務時間帯）'!$C$6:$K$35,9,0))</f>
        <v/>
      </c>
      <c r="AP212" s="251" t="str">
        <f>IF(AP211="","",VLOOKUP(AP211,'シフト記号表（勤務時間帯）'!$C$6:$K$35,9,0))</f>
        <v/>
      </c>
      <c r="AQ212" s="251" t="str">
        <f>IF(AQ211="","",VLOOKUP(AQ211,'シフト記号表（勤務時間帯）'!$C$6:$K$35,9,0))</f>
        <v/>
      </c>
      <c r="AR212" s="251" t="str">
        <f>IF(AR211="","",VLOOKUP(AR211,'シフト記号表（勤務時間帯）'!$C$6:$K$35,9,0))</f>
        <v/>
      </c>
      <c r="AS212" s="251" t="str">
        <f>IF(AS211="","",VLOOKUP(AS211,'シフト記号表（勤務時間帯）'!$C$6:$K$35,9,0))</f>
        <v/>
      </c>
      <c r="AT212" s="256" t="str">
        <f>IF(AT211="","",VLOOKUP(AT211,'シフト記号表（勤務時間帯）'!$C$6:$K$35,9,0))</f>
        <v/>
      </c>
      <c r="AU212" s="247" t="str">
        <f>IF(AU211="","",VLOOKUP(AU211,'シフト記号表（勤務時間帯）'!$C$6:$K$35,9,0))</f>
        <v/>
      </c>
      <c r="AV212" s="251" t="str">
        <f>IF(AV211="","",VLOOKUP(AV211,'シフト記号表（勤務時間帯）'!$C$6:$K$35,9,0))</f>
        <v/>
      </c>
      <c r="AW212" s="251" t="str">
        <f>IF(AW211="","",VLOOKUP(AW211,'シフト記号表（勤務時間帯）'!$C$6:$K$35,9,0))</f>
        <v/>
      </c>
      <c r="AX212" s="276">
        <f>IF($BB$3="４週",SUM(S212:AT212),IF($BB$3="暦月",SUM(S212:AW212),""))</f>
        <v>0</v>
      </c>
      <c r="AY212" s="276"/>
      <c r="AZ212" s="285">
        <f>IF($BB$3="４週",AX212/4,IF($BB$3="暦月",'認知症対応型通所（100名）'!AX212/('認知症対応型通所（100名）'!$BB$8/7),""))</f>
        <v>0</v>
      </c>
      <c r="BA212" s="285"/>
      <c r="BB212" s="174"/>
      <c r="BC212" s="174"/>
      <c r="BD212" s="174"/>
      <c r="BE212" s="174"/>
      <c r="BF212" s="174"/>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row>
    <row r="213" spans="1:1024" ht="20.25" customHeight="1">
      <c r="A213" s="5"/>
      <c r="B213" s="209"/>
      <c r="C213" s="219"/>
      <c r="D213" s="219"/>
      <c r="E213" s="219"/>
      <c r="F213" s="303">
        <f>C211</f>
        <v>0</v>
      </c>
      <c r="G213" s="50"/>
      <c r="H213" s="50"/>
      <c r="I213" s="50"/>
      <c r="J213" s="50"/>
      <c r="K213" s="50"/>
      <c r="L213" s="67"/>
      <c r="M213" s="67"/>
      <c r="N213" s="67"/>
      <c r="O213" s="67"/>
      <c r="P213" s="240" t="s">
        <v>44</v>
      </c>
      <c r="Q213" s="240"/>
      <c r="R213" s="240"/>
      <c r="S213" s="248" t="str">
        <f>IF(S211="","",VLOOKUP(S211,'シフト記号表（勤務時間帯）'!$C$6:$U$35,19,0))</f>
        <v/>
      </c>
      <c r="T213" s="252" t="str">
        <f>IF(T211="","",VLOOKUP(T211,'シフト記号表（勤務時間帯）'!$C$6:$U$35,19,0))</f>
        <v/>
      </c>
      <c r="U213" s="252" t="str">
        <f>IF(U211="","",VLOOKUP(U211,'シフト記号表（勤務時間帯）'!$C$6:$U$35,19,0))</f>
        <v/>
      </c>
      <c r="V213" s="252" t="str">
        <f>IF(V211="","",VLOOKUP(V211,'シフト記号表（勤務時間帯）'!$C$6:$U$35,19,0))</f>
        <v/>
      </c>
      <c r="W213" s="252" t="str">
        <f>IF(W211="","",VLOOKUP(W211,'シフト記号表（勤務時間帯）'!$C$6:$U$35,19,0))</f>
        <v/>
      </c>
      <c r="X213" s="252" t="str">
        <f>IF(X211="","",VLOOKUP(X211,'シフト記号表（勤務時間帯）'!$C$6:$U$35,19,0))</f>
        <v/>
      </c>
      <c r="Y213" s="257" t="str">
        <f>IF(Y211="","",VLOOKUP(Y211,'シフト記号表（勤務時間帯）'!$C$6:$U$35,19,0))</f>
        <v/>
      </c>
      <c r="Z213" s="248" t="str">
        <f>IF(Z211="","",VLOOKUP(Z211,'シフト記号表（勤務時間帯）'!$C$6:$U$35,19,0))</f>
        <v/>
      </c>
      <c r="AA213" s="252" t="str">
        <f>IF(AA211="","",VLOOKUP(AA211,'シフト記号表（勤務時間帯）'!$C$6:$U$35,19,0))</f>
        <v/>
      </c>
      <c r="AB213" s="252" t="str">
        <f>IF(AB211="","",VLOOKUP(AB211,'シフト記号表（勤務時間帯）'!$C$6:$U$35,19,0))</f>
        <v/>
      </c>
      <c r="AC213" s="252" t="str">
        <f>IF(AC211="","",VLOOKUP(AC211,'シフト記号表（勤務時間帯）'!$C$6:$U$35,19,0))</f>
        <v/>
      </c>
      <c r="AD213" s="252" t="str">
        <f>IF(AD211="","",VLOOKUP(AD211,'シフト記号表（勤務時間帯）'!$C$6:$U$35,19,0))</f>
        <v/>
      </c>
      <c r="AE213" s="252" t="str">
        <f>IF(AE211="","",VLOOKUP(AE211,'シフト記号表（勤務時間帯）'!$C$6:$U$35,19,0))</f>
        <v/>
      </c>
      <c r="AF213" s="257" t="str">
        <f>IF(AF211="","",VLOOKUP(AF211,'シフト記号表（勤務時間帯）'!$C$6:$U$35,19,0))</f>
        <v/>
      </c>
      <c r="AG213" s="248" t="str">
        <f>IF(AG211="","",VLOOKUP(AG211,'シフト記号表（勤務時間帯）'!$C$6:$U$35,19,0))</f>
        <v/>
      </c>
      <c r="AH213" s="252" t="str">
        <f>IF(AH211="","",VLOOKUP(AH211,'シフト記号表（勤務時間帯）'!$C$6:$U$35,19,0))</f>
        <v/>
      </c>
      <c r="AI213" s="252" t="str">
        <f>IF(AI211="","",VLOOKUP(AI211,'シフト記号表（勤務時間帯）'!$C$6:$U$35,19,0))</f>
        <v/>
      </c>
      <c r="AJ213" s="252" t="str">
        <f>IF(AJ211="","",VLOOKUP(AJ211,'シフト記号表（勤務時間帯）'!$C$6:$U$35,19,0))</f>
        <v/>
      </c>
      <c r="AK213" s="252" t="str">
        <f>IF(AK211="","",VLOOKUP(AK211,'シフト記号表（勤務時間帯）'!$C$6:$U$35,19,0))</f>
        <v/>
      </c>
      <c r="AL213" s="252" t="str">
        <f>IF(AL211="","",VLOOKUP(AL211,'シフト記号表（勤務時間帯）'!$C$6:$U$35,19,0))</f>
        <v/>
      </c>
      <c r="AM213" s="257" t="str">
        <f>IF(AM211="","",VLOOKUP(AM211,'シフト記号表（勤務時間帯）'!$C$6:$U$35,19,0))</f>
        <v/>
      </c>
      <c r="AN213" s="248" t="str">
        <f>IF(AN211="","",VLOOKUP(AN211,'シフト記号表（勤務時間帯）'!$C$6:$U$35,19,0))</f>
        <v/>
      </c>
      <c r="AO213" s="252" t="str">
        <f>IF(AO211="","",VLOOKUP(AO211,'シフト記号表（勤務時間帯）'!$C$6:$U$35,19,0))</f>
        <v/>
      </c>
      <c r="AP213" s="252" t="str">
        <f>IF(AP211="","",VLOOKUP(AP211,'シフト記号表（勤務時間帯）'!$C$6:$U$35,19,0))</f>
        <v/>
      </c>
      <c r="AQ213" s="252" t="str">
        <f>IF(AQ211="","",VLOOKUP(AQ211,'シフト記号表（勤務時間帯）'!$C$6:$U$35,19,0))</f>
        <v/>
      </c>
      <c r="AR213" s="252" t="str">
        <f>IF(AR211="","",VLOOKUP(AR211,'シフト記号表（勤務時間帯）'!$C$6:$U$35,19,0))</f>
        <v/>
      </c>
      <c r="AS213" s="252" t="str">
        <f>IF(AS211="","",VLOOKUP(AS211,'シフト記号表（勤務時間帯）'!$C$6:$U$35,19,0))</f>
        <v/>
      </c>
      <c r="AT213" s="257" t="str">
        <f>IF(AT211="","",VLOOKUP(AT211,'シフト記号表（勤務時間帯）'!$C$6:$U$35,19,0))</f>
        <v/>
      </c>
      <c r="AU213" s="248" t="str">
        <f>IF(AU211="","",VLOOKUP(AU211,'シフト記号表（勤務時間帯）'!$C$6:$U$35,19,0))</f>
        <v/>
      </c>
      <c r="AV213" s="252" t="str">
        <f>IF(AV211="","",VLOOKUP(AV211,'シフト記号表（勤務時間帯）'!$C$6:$U$35,19,0))</f>
        <v/>
      </c>
      <c r="AW213" s="252" t="str">
        <f>IF(AW211="","",VLOOKUP(AW211,'シフト記号表（勤務時間帯）'!$C$6:$U$35,19,0))</f>
        <v/>
      </c>
      <c r="AX213" s="277">
        <f>IF($BB$3="４週",SUM(S213:AT213),IF($BB$3="暦月",SUM(S213:AW213),""))</f>
        <v>0</v>
      </c>
      <c r="AY213" s="277"/>
      <c r="AZ213" s="286">
        <f>IF($BB$3="４週",AX213/4,IF($BB$3="暦月",'認知症対応型通所（100名）'!AX213/('認知症対応型通所（100名）'!$BB$8/7),""))</f>
        <v>0</v>
      </c>
      <c r="BA213" s="286"/>
      <c r="BB213" s="174"/>
      <c r="BC213" s="174"/>
      <c r="BD213" s="174"/>
      <c r="BE213" s="174"/>
      <c r="BF213" s="174"/>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row>
    <row r="214" spans="1:1024" ht="20.25" customHeight="1">
      <c r="A214" s="5"/>
      <c r="B214" s="209">
        <f>B211+1</f>
        <v>65</v>
      </c>
      <c r="C214" s="219"/>
      <c r="D214" s="219"/>
      <c r="E214" s="219"/>
      <c r="F214" s="41"/>
      <c r="G214" s="50"/>
      <c r="H214" s="50"/>
      <c r="I214" s="50"/>
      <c r="J214" s="50"/>
      <c r="K214" s="50"/>
      <c r="L214" s="67"/>
      <c r="M214" s="67"/>
      <c r="N214" s="67"/>
      <c r="O214" s="67"/>
      <c r="P214" s="241" t="s">
        <v>49</v>
      </c>
      <c r="Q214" s="241"/>
      <c r="R214" s="241"/>
      <c r="S214" s="307"/>
      <c r="T214" s="309"/>
      <c r="U214" s="309"/>
      <c r="V214" s="309"/>
      <c r="W214" s="309"/>
      <c r="X214" s="309"/>
      <c r="Y214" s="310"/>
      <c r="Z214" s="307"/>
      <c r="AA214" s="309"/>
      <c r="AB214" s="309"/>
      <c r="AC214" s="309"/>
      <c r="AD214" s="309"/>
      <c r="AE214" s="309"/>
      <c r="AF214" s="310"/>
      <c r="AG214" s="307"/>
      <c r="AH214" s="309"/>
      <c r="AI214" s="309"/>
      <c r="AJ214" s="309"/>
      <c r="AK214" s="309"/>
      <c r="AL214" s="309"/>
      <c r="AM214" s="310"/>
      <c r="AN214" s="307"/>
      <c r="AO214" s="309"/>
      <c r="AP214" s="309"/>
      <c r="AQ214" s="309"/>
      <c r="AR214" s="309"/>
      <c r="AS214" s="309"/>
      <c r="AT214" s="310"/>
      <c r="AU214" s="307"/>
      <c r="AV214" s="309"/>
      <c r="AW214" s="309"/>
      <c r="AX214" s="312"/>
      <c r="AY214" s="312"/>
      <c r="AZ214" s="316"/>
      <c r="BA214" s="316"/>
      <c r="BB214" s="174"/>
      <c r="BC214" s="174"/>
      <c r="BD214" s="174"/>
      <c r="BE214" s="174"/>
      <c r="BF214" s="174"/>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row>
    <row r="215" spans="1:1024" ht="20.25" customHeight="1">
      <c r="A215" s="5"/>
      <c r="B215" s="209"/>
      <c r="C215" s="219"/>
      <c r="D215" s="219"/>
      <c r="E215" s="219"/>
      <c r="F215" s="39"/>
      <c r="G215" s="50"/>
      <c r="H215" s="50"/>
      <c r="I215" s="50"/>
      <c r="J215" s="50"/>
      <c r="K215" s="50"/>
      <c r="L215" s="67"/>
      <c r="M215" s="67"/>
      <c r="N215" s="67"/>
      <c r="O215" s="67"/>
      <c r="P215" s="239" t="s">
        <v>40</v>
      </c>
      <c r="Q215" s="239"/>
      <c r="R215" s="239"/>
      <c r="S215" s="247" t="str">
        <f>IF(S214="","",VLOOKUP(S214,'シフト記号表（勤務時間帯）'!$C$6:$K$35,9,0))</f>
        <v/>
      </c>
      <c r="T215" s="251" t="str">
        <f>IF(T214="","",VLOOKUP(T214,'シフト記号表（勤務時間帯）'!$C$6:$K$35,9,0))</f>
        <v/>
      </c>
      <c r="U215" s="251" t="str">
        <f>IF(U214="","",VLOOKUP(U214,'シフト記号表（勤務時間帯）'!$C$6:$K$35,9,0))</f>
        <v/>
      </c>
      <c r="V215" s="251" t="str">
        <f>IF(V214="","",VLOOKUP(V214,'シフト記号表（勤務時間帯）'!$C$6:$K$35,9,0))</f>
        <v/>
      </c>
      <c r="W215" s="251" t="str">
        <f>IF(W214="","",VLOOKUP(W214,'シフト記号表（勤務時間帯）'!$C$6:$K$35,9,0))</f>
        <v/>
      </c>
      <c r="X215" s="251" t="str">
        <f>IF(X214="","",VLOOKUP(X214,'シフト記号表（勤務時間帯）'!$C$6:$K$35,9,0))</f>
        <v/>
      </c>
      <c r="Y215" s="256" t="str">
        <f>IF(Y214="","",VLOOKUP(Y214,'シフト記号表（勤務時間帯）'!$C$6:$K$35,9,0))</f>
        <v/>
      </c>
      <c r="Z215" s="247" t="str">
        <f>IF(Z214="","",VLOOKUP(Z214,'シフト記号表（勤務時間帯）'!$C$6:$K$35,9,0))</f>
        <v/>
      </c>
      <c r="AA215" s="251" t="str">
        <f>IF(AA214="","",VLOOKUP(AA214,'シフト記号表（勤務時間帯）'!$C$6:$K$35,9,0))</f>
        <v/>
      </c>
      <c r="AB215" s="251" t="str">
        <f>IF(AB214="","",VLOOKUP(AB214,'シフト記号表（勤務時間帯）'!$C$6:$K$35,9,0))</f>
        <v/>
      </c>
      <c r="AC215" s="251" t="str">
        <f>IF(AC214="","",VLOOKUP(AC214,'シフト記号表（勤務時間帯）'!$C$6:$K$35,9,0))</f>
        <v/>
      </c>
      <c r="AD215" s="251" t="str">
        <f>IF(AD214="","",VLOOKUP(AD214,'シフト記号表（勤務時間帯）'!$C$6:$K$35,9,0))</f>
        <v/>
      </c>
      <c r="AE215" s="251" t="str">
        <f>IF(AE214="","",VLOOKUP(AE214,'シフト記号表（勤務時間帯）'!$C$6:$K$35,9,0))</f>
        <v/>
      </c>
      <c r="AF215" s="256" t="str">
        <f>IF(AF214="","",VLOOKUP(AF214,'シフト記号表（勤務時間帯）'!$C$6:$K$35,9,0))</f>
        <v/>
      </c>
      <c r="AG215" s="247" t="str">
        <f>IF(AG214="","",VLOOKUP(AG214,'シフト記号表（勤務時間帯）'!$C$6:$K$35,9,0))</f>
        <v/>
      </c>
      <c r="AH215" s="251" t="str">
        <f>IF(AH214="","",VLOOKUP(AH214,'シフト記号表（勤務時間帯）'!$C$6:$K$35,9,0))</f>
        <v/>
      </c>
      <c r="AI215" s="251" t="str">
        <f>IF(AI214="","",VLOOKUP(AI214,'シフト記号表（勤務時間帯）'!$C$6:$K$35,9,0))</f>
        <v/>
      </c>
      <c r="AJ215" s="251" t="str">
        <f>IF(AJ214="","",VLOOKUP(AJ214,'シフト記号表（勤務時間帯）'!$C$6:$K$35,9,0))</f>
        <v/>
      </c>
      <c r="AK215" s="251" t="str">
        <f>IF(AK214="","",VLOOKUP(AK214,'シフト記号表（勤務時間帯）'!$C$6:$K$35,9,0))</f>
        <v/>
      </c>
      <c r="AL215" s="251" t="str">
        <f>IF(AL214="","",VLOOKUP(AL214,'シフト記号表（勤務時間帯）'!$C$6:$K$35,9,0))</f>
        <v/>
      </c>
      <c r="AM215" s="256" t="str">
        <f>IF(AM214="","",VLOOKUP(AM214,'シフト記号表（勤務時間帯）'!$C$6:$K$35,9,0))</f>
        <v/>
      </c>
      <c r="AN215" s="247" t="str">
        <f>IF(AN214="","",VLOOKUP(AN214,'シフト記号表（勤務時間帯）'!$C$6:$K$35,9,0))</f>
        <v/>
      </c>
      <c r="AO215" s="251" t="str">
        <f>IF(AO214="","",VLOOKUP(AO214,'シフト記号表（勤務時間帯）'!$C$6:$K$35,9,0))</f>
        <v/>
      </c>
      <c r="AP215" s="251" t="str">
        <f>IF(AP214="","",VLOOKUP(AP214,'シフト記号表（勤務時間帯）'!$C$6:$K$35,9,0))</f>
        <v/>
      </c>
      <c r="AQ215" s="251" t="str">
        <f>IF(AQ214="","",VLOOKUP(AQ214,'シフト記号表（勤務時間帯）'!$C$6:$K$35,9,0))</f>
        <v/>
      </c>
      <c r="AR215" s="251" t="str">
        <f>IF(AR214="","",VLOOKUP(AR214,'シフト記号表（勤務時間帯）'!$C$6:$K$35,9,0))</f>
        <v/>
      </c>
      <c r="AS215" s="251" t="str">
        <f>IF(AS214="","",VLOOKUP(AS214,'シフト記号表（勤務時間帯）'!$C$6:$K$35,9,0))</f>
        <v/>
      </c>
      <c r="AT215" s="256" t="str">
        <f>IF(AT214="","",VLOOKUP(AT214,'シフト記号表（勤務時間帯）'!$C$6:$K$35,9,0))</f>
        <v/>
      </c>
      <c r="AU215" s="247" t="str">
        <f>IF(AU214="","",VLOOKUP(AU214,'シフト記号表（勤務時間帯）'!$C$6:$K$35,9,0))</f>
        <v/>
      </c>
      <c r="AV215" s="251" t="str">
        <f>IF(AV214="","",VLOOKUP(AV214,'シフト記号表（勤務時間帯）'!$C$6:$K$35,9,0))</f>
        <v/>
      </c>
      <c r="AW215" s="251" t="str">
        <f>IF(AW214="","",VLOOKUP(AW214,'シフト記号表（勤務時間帯）'!$C$6:$K$35,9,0))</f>
        <v/>
      </c>
      <c r="AX215" s="276">
        <f>IF($BB$3="４週",SUM(S215:AT215),IF($BB$3="暦月",SUM(S215:AW215),""))</f>
        <v>0</v>
      </c>
      <c r="AY215" s="276"/>
      <c r="AZ215" s="285">
        <f>IF($BB$3="４週",AX215/4,IF($BB$3="暦月",'認知症対応型通所（100名）'!AX215/('認知症対応型通所（100名）'!$BB$8/7),""))</f>
        <v>0</v>
      </c>
      <c r="BA215" s="285"/>
      <c r="BB215" s="174"/>
      <c r="BC215" s="174"/>
      <c r="BD215" s="174"/>
      <c r="BE215" s="174"/>
      <c r="BF215" s="174"/>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row>
    <row r="216" spans="1:1024" ht="20.25" customHeight="1">
      <c r="A216" s="5"/>
      <c r="B216" s="209"/>
      <c r="C216" s="219"/>
      <c r="D216" s="219"/>
      <c r="E216" s="219"/>
      <c r="F216" s="303">
        <f>C214</f>
        <v>0</v>
      </c>
      <c r="G216" s="50"/>
      <c r="H216" s="50"/>
      <c r="I216" s="50"/>
      <c r="J216" s="50"/>
      <c r="K216" s="50"/>
      <c r="L216" s="67"/>
      <c r="M216" s="67"/>
      <c r="N216" s="67"/>
      <c r="O216" s="67"/>
      <c r="P216" s="240" t="s">
        <v>44</v>
      </c>
      <c r="Q216" s="240"/>
      <c r="R216" s="240"/>
      <c r="S216" s="248" t="str">
        <f>IF(S214="","",VLOOKUP(S214,'シフト記号表（勤務時間帯）'!$C$6:$U$35,19,0))</f>
        <v/>
      </c>
      <c r="T216" s="252" t="str">
        <f>IF(T214="","",VLOOKUP(T214,'シフト記号表（勤務時間帯）'!$C$6:$U$35,19,0))</f>
        <v/>
      </c>
      <c r="U216" s="252" t="str">
        <f>IF(U214="","",VLOOKUP(U214,'シフト記号表（勤務時間帯）'!$C$6:$U$35,19,0))</f>
        <v/>
      </c>
      <c r="V216" s="252" t="str">
        <f>IF(V214="","",VLOOKUP(V214,'シフト記号表（勤務時間帯）'!$C$6:$U$35,19,0))</f>
        <v/>
      </c>
      <c r="W216" s="252" t="str">
        <f>IF(W214="","",VLOOKUP(W214,'シフト記号表（勤務時間帯）'!$C$6:$U$35,19,0))</f>
        <v/>
      </c>
      <c r="X216" s="252" t="str">
        <f>IF(X214="","",VLOOKUP(X214,'シフト記号表（勤務時間帯）'!$C$6:$U$35,19,0))</f>
        <v/>
      </c>
      <c r="Y216" s="257" t="str">
        <f>IF(Y214="","",VLOOKUP(Y214,'シフト記号表（勤務時間帯）'!$C$6:$U$35,19,0))</f>
        <v/>
      </c>
      <c r="Z216" s="248" t="str">
        <f>IF(Z214="","",VLOOKUP(Z214,'シフト記号表（勤務時間帯）'!$C$6:$U$35,19,0))</f>
        <v/>
      </c>
      <c r="AA216" s="252" t="str">
        <f>IF(AA214="","",VLOOKUP(AA214,'シフト記号表（勤務時間帯）'!$C$6:$U$35,19,0))</f>
        <v/>
      </c>
      <c r="AB216" s="252" t="str">
        <f>IF(AB214="","",VLOOKUP(AB214,'シフト記号表（勤務時間帯）'!$C$6:$U$35,19,0))</f>
        <v/>
      </c>
      <c r="AC216" s="252" t="str">
        <f>IF(AC214="","",VLOOKUP(AC214,'シフト記号表（勤務時間帯）'!$C$6:$U$35,19,0))</f>
        <v/>
      </c>
      <c r="AD216" s="252" t="str">
        <f>IF(AD214="","",VLOOKUP(AD214,'シフト記号表（勤務時間帯）'!$C$6:$U$35,19,0))</f>
        <v/>
      </c>
      <c r="AE216" s="252" t="str">
        <f>IF(AE214="","",VLOOKUP(AE214,'シフト記号表（勤務時間帯）'!$C$6:$U$35,19,0))</f>
        <v/>
      </c>
      <c r="AF216" s="257" t="str">
        <f>IF(AF214="","",VLOOKUP(AF214,'シフト記号表（勤務時間帯）'!$C$6:$U$35,19,0))</f>
        <v/>
      </c>
      <c r="AG216" s="248" t="str">
        <f>IF(AG214="","",VLOOKUP(AG214,'シフト記号表（勤務時間帯）'!$C$6:$U$35,19,0))</f>
        <v/>
      </c>
      <c r="AH216" s="252" t="str">
        <f>IF(AH214="","",VLOOKUP(AH214,'シフト記号表（勤務時間帯）'!$C$6:$U$35,19,0))</f>
        <v/>
      </c>
      <c r="AI216" s="252" t="str">
        <f>IF(AI214="","",VLOOKUP(AI214,'シフト記号表（勤務時間帯）'!$C$6:$U$35,19,0))</f>
        <v/>
      </c>
      <c r="AJ216" s="252" t="str">
        <f>IF(AJ214="","",VLOOKUP(AJ214,'シフト記号表（勤務時間帯）'!$C$6:$U$35,19,0))</f>
        <v/>
      </c>
      <c r="AK216" s="252" t="str">
        <f>IF(AK214="","",VLOOKUP(AK214,'シフト記号表（勤務時間帯）'!$C$6:$U$35,19,0))</f>
        <v/>
      </c>
      <c r="AL216" s="252" t="str">
        <f>IF(AL214="","",VLOOKUP(AL214,'シフト記号表（勤務時間帯）'!$C$6:$U$35,19,0))</f>
        <v/>
      </c>
      <c r="AM216" s="257" t="str">
        <f>IF(AM214="","",VLOOKUP(AM214,'シフト記号表（勤務時間帯）'!$C$6:$U$35,19,0))</f>
        <v/>
      </c>
      <c r="AN216" s="248" t="str">
        <f>IF(AN214="","",VLOOKUP(AN214,'シフト記号表（勤務時間帯）'!$C$6:$U$35,19,0))</f>
        <v/>
      </c>
      <c r="AO216" s="252" t="str">
        <f>IF(AO214="","",VLOOKUP(AO214,'シフト記号表（勤務時間帯）'!$C$6:$U$35,19,0))</f>
        <v/>
      </c>
      <c r="AP216" s="252" t="str">
        <f>IF(AP214="","",VLOOKUP(AP214,'シフト記号表（勤務時間帯）'!$C$6:$U$35,19,0))</f>
        <v/>
      </c>
      <c r="AQ216" s="252" t="str">
        <f>IF(AQ214="","",VLOOKUP(AQ214,'シフト記号表（勤務時間帯）'!$C$6:$U$35,19,0))</f>
        <v/>
      </c>
      <c r="AR216" s="252" t="str">
        <f>IF(AR214="","",VLOOKUP(AR214,'シフト記号表（勤務時間帯）'!$C$6:$U$35,19,0))</f>
        <v/>
      </c>
      <c r="AS216" s="252" t="str">
        <f>IF(AS214="","",VLOOKUP(AS214,'シフト記号表（勤務時間帯）'!$C$6:$U$35,19,0))</f>
        <v/>
      </c>
      <c r="AT216" s="257" t="str">
        <f>IF(AT214="","",VLOOKUP(AT214,'シフト記号表（勤務時間帯）'!$C$6:$U$35,19,0))</f>
        <v/>
      </c>
      <c r="AU216" s="248" t="str">
        <f>IF(AU214="","",VLOOKUP(AU214,'シフト記号表（勤務時間帯）'!$C$6:$U$35,19,0))</f>
        <v/>
      </c>
      <c r="AV216" s="252" t="str">
        <f>IF(AV214="","",VLOOKUP(AV214,'シフト記号表（勤務時間帯）'!$C$6:$U$35,19,0))</f>
        <v/>
      </c>
      <c r="AW216" s="252" t="str">
        <f>IF(AW214="","",VLOOKUP(AW214,'シフト記号表（勤務時間帯）'!$C$6:$U$35,19,0))</f>
        <v/>
      </c>
      <c r="AX216" s="277">
        <f>IF($BB$3="４週",SUM(S216:AT216),IF($BB$3="暦月",SUM(S216:AW216),""))</f>
        <v>0</v>
      </c>
      <c r="AY216" s="277"/>
      <c r="AZ216" s="286">
        <f>IF($BB$3="４週",AX216/4,IF($BB$3="暦月",'認知症対応型通所（100名）'!AX216/('認知症対応型通所（100名）'!$BB$8/7),""))</f>
        <v>0</v>
      </c>
      <c r="BA216" s="286"/>
      <c r="BB216" s="174"/>
      <c r="BC216" s="174"/>
      <c r="BD216" s="174"/>
      <c r="BE216" s="174"/>
      <c r="BF216" s="174"/>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row>
    <row r="217" spans="1:1024" ht="20.25" customHeight="1">
      <c r="A217" s="5"/>
      <c r="B217" s="209">
        <f>B214+1</f>
        <v>66</v>
      </c>
      <c r="C217" s="219"/>
      <c r="D217" s="219"/>
      <c r="E217" s="219"/>
      <c r="F217" s="41"/>
      <c r="G217" s="50"/>
      <c r="H217" s="50"/>
      <c r="I217" s="50"/>
      <c r="J217" s="50"/>
      <c r="K217" s="50"/>
      <c r="L217" s="67"/>
      <c r="M217" s="67"/>
      <c r="N217" s="67"/>
      <c r="O217" s="67"/>
      <c r="P217" s="241" t="s">
        <v>49</v>
      </c>
      <c r="Q217" s="241"/>
      <c r="R217" s="241"/>
      <c r="S217" s="307"/>
      <c r="T217" s="309"/>
      <c r="U217" s="309"/>
      <c r="V217" s="309"/>
      <c r="W217" s="309"/>
      <c r="X217" s="309"/>
      <c r="Y217" s="310"/>
      <c r="Z217" s="307"/>
      <c r="AA217" s="309"/>
      <c r="AB217" s="309"/>
      <c r="AC217" s="309"/>
      <c r="AD217" s="309"/>
      <c r="AE217" s="309"/>
      <c r="AF217" s="310"/>
      <c r="AG217" s="307"/>
      <c r="AH217" s="309"/>
      <c r="AI217" s="309"/>
      <c r="AJ217" s="309"/>
      <c r="AK217" s="309"/>
      <c r="AL217" s="309"/>
      <c r="AM217" s="310"/>
      <c r="AN217" s="307"/>
      <c r="AO217" s="309"/>
      <c r="AP217" s="309"/>
      <c r="AQ217" s="309"/>
      <c r="AR217" s="309"/>
      <c r="AS217" s="309"/>
      <c r="AT217" s="310"/>
      <c r="AU217" s="307"/>
      <c r="AV217" s="309"/>
      <c r="AW217" s="309"/>
      <c r="AX217" s="312"/>
      <c r="AY217" s="312"/>
      <c r="AZ217" s="316"/>
      <c r="BA217" s="316"/>
      <c r="BB217" s="174"/>
      <c r="BC217" s="174"/>
      <c r="BD217" s="174"/>
      <c r="BE217" s="174"/>
      <c r="BF217" s="174"/>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row>
    <row r="218" spans="1:1024" ht="20.25" customHeight="1">
      <c r="A218" s="5"/>
      <c r="B218" s="209"/>
      <c r="C218" s="219"/>
      <c r="D218" s="219"/>
      <c r="E218" s="219"/>
      <c r="F218" s="39"/>
      <c r="G218" s="50"/>
      <c r="H218" s="50"/>
      <c r="I218" s="50"/>
      <c r="J218" s="50"/>
      <c r="K218" s="50"/>
      <c r="L218" s="67"/>
      <c r="M218" s="67"/>
      <c r="N218" s="67"/>
      <c r="O218" s="67"/>
      <c r="P218" s="239" t="s">
        <v>40</v>
      </c>
      <c r="Q218" s="239"/>
      <c r="R218" s="239"/>
      <c r="S218" s="247" t="str">
        <f>IF(S217="","",VLOOKUP(S217,'シフト記号表（勤務時間帯）'!$C$6:$K$35,9,0))</f>
        <v/>
      </c>
      <c r="T218" s="251" t="str">
        <f>IF(T217="","",VLOOKUP(T217,'シフト記号表（勤務時間帯）'!$C$6:$K$35,9,0))</f>
        <v/>
      </c>
      <c r="U218" s="251" t="str">
        <f>IF(U217="","",VLOOKUP(U217,'シフト記号表（勤務時間帯）'!$C$6:$K$35,9,0))</f>
        <v/>
      </c>
      <c r="V218" s="251" t="str">
        <f>IF(V217="","",VLOOKUP(V217,'シフト記号表（勤務時間帯）'!$C$6:$K$35,9,0))</f>
        <v/>
      </c>
      <c r="W218" s="251" t="str">
        <f>IF(W217="","",VLOOKUP(W217,'シフト記号表（勤務時間帯）'!$C$6:$K$35,9,0))</f>
        <v/>
      </c>
      <c r="X218" s="251" t="str">
        <f>IF(X217="","",VLOOKUP(X217,'シフト記号表（勤務時間帯）'!$C$6:$K$35,9,0))</f>
        <v/>
      </c>
      <c r="Y218" s="256" t="str">
        <f>IF(Y217="","",VLOOKUP(Y217,'シフト記号表（勤務時間帯）'!$C$6:$K$35,9,0))</f>
        <v/>
      </c>
      <c r="Z218" s="247" t="str">
        <f>IF(Z217="","",VLOOKUP(Z217,'シフト記号表（勤務時間帯）'!$C$6:$K$35,9,0))</f>
        <v/>
      </c>
      <c r="AA218" s="251" t="str">
        <f>IF(AA217="","",VLOOKUP(AA217,'シフト記号表（勤務時間帯）'!$C$6:$K$35,9,0))</f>
        <v/>
      </c>
      <c r="AB218" s="251" t="str">
        <f>IF(AB217="","",VLOOKUP(AB217,'シフト記号表（勤務時間帯）'!$C$6:$K$35,9,0))</f>
        <v/>
      </c>
      <c r="AC218" s="251" t="str">
        <f>IF(AC217="","",VLOOKUP(AC217,'シフト記号表（勤務時間帯）'!$C$6:$K$35,9,0))</f>
        <v/>
      </c>
      <c r="AD218" s="251" t="str">
        <f>IF(AD217="","",VLOOKUP(AD217,'シフト記号表（勤務時間帯）'!$C$6:$K$35,9,0))</f>
        <v/>
      </c>
      <c r="AE218" s="251" t="str">
        <f>IF(AE217="","",VLOOKUP(AE217,'シフト記号表（勤務時間帯）'!$C$6:$K$35,9,0))</f>
        <v/>
      </c>
      <c r="AF218" s="256" t="str">
        <f>IF(AF217="","",VLOOKUP(AF217,'シフト記号表（勤務時間帯）'!$C$6:$K$35,9,0))</f>
        <v/>
      </c>
      <c r="AG218" s="247" t="str">
        <f>IF(AG217="","",VLOOKUP(AG217,'シフト記号表（勤務時間帯）'!$C$6:$K$35,9,0))</f>
        <v/>
      </c>
      <c r="AH218" s="251" t="str">
        <f>IF(AH217="","",VLOOKUP(AH217,'シフト記号表（勤務時間帯）'!$C$6:$K$35,9,0))</f>
        <v/>
      </c>
      <c r="AI218" s="251" t="str">
        <f>IF(AI217="","",VLOOKUP(AI217,'シフト記号表（勤務時間帯）'!$C$6:$K$35,9,0))</f>
        <v/>
      </c>
      <c r="AJ218" s="251" t="str">
        <f>IF(AJ217="","",VLOOKUP(AJ217,'シフト記号表（勤務時間帯）'!$C$6:$K$35,9,0))</f>
        <v/>
      </c>
      <c r="AK218" s="251" t="str">
        <f>IF(AK217="","",VLOOKUP(AK217,'シフト記号表（勤務時間帯）'!$C$6:$K$35,9,0))</f>
        <v/>
      </c>
      <c r="AL218" s="251" t="str">
        <f>IF(AL217="","",VLOOKUP(AL217,'シフト記号表（勤務時間帯）'!$C$6:$K$35,9,0))</f>
        <v/>
      </c>
      <c r="AM218" s="256" t="str">
        <f>IF(AM217="","",VLOOKUP(AM217,'シフト記号表（勤務時間帯）'!$C$6:$K$35,9,0))</f>
        <v/>
      </c>
      <c r="AN218" s="247" t="str">
        <f>IF(AN217="","",VLOOKUP(AN217,'シフト記号表（勤務時間帯）'!$C$6:$K$35,9,0))</f>
        <v/>
      </c>
      <c r="AO218" s="251" t="str">
        <f>IF(AO217="","",VLOOKUP(AO217,'シフト記号表（勤務時間帯）'!$C$6:$K$35,9,0))</f>
        <v/>
      </c>
      <c r="AP218" s="251" t="str">
        <f>IF(AP217="","",VLOOKUP(AP217,'シフト記号表（勤務時間帯）'!$C$6:$K$35,9,0))</f>
        <v/>
      </c>
      <c r="AQ218" s="251" t="str">
        <f>IF(AQ217="","",VLOOKUP(AQ217,'シフト記号表（勤務時間帯）'!$C$6:$K$35,9,0))</f>
        <v/>
      </c>
      <c r="AR218" s="251" t="str">
        <f>IF(AR217="","",VLOOKUP(AR217,'シフト記号表（勤務時間帯）'!$C$6:$K$35,9,0))</f>
        <v/>
      </c>
      <c r="AS218" s="251" t="str">
        <f>IF(AS217="","",VLOOKUP(AS217,'シフト記号表（勤務時間帯）'!$C$6:$K$35,9,0))</f>
        <v/>
      </c>
      <c r="AT218" s="256" t="str">
        <f>IF(AT217="","",VLOOKUP(AT217,'シフト記号表（勤務時間帯）'!$C$6:$K$35,9,0))</f>
        <v/>
      </c>
      <c r="AU218" s="247" t="str">
        <f>IF(AU217="","",VLOOKUP(AU217,'シフト記号表（勤務時間帯）'!$C$6:$K$35,9,0))</f>
        <v/>
      </c>
      <c r="AV218" s="251" t="str">
        <f>IF(AV217="","",VLOOKUP(AV217,'シフト記号表（勤務時間帯）'!$C$6:$K$35,9,0))</f>
        <v/>
      </c>
      <c r="AW218" s="251" t="str">
        <f>IF(AW217="","",VLOOKUP(AW217,'シフト記号表（勤務時間帯）'!$C$6:$K$35,9,0))</f>
        <v/>
      </c>
      <c r="AX218" s="276">
        <f>IF($BB$3="４週",SUM(S218:AT218),IF($BB$3="暦月",SUM(S218:AW218),""))</f>
        <v>0</v>
      </c>
      <c r="AY218" s="276"/>
      <c r="AZ218" s="285">
        <f>IF($BB$3="４週",AX218/4,IF($BB$3="暦月",'認知症対応型通所（100名）'!AX218/('認知症対応型通所（100名）'!$BB$8/7),""))</f>
        <v>0</v>
      </c>
      <c r="BA218" s="285"/>
      <c r="BB218" s="174"/>
      <c r="BC218" s="174"/>
      <c r="BD218" s="174"/>
      <c r="BE218" s="174"/>
      <c r="BF218" s="174"/>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row>
    <row r="219" spans="1:1024" ht="20.25" customHeight="1">
      <c r="A219" s="5"/>
      <c r="B219" s="209"/>
      <c r="C219" s="219"/>
      <c r="D219" s="219"/>
      <c r="E219" s="219"/>
      <c r="F219" s="303">
        <f>C217</f>
        <v>0</v>
      </c>
      <c r="G219" s="50"/>
      <c r="H219" s="50"/>
      <c r="I219" s="50"/>
      <c r="J219" s="50"/>
      <c r="K219" s="50"/>
      <c r="L219" s="67"/>
      <c r="M219" s="67"/>
      <c r="N219" s="67"/>
      <c r="O219" s="67"/>
      <c r="P219" s="240" t="s">
        <v>44</v>
      </c>
      <c r="Q219" s="240"/>
      <c r="R219" s="240"/>
      <c r="S219" s="248" t="str">
        <f>IF(S217="","",VLOOKUP(S217,'シフト記号表（勤務時間帯）'!$C$6:$U$35,19,0))</f>
        <v/>
      </c>
      <c r="T219" s="252" t="str">
        <f>IF(T217="","",VLOOKUP(T217,'シフト記号表（勤務時間帯）'!$C$6:$U$35,19,0))</f>
        <v/>
      </c>
      <c r="U219" s="252" t="str">
        <f>IF(U217="","",VLOOKUP(U217,'シフト記号表（勤務時間帯）'!$C$6:$U$35,19,0))</f>
        <v/>
      </c>
      <c r="V219" s="252" t="str">
        <f>IF(V217="","",VLOOKUP(V217,'シフト記号表（勤務時間帯）'!$C$6:$U$35,19,0))</f>
        <v/>
      </c>
      <c r="W219" s="252" t="str">
        <f>IF(W217="","",VLOOKUP(W217,'シフト記号表（勤務時間帯）'!$C$6:$U$35,19,0))</f>
        <v/>
      </c>
      <c r="X219" s="252" t="str">
        <f>IF(X217="","",VLOOKUP(X217,'シフト記号表（勤務時間帯）'!$C$6:$U$35,19,0))</f>
        <v/>
      </c>
      <c r="Y219" s="257" t="str">
        <f>IF(Y217="","",VLOOKUP(Y217,'シフト記号表（勤務時間帯）'!$C$6:$U$35,19,0))</f>
        <v/>
      </c>
      <c r="Z219" s="248" t="str">
        <f>IF(Z217="","",VLOOKUP(Z217,'シフト記号表（勤務時間帯）'!$C$6:$U$35,19,0))</f>
        <v/>
      </c>
      <c r="AA219" s="252" t="str">
        <f>IF(AA217="","",VLOOKUP(AA217,'シフト記号表（勤務時間帯）'!$C$6:$U$35,19,0))</f>
        <v/>
      </c>
      <c r="AB219" s="252" t="str">
        <f>IF(AB217="","",VLOOKUP(AB217,'シフト記号表（勤務時間帯）'!$C$6:$U$35,19,0))</f>
        <v/>
      </c>
      <c r="AC219" s="252" t="str">
        <f>IF(AC217="","",VLOOKUP(AC217,'シフト記号表（勤務時間帯）'!$C$6:$U$35,19,0))</f>
        <v/>
      </c>
      <c r="AD219" s="252" t="str">
        <f>IF(AD217="","",VLOOKUP(AD217,'シフト記号表（勤務時間帯）'!$C$6:$U$35,19,0))</f>
        <v/>
      </c>
      <c r="AE219" s="252" t="str">
        <f>IF(AE217="","",VLOOKUP(AE217,'シフト記号表（勤務時間帯）'!$C$6:$U$35,19,0))</f>
        <v/>
      </c>
      <c r="AF219" s="257" t="str">
        <f>IF(AF217="","",VLOOKUP(AF217,'シフト記号表（勤務時間帯）'!$C$6:$U$35,19,0))</f>
        <v/>
      </c>
      <c r="AG219" s="248" t="str">
        <f>IF(AG217="","",VLOOKUP(AG217,'シフト記号表（勤務時間帯）'!$C$6:$U$35,19,0))</f>
        <v/>
      </c>
      <c r="AH219" s="252" t="str">
        <f>IF(AH217="","",VLOOKUP(AH217,'シフト記号表（勤務時間帯）'!$C$6:$U$35,19,0))</f>
        <v/>
      </c>
      <c r="AI219" s="252" t="str">
        <f>IF(AI217="","",VLOOKUP(AI217,'シフト記号表（勤務時間帯）'!$C$6:$U$35,19,0))</f>
        <v/>
      </c>
      <c r="AJ219" s="252" t="str">
        <f>IF(AJ217="","",VLOOKUP(AJ217,'シフト記号表（勤務時間帯）'!$C$6:$U$35,19,0))</f>
        <v/>
      </c>
      <c r="AK219" s="252" t="str">
        <f>IF(AK217="","",VLOOKUP(AK217,'シフト記号表（勤務時間帯）'!$C$6:$U$35,19,0))</f>
        <v/>
      </c>
      <c r="AL219" s="252" t="str">
        <f>IF(AL217="","",VLOOKUP(AL217,'シフト記号表（勤務時間帯）'!$C$6:$U$35,19,0))</f>
        <v/>
      </c>
      <c r="AM219" s="257" t="str">
        <f>IF(AM217="","",VLOOKUP(AM217,'シフト記号表（勤務時間帯）'!$C$6:$U$35,19,0))</f>
        <v/>
      </c>
      <c r="AN219" s="248" t="str">
        <f>IF(AN217="","",VLOOKUP(AN217,'シフト記号表（勤務時間帯）'!$C$6:$U$35,19,0))</f>
        <v/>
      </c>
      <c r="AO219" s="252" t="str">
        <f>IF(AO217="","",VLOOKUP(AO217,'シフト記号表（勤務時間帯）'!$C$6:$U$35,19,0))</f>
        <v/>
      </c>
      <c r="AP219" s="252" t="str">
        <f>IF(AP217="","",VLOOKUP(AP217,'シフト記号表（勤務時間帯）'!$C$6:$U$35,19,0))</f>
        <v/>
      </c>
      <c r="AQ219" s="252" t="str">
        <f>IF(AQ217="","",VLOOKUP(AQ217,'シフト記号表（勤務時間帯）'!$C$6:$U$35,19,0))</f>
        <v/>
      </c>
      <c r="AR219" s="252" t="str">
        <f>IF(AR217="","",VLOOKUP(AR217,'シフト記号表（勤務時間帯）'!$C$6:$U$35,19,0))</f>
        <v/>
      </c>
      <c r="AS219" s="252" t="str">
        <f>IF(AS217="","",VLOOKUP(AS217,'シフト記号表（勤務時間帯）'!$C$6:$U$35,19,0))</f>
        <v/>
      </c>
      <c r="AT219" s="257" t="str">
        <f>IF(AT217="","",VLOOKUP(AT217,'シフト記号表（勤務時間帯）'!$C$6:$U$35,19,0))</f>
        <v/>
      </c>
      <c r="AU219" s="248" t="str">
        <f>IF(AU217="","",VLOOKUP(AU217,'シフト記号表（勤務時間帯）'!$C$6:$U$35,19,0))</f>
        <v/>
      </c>
      <c r="AV219" s="252" t="str">
        <f>IF(AV217="","",VLOOKUP(AV217,'シフト記号表（勤務時間帯）'!$C$6:$U$35,19,0))</f>
        <v/>
      </c>
      <c r="AW219" s="252" t="str">
        <f>IF(AW217="","",VLOOKUP(AW217,'シフト記号表（勤務時間帯）'!$C$6:$U$35,19,0))</f>
        <v/>
      </c>
      <c r="AX219" s="277">
        <f>IF($BB$3="４週",SUM(S219:AT219),IF($BB$3="暦月",SUM(S219:AW219),""))</f>
        <v>0</v>
      </c>
      <c r="AY219" s="277"/>
      <c r="AZ219" s="286">
        <f>IF($BB$3="４週",AX219/4,IF($BB$3="暦月",'認知症対応型通所（100名）'!AX219/('認知症対応型通所（100名）'!$BB$8/7),""))</f>
        <v>0</v>
      </c>
      <c r="BA219" s="286"/>
      <c r="BB219" s="174"/>
      <c r="BC219" s="174"/>
      <c r="BD219" s="174"/>
      <c r="BE219" s="174"/>
      <c r="BF219" s="174"/>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row>
    <row r="220" spans="1:1024" ht="20.25" customHeight="1">
      <c r="A220" s="5"/>
      <c r="B220" s="209">
        <f>B217+1</f>
        <v>67</v>
      </c>
      <c r="C220" s="219"/>
      <c r="D220" s="219"/>
      <c r="E220" s="219"/>
      <c r="F220" s="41"/>
      <c r="G220" s="50"/>
      <c r="H220" s="50"/>
      <c r="I220" s="50"/>
      <c r="J220" s="50"/>
      <c r="K220" s="50"/>
      <c r="L220" s="67"/>
      <c r="M220" s="67"/>
      <c r="N220" s="67"/>
      <c r="O220" s="67"/>
      <c r="P220" s="241" t="s">
        <v>49</v>
      </c>
      <c r="Q220" s="241"/>
      <c r="R220" s="241"/>
      <c r="S220" s="307"/>
      <c r="T220" s="309"/>
      <c r="U220" s="309"/>
      <c r="V220" s="309"/>
      <c r="W220" s="309"/>
      <c r="X220" s="309"/>
      <c r="Y220" s="310"/>
      <c r="Z220" s="307"/>
      <c r="AA220" s="309"/>
      <c r="AB220" s="309"/>
      <c r="AC220" s="309"/>
      <c r="AD220" s="309"/>
      <c r="AE220" s="309"/>
      <c r="AF220" s="310"/>
      <c r="AG220" s="307"/>
      <c r="AH220" s="309"/>
      <c r="AI220" s="309"/>
      <c r="AJ220" s="309"/>
      <c r="AK220" s="309"/>
      <c r="AL220" s="309"/>
      <c r="AM220" s="310"/>
      <c r="AN220" s="307"/>
      <c r="AO220" s="309"/>
      <c r="AP220" s="309"/>
      <c r="AQ220" s="309"/>
      <c r="AR220" s="309"/>
      <c r="AS220" s="309"/>
      <c r="AT220" s="310"/>
      <c r="AU220" s="307"/>
      <c r="AV220" s="309"/>
      <c r="AW220" s="309"/>
      <c r="AX220" s="312"/>
      <c r="AY220" s="312"/>
      <c r="AZ220" s="316"/>
      <c r="BA220" s="316"/>
      <c r="BB220" s="174"/>
      <c r="BC220" s="174"/>
      <c r="BD220" s="174"/>
      <c r="BE220" s="174"/>
      <c r="BF220" s="174"/>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row>
    <row r="221" spans="1:1024" ht="20.25" customHeight="1">
      <c r="A221" s="5"/>
      <c r="B221" s="209"/>
      <c r="C221" s="219"/>
      <c r="D221" s="219"/>
      <c r="E221" s="219"/>
      <c r="F221" s="39"/>
      <c r="G221" s="50"/>
      <c r="H221" s="50"/>
      <c r="I221" s="50"/>
      <c r="J221" s="50"/>
      <c r="K221" s="50"/>
      <c r="L221" s="67"/>
      <c r="M221" s="67"/>
      <c r="N221" s="67"/>
      <c r="O221" s="67"/>
      <c r="P221" s="239" t="s">
        <v>40</v>
      </c>
      <c r="Q221" s="239"/>
      <c r="R221" s="239"/>
      <c r="S221" s="247" t="str">
        <f>IF(S220="","",VLOOKUP(S220,'シフト記号表（勤務時間帯）'!$C$6:$K$35,9,0))</f>
        <v/>
      </c>
      <c r="T221" s="251" t="str">
        <f>IF(T220="","",VLOOKUP(T220,'シフト記号表（勤務時間帯）'!$C$6:$K$35,9,0))</f>
        <v/>
      </c>
      <c r="U221" s="251" t="str">
        <f>IF(U220="","",VLOOKUP(U220,'シフト記号表（勤務時間帯）'!$C$6:$K$35,9,0))</f>
        <v/>
      </c>
      <c r="V221" s="251" t="str">
        <f>IF(V220="","",VLOOKUP(V220,'シフト記号表（勤務時間帯）'!$C$6:$K$35,9,0))</f>
        <v/>
      </c>
      <c r="W221" s="251" t="str">
        <f>IF(W220="","",VLOOKUP(W220,'シフト記号表（勤務時間帯）'!$C$6:$K$35,9,0))</f>
        <v/>
      </c>
      <c r="X221" s="251" t="str">
        <f>IF(X220="","",VLOOKUP(X220,'シフト記号表（勤務時間帯）'!$C$6:$K$35,9,0))</f>
        <v/>
      </c>
      <c r="Y221" s="256" t="str">
        <f>IF(Y220="","",VLOOKUP(Y220,'シフト記号表（勤務時間帯）'!$C$6:$K$35,9,0))</f>
        <v/>
      </c>
      <c r="Z221" s="247" t="str">
        <f>IF(Z220="","",VLOOKUP(Z220,'シフト記号表（勤務時間帯）'!$C$6:$K$35,9,0))</f>
        <v/>
      </c>
      <c r="AA221" s="251" t="str">
        <f>IF(AA220="","",VLOOKUP(AA220,'シフト記号表（勤務時間帯）'!$C$6:$K$35,9,0))</f>
        <v/>
      </c>
      <c r="AB221" s="251" t="str">
        <f>IF(AB220="","",VLOOKUP(AB220,'シフト記号表（勤務時間帯）'!$C$6:$K$35,9,0))</f>
        <v/>
      </c>
      <c r="AC221" s="251" t="str">
        <f>IF(AC220="","",VLOOKUP(AC220,'シフト記号表（勤務時間帯）'!$C$6:$K$35,9,0))</f>
        <v/>
      </c>
      <c r="AD221" s="251" t="str">
        <f>IF(AD220="","",VLOOKUP(AD220,'シフト記号表（勤務時間帯）'!$C$6:$K$35,9,0))</f>
        <v/>
      </c>
      <c r="AE221" s="251" t="str">
        <f>IF(AE220="","",VLOOKUP(AE220,'シフト記号表（勤務時間帯）'!$C$6:$K$35,9,0))</f>
        <v/>
      </c>
      <c r="AF221" s="256" t="str">
        <f>IF(AF220="","",VLOOKUP(AF220,'シフト記号表（勤務時間帯）'!$C$6:$K$35,9,0))</f>
        <v/>
      </c>
      <c r="AG221" s="247" t="str">
        <f>IF(AG220="","",VLOOKUP(AG220,'シフト記号表（勤務時間帯）'!$C$6:$K$35,9,0))</f>
        <v/>
      </c>
      <c r="AH221" s="251" t="str">
        <f>IF(AH220="","",VLOOKUP(AH220,'シフト記号表（勤務時間帯）'!$C$6:$K$35,9,0))</f>
        <v/>
      </c>
      <c r="AI221" s="251" t="str">
        <f>IF(AI220="","",VLOOKUP(AI220,'シフト記号表（勤務時間帯）'!$C$6:$K$35,9,0))</f>
        <v/>
      </c>
      <c r="AJ221" s="251" t="str">
        <f>IF(AJ220="","",VLOOKUP(AJ220,'シフト記号表（勤務時間帯）'!$C$6:$K$35,9,0))</f>
        <v/>
      </c>
      <c r="AK221" s="251" t="str">
        <f>IF(AK220="","",VLOOKUP(AK220,'シフト記号表（勤務時間帯）'!$C$6:$K$35,9,0))</f>
        <v/>
      </c>
      <c r="AL221" s="251" t="str">
        <f>IF(AL220="","",VLOOKUP(AL220,'シフト記号表（勤務時間帯）'!$C$6:$K$35,9,0))</f>
        <v/>
      </c>
      <c r="AM221" s="256" t="str">
        <f>IF(AM220="","",VLOOKUP(AM220,'シフト記号表（勤務時間帯）'!$C$6:$K$35,9,0))</f>
        <v/>
      </c>
      <c r="AN221" s="247" t="str">
        <f>IF(AN220="","",VLOOKUP(AN220,'シフト記号表（勤務時間帯）'!$C$6:$K$35,9,0))</f>
        <v/>
      </c>
      <c r="AO221" s="251" t="str">
        <f>IF(AO220="","",VLOOKUP(AO220,'シフト記号表（勤務時間帯）'!$C$6:$K$35,9,0))</f>
        <v/>
      </c>
      <c r="AP221" s="251" t="str">
        <f>IF(AP220="","",VLOOKUP(AP220,'シフト記号表（勤務時間帯）'!$C$6:$K$35,9,0))</f>
        <v/>
      </c>
      <c r="AQ221" s="251" t="str">
        <f>IF(AQ220="","",VLOOKUP(AQ220,'シフト記号表（勤務時間帯）'!$C$6:$K$35,9,0))</f>
        <v/>
      </c>
      <c r="AR221" s="251" t="str">
        <f>IF(AR220="","",VLOOKUP(AR220,'シフト記号表（勤務時間帯）'!$C$6:$K$35,9,0))</f>
        <v/>
      </c>
      <c r="AS221" s="251" t="str">
        <f>IF(AS220="","",VLOOKUP(AS220,'シフト記号表（勤務時間帯）'!$C$6:$K$35,9,0))</f>
        <v/>
      </c>
      <c r="AT221" s="256" t="str">
        <f>IF(AT220="","",VLOOKUP(AT220,'シフト記号表（勤務時間帯）'!$C$6:$K$35,9,0))</f>
        <v/>
      </c>
      <c r="AU221" s="247" t="str">
        <f>IF(AU220="","",VLOOKUP(AU220,'シフト記号表（勤務時間帯）'!$C$6:$K$35,9,0))</f>
        <v/>
      </c>
      <c r="AV221" s="251" t="str">
        <f>IF(AV220="","",VLOOKUP(AV220,'シフト記号表（勤務時間帯）'!$C$6:$K$35,9,0))</f>
        <v/>
      </c>
      <c r="AW221" s="251" t="str">
        <f>IF(AW220="","",VLOOKUP(AW220,'シフト記号表（勤務時間帯）'!$C$6:$K$35,9,0))</f>
        <v/>
      </c>
      <c r="AX221" s="276">
        <f>IF($BB$3="４週",SUM(S221:AT221),IF($BB$3="暦月",SUM(S221:AW221),""))</f>
        <v>0</v>
      </c>
      <c r="AY221" s="276"/>
      <c r="AZ221" s="285">
        <f>IF($BB$3="４週",AX221/4,IF($BB$3="暦月",'認知症対応型通所（100名）'!AX221/('認知症対応型通所（100名）'!$BB$8/7),""))</f>
        <v>0</v>
      </c>
      <c r="BA221" s="285"/>
      <c r="BB221" s="174"/>
      <c r="BC221" s="174"/>
      <c r="BD221" s="174"/>
      <c r="BE221" s="174"/>
      <c r="BF221" s="174"/>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row>
    <row r="222" spans="1:1024" ht="20.25" customHeight="1">
      <c r="A222" s="5"/>
      <c r="B222" s="209"/>
      <c r="C222" s="219"/>
      <c r="D222" s="219"/>
      <c r="E222" s="219"/>
      <c r="F222" s="303">
        <f>C220</f>
        <v>0</v>
      </c>
      <c r="G222" s="50"/>
      <c r="H222" s="50"/>
      <c r="I222" s="50"/>
      <c r="J222" s="50"/>
      <c r="K222" s="50"/>
      <c r="L222" s="67"/>
      <c r="M222" s="67"/>
      <c r="N222" s="67"/>
      <c r="O222" s="67"/>
      <c r="P222" s="240" t="s">
        <v>44</v>
      </c>
      <c r="Q222" s="240"/>
      <c r="R222" s="240"/>
      <c r="S222" s="248" t="str">
        <f>IF(S220="","",VLOOKUP(S220,'シフト記号表（勤務時間帯）'!$C$6:$U$35,19,0))</f>
        <v/>
      </c>
      <c r="T222" s="252" t="str">
        <f>IF(T220="","",VLOOKUP(T220,'シフト記号表（勤務時間帯）'!$C$6:$U$35,19,0))</f>
        <v/>
      </c>
      <c r="U222" s="252" t="str">
        <f>IF(U220="","",VLOOKUP(U220,'シフト記号表（勤務時間帯）'!$C$6:$U$35,19,0))</f>
        <v/>
      </c>
      <c r="V222" s="252" t="str">
        <f>IF(V220="","",VLOOKUP(V220,'シフト記号表（勤務時間帯）'!$C$6:$U$35,19,0))</f>
        <v/>
      </c>
      <c r="W222" s="252" t="str">
        <f>IF(W220="","",VLOOKUP(W220,'シフト記号表（勤務時間帯）'!$C$6:$U$35,19,0))</f>
        <v/>
      </c>
      <c r="X222" s="252" t="str">
        <f>IF(X220="","",VLOOKUP(X220,'シフト記号表（勤務時間帯）'!$C$6:$U$35,19,0))</f>
        <v/>
      </c>
      <c r="Y222" s="257" t="str">
        <f>IF(Y220="","",VLOOKUP(Y220,'シフト記号表（勤務時間帯）'!$C$6:$U$35,19,0))</f>
        <v/>
      </c>
      <c r="Z222" s="248" t="str">
        <f>IF(Z220="","",VLOOKUP(Z220,'シフト記号表（勤務時間帯）'!$C$6:$U$35,19,0))</f>
        <v/>
      </c>
      <c r="AA222" s="252" t="str">
        <f>IF(AA220="","",VLOOKUP(AA220,'シフト記号表（勤務時間帯）'!$C$6:$U$35,19,0))</f>
        <v/>
      </c>
      <c r="AB222" s="252" t="str">
        <f>IF(AB220="","",VLOOKUP(AB220,'シフト記号表（勤務時間帯）'!$C$6:$U$35,19,0))</f>
        <v/>
      </c>
      <c r="AC222" s="252" t="str">
        <f>IF(AC220="","",VLOOKUP(AC220,'シフト記号表（勤務時間帯）'!$C$6:$U$35,19,0))</f>
        <v/>
      </c>
      <c r="AD222" s="252" t="str">
        <f>IF(AD220="","",VLOOKUP(AD220,'シフト記号表（勤務時間帯）'!$C$6:$U$35,19,0))</f>
        <v/>
      </c>
      <c r="AE222" s="252" t="str">
        <f>IF(AE220="","",VLOOKUP(AE220,'シフト記号表（勤務時間帯）'!$C$6:$U$35,19,0))</f>
        <v/>
      </c>
      <c r="AF222" s="257" t="str">
        <f>IF(AF220="","",VLOOKUP(AF220,'シフト記号表（勤務時間帯）'!$C$6:$U$35,19,0))</f>
        <v/>
      </c>
      <c r="AG222" s="248" t="str">
        <f>IF(AG220="","",VLOOKUP(AG220,'シフト記号表（勤務時間帯）'!$C$6:$U$35,19,0))</f>
        <v/>
      </c>
      <c r="AH222" s="252" t="str">
        <f>IF(AH220="","",VLOOKUP(AH220,'シフト記号表（勤務時間帯）'!$C$6:$U$35,19,0))</f>
        <v/>
      </c>
      <c r="AI222" s="252" t="str">
        <f>IF(AI220="","",VLOOKUP(AI220,'シフト記号表（勤務時間帯）'!$C$6:$U$35,19,0))</f>
        <v/>
      </c>
      <c r="AJ222" s="252" t="str">
        <f>IF(AJ220="","",VLOOKUP(AJ220,'シフト記号表（勤務時間帯）'!$C$6:$U$35,19,0))</f>
        <v/>
      </c>
      <c r="AK222" s="252" t="str">
        <f>IF(AK220="","",VLOOKUP(AK220,'シフト記号表（勤務時間帯）'!$C$6:$U$35,19,0))</f>
        <v/>
      </c>
      <c r="AL222" s="252" t="str">
        <f>IF(AL220="","",VLOOKUP(AL220,'シフト記号表（勤務時間帯）'!$C$6:$U$35,19,0))</f>
        <v/>
      </c>
      <c r="AM222" s="257" t="str">
        <f>IF(AM220="","",VLOOKUP(AM220,'シフト記号表（勤務時間帯）'!$C$6:$U$35,19,0))</f>
        <v/>
      </c>
      <c r="AN222" s="248" t="str">
        <f>IF(AN220="","",VLOOKUP(AN220,'シフト記号表（勤務時間帯）'!$C$6:$U$35,19,0))</f>
        <v/>
      </c>
      <c r="AO222" s="252" t="str">
        <f>IF(AO220="","",VLOOKUP(AO220,'シフト記号表（勤務時間帯）'!$C$6:$U$35,19,0))</f>
        <v/>
      </c>
      <c r="AP222" s="252" t="str">
        <f>IF(AP220="","",VLOOKUP(AP220,'シフト記号表（勤務時間帯）'!$C$6:$U$35,19,0))</f>
        <v/>
      </c>
      <c r="AQ222" s="252" t="str">
        <f>IF(AQ220="","",VLOOKUP(AQ220,'シフト記号表（勤務時間帯）'!$C$6:$U$35,19,0))</f>
        <v/>
      </c>
      <c r="AR222" s="252" t="str">
        <f>IF(AR220="","",VLOOKUP(AR220,'シフト記号表（勤務時間帯）'!$C$6:$U$35,19,0))</f>
        <v/>
      </c>
      <c r="AS222" s="252" t="str">
        <f>IF(AS220="","",VLOOKUP(AS220,'シフト記号表（勤務時間帯）'!$C$6:$U$35,19,0))</f>
        <v/>
      </c>
      <c r="AT222" s="257" t="str">
        <f>IF(AT220="","",VLOOKUP(AT220,'シフト記号表（勤務時間帯）'!$C$6:$U$35,19,0))</f>
        <v/>
      </c>
      <c r="AU222" s="248" t="str">
        <f>IF(AU220="","",VLOOKUP(AU220,'シフト記号表（勤務時間帯）'!$C$6:$U$35,19,0))</f>
        <v/>
      </c>
      <c r="AV222" s="252" t="str">
        <f>IF(AV220="","",VLOOKUP(AV220,'シフト記号表（勤務時間帯）'!$C$6:$U$35,19,0))</f>
        <v/>
      </c>
      <c r="AW222" s="252" t="str">
        <f>IF(AW220="","",VLOOKUP(AW220,'シフト記号表（勤務時間帯）'!$C$6:$U$35,19,0))</f>
        <v/>
      </c>
      <c r="AX222" s="277">
        <f>IF($BB$3="４週",SUM(S222:AT222),IF($BB$3="暦月",SUM(S222:AW222),""))</f>
        <v>0</v>
      </c>
      <c r="AY222" s="277"/>
      <c r="AZ222" s="286">
        <f>IF($BB$3="４週",AX222/4,IF($BB$3="暦月",'認知症対応型通所（100名）'!AX222/('認知症対応型通所（100名）'!$BB$8/7),""))</f>
        <v>0</v>
      </c>
      <c r="BA222" s="286"/>
      <c r="BB222" s="174"/>
      <c r="BC222" s="174"/>
      <c r="BD222" s="174"/>
      <c r="BE222" s="174"/>
      <c r="BF222" s="174"/>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row>
    <row r="223" spans="1:1024" ht="20.25" customHeight="1">
      <c r="A223" s="5"/>
      <c r="B223" s="209">
        <f>B220+1</f>
        <v>68</v>
      </c>
      <c r="C223" s="219"/>
      <c r="D223" s="219"/>
      <c r="E223" s="219"/>
      <c r="F223" s="41"/>
      <c r="G223" s="50"/>
      <c r="H223" s="50"/>
      <c r="I223" s="50"/>
      <c r="J223" s="50"/>
      <c r="K223" s="50"/>
      <c r="L223" s="67"/>
      <c r="M223" s="67"/>
      <c r="N223" s="67"/>
      <c r="O223" s="67"/>
      <c r="P223" s="241" t="s">
        <v>49</v>
      </c>
      <c r="Q223" s="241"/>
      <c r="R223" s="241"/>
      <c r="S223" s="307"/>
      <c r="T223" s="309"/>
      <c r="U223" s="309"/>
      <c r="V223" s="309"/>
      <c r="W223" s="309"/>
      <c r="X223" s="309"/>
      <c r="Y223" s="310"/>
      <c r="Z223" s="307"/>
      <c r="AA223" s="309"/>
      <c r="AB223" s="309"/>
      <c r="AC223" s="309"/>
      <c r="AD223" s="309"/>
      <c r="AE223" s="309"/>
      <c r="AF223" s="310"/>
      <c r="AG223" s="307"/>
      <c r="AH223" s="309"/>
      <c r="AI223" s="309"/>
      <c r="AJ223" s="309"/>
      <c r="AK223" s="309"/>
      <c r="AL223" s="309"/>
      <c r="AM223" s="310"/>
      <c r="AN223" s="307"/>
      <c r="AO223" s="309"/>
      <c r="AP223" s="309"/>
      <c r="AQ223" s="309"/>
      <c r="AR223" s="309"/>
      <c r="AS223" s="309"/>
      <c r="AT223" s="310"/>
      <c r="AU223" s="307"/>
      <c r="AV223" s="309"/>
      <c r="AW223" s="309"/>
      <c r="AX223" s="312"/>
      <c r="AY223" s="312"/>
      <c r="AZ223" s="316"/>
      <c r="BA223" s="316"/>
      <c r="BB223" s="174"/>
      <c r="BC223" s="174"/>
      <c r="BD223" s="174"/>
      <c r="BE223" s="174"/>
      <c r="BF223" s="174"/>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row>
    <row r="224" spans="1:1024" ht="20.25" customHeight="1">
      <c r="A224" s="5"/>
      <c r="B224" s="209"/>
      <c r="C224" s="219"/>
      <c r="D224" s="219"/>
      <c r="E224" s="219"/>
      <c r="F224" s="39"/>
      <c r="G224" s="50"/>
      <c r="H224" s="50"/>
      <c r="I224" s="50"/>
      <c r="J224" s="50"/>
      <c r="K224" s="50"/>
      <c r="L224" s="67"/>
      <c r="M224" s="67"/>
      <c r="N224" s="67"/>
      <c r="O224" s="67"/>
      <c r="P224" s="239" t="s">
        <v>40</v>
      </c>
      <c r="Q224" s="239"/>
      <c r="R224" s="239"/>
      <c r="S224" s="247" t="str">
        <f>IF(S223="","",VLOOKUP(S223,'シフト記号表（勤務時間帯）'!$C$6:$K$35,9,0))</f>
        <v/>
      </c>
      <c r="T224" s="251" t="str">
        <f>IF(T223="","",VLOOKUP(T223,'シフト記号表（勤務時間帯）'!$C$6:$K$35,9,0))</f>
        <v/>
      </c>
      <c r="U224" s="251" t="str">
        <f>IF(U223="","",VLOOKUP(U223,'シフト記号表（勤務時間帯）'!$C$6:$K$35,9,0))</f>
        <v/>
      </c>
      <c r="V224" s="251" t="str">
        <f>IF(V223="","",VLOOKUP(V223,'シフト記号表（勤務時間帯）'!$C$6:$K$35,9,0))</f>
        <v/>
      </c>
      <c r="W224" s="251" t="str">
        <f>IF(W223="","",VLOOKUP(W223,'シフト記号表（勤務時間帯）'!$C$6:$K$35,9,0))</f>
        <v/>
      </c>
      <c r="X224" s="251" t="str">
        <f>IF(X223="","",VLOOKUP(X223,'シフト記号表（勤務時間帯）'!$C$6:$K$35,9,0))</f>
        <v/>
      </c>
      <c r="Y224" s="256" t="str">
        <f>IF(Y223="","",VLOOKUP(Y223,'シフト記号表（勤務時間帯）'!$C$6:$K$35,9,0))</f>
        <v/>
      </c>
      <c r="Z224" s="247" t="str">
        <f>IF(Z223="","",VLOOKUP(Z223,'シフト記号表（勤務時間帯）'!$C$6:$K$35,9,0))</f>
        <v/>
      </c>
      <c r="AA224" s="251" t="str">
        <f>IF(AA223="","",VLOOKUP(AA223,'シフト記号表（勤務時間帯）'!$C$6:$K$35,9,0))</f>
        <v/>
      </c>
      <c r="AB224" s="251" t="str">
        <f>IF(AB223="","",VLOOKUP(AB223,'シフト記号表（勤務時間帯）'!$C$6:$K$35,9,0))</f>
        <v/>
      </c>
      <c r="AC224" s="251" t="str">
        <f>IF(AC223="","",VLOOKUP(AC223,'シフト記号表（勤務時間帯）'!$C$6:$K$35,9,0))</f>
        <v/>
      </c>
      <c r="AD224" s="251" t="str">
        <f>IF(AD223="","",VLOOKUP(AD223,'シフト記号表（勤務時間帯）'!$C$6:$K$35,9,0))</f>
        <v/>
      </c>
      <c r="AE224" s="251" t="str">
        <f>IF(AE223="","",VLOOKUP(AE223,'シフト記号表（勤務時間帯）'!$C$6:$K$35,9,0))</f>
        <v/>
      </c>
      <c r="AF224" s="256" t="str">
        <f>IF(AF223="","",VLOOKUP(AF223,'シフト記号表（勤務時間帯）'!$C$6:$K$35,9,0))</f>
        <v/>
      </c>
      <c r="AG224" s="247" t="str">
        <f>IF(AG223="","",VLOOKUP(AG223,'シフト記号表（勤務時間帯）'!$C$6:$K$35,9,0))</f>
        <v/>
      </c>
      <c r="AH224" s="251" t="str">
        <f>IF(AH223="","",VLOOKUP(AH223,'シフト記号表（勤務時間帯）'!$C$6:$K$35,9,0))</f>
        <v/>
      </c>
      <c r="AI224" s="251" t="str">
        <f>IF(AI223="","",VLOOKUP(AI223,'シフト記号表（勤務時間帯）'!$C$6:$K$35,9,0))</f>
        <v/>
      </c>
      <c r="AJ224" s="251" t="str">
        <f>IF(AJ223="","",VLOOKUP(AJ223,'シフト記号表（勤務時間帯）'!$C$6:$K$35,9,0))</f>
        <v/>
      </c>
      <c r="AK224" s="251" t="str">
        <f>IF(AK223="","",VLOOKUP(AK223,'シフト記号表（勤務時間帯）'!$C$6:$K$35,9,0))</f>
        <v/>
      </c>
      <c r="AL224" s="251" t="str">
        <f>IF(AL223="","",VLOOKUP(AL223,'シフト記号表（勤務時間帯）'!$C$6:$K$35,9,0))</f>
        <v/>
      </c>
      <c r="AM224" s="256" t="str">
        <f>IF(AM223="","",VLOOKUP(AM223,'シフト記号表（勤務時間帯）'!$C$6:$K$35,9,0))</f>
        <v/>
      </c>
      <c r="AN224" s="247" t="str">
        <f>IF(AN223="","",VLOOKUP(AN223,'シフト記号表（勤務時間帯）'!$C$6:$K$35,9,0))</f>
        <v/>
      </c>
      <c r="AO224" s="251" t="str">
        <f>IF(AO223="","",VLOOKUP(AO223,'シフト記号表（勤務時間帯）'!$C$6:$K$35,9,0))</f>
        <v/>
      </c>
      <c r="AP224" s="251" t="str">
        <f>IF(AP223="","",VLOOKUP(AP223,'シフト記号表（勤務時間帯）'!$C$6:$K$35,9,0))</f>
        <v/>
      </c>
      <c r="AQ224" s="251" t="str">
        <f>IF(AQ223="","",VLOOKUP(AQ223,'シフト記号表（勤務時間帯）'!$C$6:$K$35,9,0))</f>
        <v/>
      </c>
      <c r="AR224" s="251" t="str">
        <f>IF(AR223="","",VLOOKUP(AR223,'シフト記号表（勤務時間帯）'!$C$6:$K$35,9,0))</f>
        <v/>
      </c>
      <c r="AS224" s="251" t="str">
        <f>IF(AS223="","",VLOOKUP(AS223,'シフト記号表（勤務時間帯）'!$C$6:$K$35,9,0))</f>
        <v/>
      </c>
      <c r="AT224" s="256" t="str">
        <f>IF(AT223="","",VLOOKUP(AT223,'シフト記号表（勤務時間帯）'!$C$6:$K$35,9,0))</f>
        <v/>
      </c>
      <c r="AU224" s="247" t="str">
        <f>IF(AU223="","",VLOOKUP(AU223,'シフト記号表（勤務時間帯）'!$C$6:$K$35,9,0))</f>
        <v/>
      </c>
      <c r="AV224" s="251" t="str">
        <f>IF(AV223="","",VLOOKUP(AV223,'シフト記号表（勤務時間帯）'!$C$6:$K$35,9,0))</f>
        <v/>
      </c>
      <c r="AW224" s="251" t="str">
        <f>IF(AW223="","",VLOOKUP(AW223,'シフト記号表（勤務時間帯）'!$C$6:$K$35,9,0))</f>
        <v/>
      </c>
      <c r="AX224" s="276">
        <f>IF($BB$3="４週",SUM(S224:AT224),IF($BB$3="暦月",SUM(S224:AW224),""))</f>
        <v>0</v>
      </c>
      <c r="AY224" s="276"/>
      <c r="AZ224" s="285">
        <f>IF($BB$3="４週",AX224/4,IF($BB$3="暦月",'認知症対応型通所（100名）'!AX224/('認知症対応型通所（100名）'!$BB$8/7),""))</f>
        <v>0</v>
      </c>
      <c r="BA224" s="285"/>
      <c r="BB224" s="174"/>
      <c r="BC224" s="174"/>
      <c r="BD224" s="174"/>
      <c r="BE224" s="174"/>
      <c r="BF224" s="174"/>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row>
    <row r="225" spans="1:1024" ht="20.25" customHeight="1">
      <c r="A225" s="5"/>
      <c r="B225" s="209"/>
      <c r="C225" s="219"/>
      <c r="D225" s="219"/>
      <c r="E225" s="219"/>
      <c r="F225" s="303">
        <f>C223</f>
        <v>0</v>
      </c>
      <c r="G225" s="50"/>
      <c r="H225" s="50"/>
      <c r="I225" s="50"/>
      <c r="J225" s="50"/>
      <c r="K225" s="50"/>
      <c r="L225" s="67"/>
      <c r="M225" s="67"/>
      <c r="N225" s="67"/>
      <c r="O225" s="67"/>
      <c r="P225" s="240" t="s">
        <v>44</v>
      </c>
      <c r="Q225" s="240"/>
      <c r="R225" s="240"/>
      <c r="S225" s="248" t="str">
        <f>IF(S223="","",VLOOKUP(S223,'シフト記号表（勤務時間帯）'!$C$6:$U$35,19,0))</f>
        <v/>
      </c>
      <c r="T225" s="252" t="str">
        <f>IF(T223="","",VLOOKUP(T223,'シフト記号表（勤務時間帯）'!$C$6:$U$35,19,0))</f>
        <v/>
      </c>
      <c r="U225" s="252" t="str">
        <f>IF(U223="","",VLOOKUP(U223,'シフト記号表（勤務時間帯）'!$C$6:$U$35,19,0))</f>
        <v/>
      </c>
      <c r="V225" s="252" t="str">
        <f>IF(V223="","",VLOOKUP(V223,'シフト記号表（勤務時間帯）'!$C$6:$U$35,19,0))</f>
        <v/>
      </c>
      <c r="W225" s="252" t="str">
        <f>IF(W223="","",VLOOKUP(W223,'シフト記号表（勤務時間帯）'!$C$6:$U$35,19,0))</f>
        <v/>
      </c>
      <c r="X225" s="252" t="str">
        <f>IF(X223="","",VLOOKUP(X223,'シフト記号表（勤務時間帯）'!$C$6:$U$35,19,0))</f>
        <v/>
      </c>
      <c r="Y225" s="257" t="str">
        <f>IF(Y223="","",VLOOKUP(Y223,'シフト記号表（勤務時間帯）'!$C$6:$U$35,19,0))</f>
        <v/>
      </c>
      <c r="Z225" s="248" t="str">
        <f>IF(Z223="","",VLOOKUP(Z223,'シフト記号表（勤務時間帯）'!$C$6:$U$35,19,0))</f>
        <v/>
      </c>
      <c r="AA225" s="252" t="str">
        <f>IF(AA223="","",VLOOKUP(AA223,'シフト記号表（勤務時間帯）'!$C$6:$U$35,19,0))</f>
        <v/>
      </c>
      <c r="AB225" s="252" t="str">
        <f>IF(AB223="","",VLOOKUP(AB223,'シフト記号表（勤務時間帯）'!$C$6:$U$35,19,0))</f>
        <v/>
      </c>
      <c r="AC225" s="252" t="str">
        <f>IF(AC223="","",VLOOKUP(AC223,'シフト記号表（勤務時間帯）'!$C$6:$U$35,19,0))</f>
        <v/>
      </c>
      <c r="AD225" s="252" t="str">
        <f>IF(AD223="","",VLOOKUP(AD223,'シフト記号表（勤務時間帯）'!$C$6:$U$35,19,0))</f>
        <v/>
      </c>
      <c r="AE225" s="252" t="str">
        <f>IF(AE223="","",VLOOKUP(AE223,'シフト記号表（勤務時間帯）'!$C$6:$U$35,19,0))</f>
        <v/>
      </c>
      <c r="AF225" s="257" t="str">
        <f>IF(AF223="","",VLOOKUP(AF223,'シフト記号表（勤務時間帯）'!$C$6:$U$35,19,0))</f>
        <v/>
      </c>
      <c r="AG225" s="248" t="str">
        <f>IF(AG223="","",VLOOKUP(AG223,'シフト記号表（勤務時間帯）'!$C$6:$U$35,19,0))</f>
        <v/>
      </c>
      <c r="AH225" s="252" t="str">
        <f>IF(AH223="","",VLOOKUP(AH223,'シフト記号表（勤務時間帯）'!$C$6:$U$35,19,0))</f>
        <v/>
      </c>
      <c r="AI225" s="252" t="str">
        <f>IF(AI223="","",VLOOKUP(AI223,'シフト記号表（勤務時間帯）'!$C$6:$U$35,19,0))</f>
        <v/>
      </c>
      <c r="AJ225" s="252" t="str">
        <f>IF(AJ223="","",VLOOKUP(AJ223,'シフト記号表（勤務時間帯）'!$C$6:$U$35,19,0))</f>
        <v/>
      </c>
      <c r="AK225" s="252" t="str">
        <f>IF(AK223="","",VLOOKUP(AK223,'シフト記号表（勤務時間帯）'!$C$6:$U$35,19,0))</f>
        <v/>
      </c>
      <c r="AL225" s="252" t="str">
        <f>IF(AL223="","",VLOOKUP(AL223,'シフト記号表（勤務時間帯）'!$C$6:$U$35,19,0))</f>
        <v/>
      </c>
      <c r="AM225" s="257" t="str">
        <f>IF(AM223="","",VLOOKUP(AM223,'シフト記号表（勤務時間帯）'!$C$6:$U$35,19,0))</f>
        <v/>
      </c>
      <c r="AN225" s="248" t="str">
        <f>IF(AN223="","",VLOOKUP(AN223,'シフト記号表（勤務時間帯）'!$C$6:$U$35,19,0))</f>
        <v/>
      </c>
      <c r="AO225" s="252" t="str">
        <f>IF(AO223="","",VLOOKUP(AO223,'シフト記号表（勤務時間帯）'!$C$6:$U$35,19,0))</f>
        <v/>
      </c>
      <c r="AP225" s="252" t="str">
        <f>IF(AP223="","",VLOOKUP(AP223,'シフト記号表（勤務時間帯）'!$C$6:$U$35,19,0))</f>
        <v/>
      </c>
      <c r="AQ225" s="252" t="str">
        <f>IF(AQ223="","",VLOOKUP(AQ223,'シフト記号表（勤務時間帯）'!$C$6:$U$35,19,0))</f>
        <v/>
      </c>
      <c r="AR225" s="252" t="str">
        <f>IF(AR223="","",VLOOKUP(AR223,'シフト記号表（勤務時間帯）'!$C$6:$U$35,19,0))</f>
        <v/>
      </c>
      <c r="AS225" s="252" t="str">
        <f>IF(AS223="","",VLOOKUP(AS223,'シフト記号表（勤務時間帯）'!$C$6:$U$35,19,0))</f>
        <v/>
      </c>
      <c r="AT225" s="257" t="str">
        <f>IF(AT223="","",VLOOKUP(AT223,'シフト記号表（勤務時間帯）'!$C$6:$U$35,19,0))</f>
        <v/>
      </c>
      <c r="AU225" s="248" t="str">
        <f>IF(AU223="","",VLOOKUP(AU223,'シフト記号表（勤務時間帯）'!$C$6:$U$35,19,0))</f>
        <v/>
      </c>
      <c r="AV225" s="252" t="str">
        <f>IF(AV223="","",VLOOKUP(AV223,'シフト記号表（勤務時間帯）'!$C$6:$U$35,19,0))</f>
        <v/>
      </c>
      <c r="AW225" s="252" t="str">
        <f>IF(AW223="","",VLOOKUP(AW223,'シフト記号表（勤務時間帯）'!$C$6:$U$35,19,0))</f>
        <v/>
      </c>
      <c r="AX225" s="277">
        <f>IF($BB$3="４週",SUM(S225:AT225),IF($BB$3="暦月",SUM(S225:AW225),""))</f>
        <v>0</v>
      </c>
      <c r="AY225" s="277"/>
      <c r="AZ225" s="286">
        <f>IF($BB$3="４週",AX225/4,IF($BB$3="暦月",'認知症対応型通所（100名）'!AX225/('認知症対応型通所（100名）'!$BB$8/7),""))</f>
        <v>0</v>
      </c>
      <c r="BA225" s="286"/>
      <c r="BB225" s="174"/>
      <c r="BC225" s="174"/>
      <c r="BD225" s="174"/>
      <c r="BE225" s="174"/>
      <c r="BF225" s="174"/>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row>
    <row r="226" spans="1:1024" ht="20.25" customHeight="1">
      <c r="A226" s="5"/>
      <c r="B226" s="209">
        <f>B223+1</f>
        <v>69</v>
      </c>
      <c r="C226" s="219"/>
      <c r="D226" s="219"/>
      <c r="E226" s="219"/>
      <c r="F226" s="41"/>
      <c r="G226" s="50"/>
      <c r="H226" s="50"/>
      <c r="I226" s="50"/>
      <c r="J226" s="50"/>
      <c r="K226" s="50"/>
      <c r="L226" s="67"/>
      <c r="M226" s="67"/>
      <c r="N226" s="67"/>
      <c r="O226" s="67"/>
      <c r="P226" s="241" t="s">
        <v>49</v>
      </c>
      <c r="Q226" s="241"/>
      <c r="R226" s="241"/>
      <c r="S226" s="307"/>
      <c r="T226" s="309"/>
      <c r="U226" s="309"/>
      <c r="V226" s="309"/>
      <c r="W226" s="309"/>
      <c r="X226" s="309"/>
      <c r="Y226" s="310"/>
      <c r="Z226" s="307"/>
      <c r="AA226" s="309"/>
      <c r="AB226" s="309"/>
      <c r="AC226" s="309"/>
      <c r="AD226" s="309"/>
      <c r="AE226" s="309"/>
      <c r="AF226" s="310"/>
      <c r="AG226" s="307"/>
      <c r="AH226" s="309"/>
      <c r="AI226" s="309"/>
      <c r="AJ226" s="309"/>
      <c r="AK226" s="309"/>
      <c r="AL226" s="309"/>
      <c r="AM226" s="310"/>
      <c r="AN226" s="307"/>
      <c r="AO226" s="309"/>
      <c r="AP226" s="309"/>
      <c r="AQ226" s="309"/>
      <c r="AR226" s="309"/>
      <c r="AS226" s="309"/>
      <c r="AT226" s="310"/>
      <c r="AU226" s="307"/>
      <c r="AV226" s="309"/>
      <c r="AW226" s="309"/>
      <c r="AX226" s="312"/>
      <c r="AY226" s="312"/>
      <c r="AZ226" s="316"/>
      <c r="BA226" s="316"/>
      <c r="BB226" s="174"/>
      <c r="BC226" s="174"/>
      <c r="BD226" s="174"/>
      <c r="BE226" s="174"/>
      <c r="BF226" s="174"/>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row>
    <row r="227" spans="1:1024" ht="20.25" customHeight="1">
      <c r="A227" s="5"/>
      <c r="B227" s="209"/>
      <c r="C227" s="219"/>
      <c r="D227" s="219"/>
      <c r="E227" s="219"/>
      <c r="F227" s="39"/>
      <c r="G227" s="50"/>
      <c r="H227" s="50"/>
      <c r="I227" s="50"/>
      <c r="J227" s="50"/>
      <c r="K227" s="50"/>
      <c r="L227" s="67"/>
      <c r="M227" s="67"/>
      <c r="N227" s="67"/>
      <c r="O227" s="67"/>
      <c r="P227" s="239" t="s">
        <v>40</v>
      </c>
      <c r="Q227" s="239"/>
      <c r="R227" s="239"/>
      <c r="S227" s="247" t="str">
        <f>IF(S226="","",VLOOKUP(S226,'シフト記号表（勤務時間帯）'!$C$6:$K$35,9,0))</f>
        <v/>
      </c>
      <c r="T227" s="251" t="str">
        <f>IF(T226="","",VLOOKUP(T226,'シフト記号表（勤務時間帯）'!$C$6:$K$35,9,0))</f>
        <v/>
      </c>
      <c r="U227" s="251" t="str">
        <f>IF(U226="","",VLOOKUP(U226,'シフト記号表（勤務時間帯）'!$C$6:$K$35,9,0))</f>
        <v/>
      </c>
      <c r="V227" s="251" t="str">
        <f>IF(V226="","",VLOOKUP(V226,'シフト記号表（勤務時間帯）'!$C$6:$K$35,9,0))</f>
        <v/>
      </c>
      <c r="W227" s="251" t="str">
        <f>IF(W226="","",VLOOKUP(W226,'シフト記号表（勤務時間帯）'!$C$6:$K$35,9,0))</f>
        <v/>
      </c>
      <c r="X227" s="251" t="str">
        <f>IF(X226="","",VLOOKUP(X226,'シフト記号表（勤務時間帯）'!$C$6:$K$35,9,0))</f>
        <v/>
      </c>
      <c r="Y227" s="256" t="str">
        <f>IF(Y226="","",VLOOKUP(Y226,'シフト記号表（勤務時間帯）'!$C$6:$K$35,9,0))</f>
        <v/>
      </c>
      <c r="Z227" s="247" t="str">
        <f>IF(Z226="","",VLOOKUP(Z226,'シフト記号表（勤務時間帯）'!$C$6:$K$35,9,0))</f>
        <v/>
      </c>
      <c r="AA227" s="251" t="str">
        <f>IF(AA226="","",VLOOKUP(AA226,'シフト記号表（勤務時間帯）'!$C$6:$K$35,9,0))</f>
        <v/>
      </c>
      <c r="AB227" s="251" t="str">
        <f>IF(AB226="","",VLOOKUP(AB226,'シフト記号表（勤務時間帯）'!$C$6:$K$35,9,0))</f>
        <v/>
      </c>
      <c r="AC227" s="251" t="str">
        <f>IF(AC226="","",VLOOKUP(AC226,'シフト記号表（勤務時間帯）'!$C$6:$K$35,9,0))</f>
        <v/>
      </c>
      <c r="AD227" s="251" t="str">
        <f>IF(AD226="","",VLOOKUP(AD226,'シフト記号表（勤務時間帯）'!$C$6:$K$35,9,0))</f>
        <v/>
      </c>
      <c r="AE227" s="251" t="str">
        <f>IF(AE226="","",VLOOKUP(AE226,'シフト記号表（勤務時間帯）'!$C$6:$K$35,9,0))</f>
        <v/>
      </c>
      <c r="AF227" s="256" t="str">
        <f>IF(AF226="","",VLOOKUP(AF226,'シフト記号表（勤務時間帯）'!$C$6:$K$35,9,0))</f>
        <v/>
      </c>
      <c r="AG227" s="247" t="str">
        <f>IF(AG226="","",VLOOKUP(AG226,'シフト記号表（勤務時間帯）'!$C$6:$K$35,9,0))</f>
        <v/>
      </c>
      <c r="AH227" s="251" t="str">
        <f>IF(AH226="","",VLOOKUP(AH226,'シフト記号表（勤務時間帯）'!$C$6:$K$35,9,0))</f>
        <v/>
      </c>
      <c r="AI227" s="251" t="str">
        <f>IF(AI226="","",VLOOKUP(AI226,'シフト記号表（勤務時間帯）'!$C$6:$K$35,9,0))</f>
        <v/>
      </c>
      <c r="AJ227" s="251" t="str">
        <f>IF(AJ226="","",VLOOKUP(AJ226,'シフト記号表（勤務時間帯）'!$C$6:$K$35,9,0))</f>
        <v/>
      </c>
      <c r="AK227" s="251" t="str">
        <f>IF(AK226="","",VLOOKUP(AK226,'シフト記号表（勤務時間帯）'!$C$6:$K$35,9,0))</f>
        <v/>
      </c>
      <c r="AL227" s="251" t="str">
        <f>IF(AL226="","",VLOOKUP(AL226,'シフト記号表（勤務時間帯）'!$C$6:$K$35,9,0))</f>
        <v/>
      </c>
      <c r="AM227" s="256" t="str">
        <f>IF(AM226="","",VLOOKUP(AM226,'シフト記号表（勤務時間帯）'!$C$6:$K$35,9,0))</f>
        <v/>
      </c>
      <c r="AN227" s="247" t="str">
        <f>IF(AN226="","",VLOOKUP(AN226,'シフト記号表（勤務時間帯）'!$C$6:$K$35,9,0))</f>
        <v/>
      </c>
      <c r="AO227" s="251" t="str">
        <f>IF(AO226="","",VLOOKUP(AO226,'シフト記号表（勤務時間帯）'!$C$6:$K$35,9,0))</f>
        <v/>
      </c>
      <c r="AP227" s="251" t="str">
        <f>IF(AP226="","",VLOOKUP(AP226,'シフト記号表（勤務時間帯）'!$C$6:$K$35,9,0))</f>
        <v/>
      </c>
      <c r="AQ227" s="251" t="str">
        <f>IF(AQ226="","",VLOOKUP(AQ226,'シフト記号表（勤務時間帯）'!$C$6:$K$35,9,0))</f>
        <v/>
      </c>
      <c r="AR227" s="251" t="str">
        <f>IF(AR226="","",VLOOKUP(AR226,'シフト記号表（勤務時間帯）'!$C$6:$K$35,9,0))</f>
        <v/>
      </c>
      <c r="AS227" s="251" t="str">
        <f>IF(AS226="","",VLOOKUP(AS226,'シフト記号表（勤務時間帯）'!$C$6:$K$35,9,0))</f>
        <v/>
      </c>
      <c r="AT227" s="256" t="str">
        <f>IF(AT226="","",VLOOKUP(AT226,'シフト記号表（勤務時間帯）'!$C$6:$K$35,9,0))</f>
        <v/>
      </c>
      <c r="AU227" s="247" t="str">
        <f>IF(AU226="","",VLOOKUP(AU226,'シフト記号表（勤務時間帯）'!$C$6:$K$35,9,0))</f>
        <v/>
      </c>
      <c r="AV227" s="251" t="str">
        <f>IF(AV226="","",VLOOKUP(AV226,'シフト記号表（勤務時間帯）'!$C$6:$K$35,9,0))</f>
        <v/>
      </c>
      <c r="AW227" s="251" t="str">
        <f>IF(AW226="","",VLOOKUP(AW226,'シフト記号表（勤務時間帯）'!$C$6:$K$35,9,0))</f>
        <v/>
      </c>
      <c r="AX227" s="276">
        <f>IF($BB$3="４週",SUM(S227:AT227),IF($BB$3="暦月",SUM(S227:AW227),""))</f>
        <v>0</v>
      </c>
      <c r="AY227" s="276"/>
      <c r="AZ227" s="285">
        <f>IF($BB$3="４週",AX227/4,IF($BB$3="暦月",'認知症対応型通所（100名）'!AX227/('認知症対応型通所（100名）'!$BB$8/7),""))</f>
        <v>0</v>
      </c>
      <c r="BA227" s="285"/>
      <c r="BB227" s="174"/>
      <c r="BC227" s="174"/>
      <c r="BD227" s="174"/>
      <c r="BE227" s="174"/>
      <c r="BF227" s="174"/>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row>
    <row r="228" spans="1:1024" ht="20.25" customHeight="1">
      <c r="A228" s="5"/>
      <c r="B228" s="209"/>
      <c r="C228" s="219"/>
      <c r="D228" s="219"/>
      <c r="E228" s="219"/>
      <c r="F228" s="303">
        <f>C226</f>
        <v>0</v>
      </c>
      <c r="G228" s="50"/>
      <c r="H228" s="50"/>
      <c r="I228" s="50"/>
      <c r="J228" s="50"/>
      <c r="K228" s="50"/>
      <c r="L228" s="67"/>
      <c r="M228" s="67"/>
      <c r="N228" s="67"/>
      <c r="O228" s="67"/>
      <c r="P228" s="240" t="s">
        <v>44</v>
      </c>
      <c r="Q228" s="240"/>
      <c r="R228" s="240"/>
      <c r="S228" s="248" t="str">
        <f>IF(S226="","",VLOOKUP(S226,'シフト記号表（勤務時間帯）'!$C$6:$U$35,19,0))</f>
        <v/>
      </c>
      <c r="T228" s="252" t="str">
        <f>IF(T226="","",VLOOKUP(T226,'シフト記号表（勤務時間帯）'!$C$6:$U$35,19,0))</f>
        <v/>
      </c>
      <c r="U228" s="252" t="str">
        <f>IF(U226="","",VLOOKUP(U226,'シフト記号表（勤務時間帯）'!$C$6:$U$35,19,0))</f>
        <v/>
      </c>
      <c r="V228" s="252" t="str">
        <f>IF(V226="","",VLOOKUP(V226,'シフト記号表（勤務時間帯）'!$C$6:$U$35,19,0))</f>
        <v/>
      </c>
      <c r="W228" s="252" t="str">
        <f>IF(W226="","",VLOOKUP(W226,'シフト記号表（勤務時間帯）'!$C$6:$U$35,19,0))</f>
        <v/>
      </c>
      <c r="X228" s="252" t="str">
        <f>IF(X226="","",VLOOKUP(X226,'シフト記号表（勤務時間帯）'!$C$6:$U$35,19,0))</f>
        <v/>
      </c>
      <c r="Y228" s="257" t="str">
        <f>IF(Y226="","",VLOOKUP(Y226,'シフト記号表（勤務時間帯）'!$C$6:$U$35,19,0))</f>
        <v/>
      </c>
      <c r="Z228" s="248" t="str">
        <f>IF(Z226="","",VLOOKUP(Z226,'シフト記号表（勤務時間帯）'!$C$6:$U$35,19,0))</f>
        <v/>
      </c>
      <c r="AA228" s="252" t="str">
        <f>IF(AA226="","",VLOOKUP(AA226,'シフト記号表（勤務時間帯）'!$C$6:$U$35,19,0))</f>
        <v/>
      </c>
      <c r="AB228" s="252" t="str">
        <f>IF(AB226="","",VLOOKUP(AB226,'シフト記号表（勤務時間帯）'!$C$6:$U$35,19,0))</f>
        <v/>
      </c>
      <c r="AC228" s="252" t="str">
        <f>IF(AC226="","",VLOOKUP(AC226,'シフト記号表（勤務時間帯）'!$C$6:$U$35,19,0))</f>
        <v/>
      </c>
      <c r="AD228" s="252" t="str">
        <f>IF(AD226="","",VLOOKUP(AD226,'シフト記号表（勤務時間帯）'!$C$6:$U$35,19,0))</f>
        <v/>
      </c>
      <c r="AE228" s="252" t="str">
        <f>IF(AE226="","",VLOOKUP(AE226,'シフト記号表（勤務時間帯）'!$C$6:$U$35,19,0))</f>
        <v/>
      </c>
      <c r="AF228" s="257" t="str">
        <f>IF(AF226="","",VLOOKUP(AF226,'シフト記号表（勤務時間帯）'!$C$6:$U$35,19,0))</f>
        <v/>
      </c>
      <c r="AG228" s="248" t="str">
        <f>IF(AG226="","",VLOOKUP(AG226,'シフト記号表（勤務時間帯）'!$C$6:$U$35,19,0))</f>
        <v/>
      </c>
      <c r="AH228" s="252" t="str">
        <f>IF(AH226="","",VLOOKUP(AH226,'シフト記号表（勤務時間帯）'!$C$6:$U$35,19,0))</f>
        <v/>
      </c>
      <c r="AI228" s="252" t="str">
        <f>IF(AI226="","",VLOOKUP(AI226,'シフト記号表（勤務時間帯）'!$C$6:$U$35,19,0))</f>
        <v/>
      </c>
      <c r="AJ228" s="252" t="str">
        <f>IF(AJ226="","",VLOOKUP(AJ226,'シフト記号表（勤務時間帯）'!$C$6:$U$35,19,0))</f>
        <v/>
      </c>
      <c r="AK228" s="252" t="str">
        <f>IF(AK226="","",VLOOKUP(AK226,'シフト記号表（勤務時間帯）'!$C$6:$U$35,19,0))</f>
        <v/>
      </c>
      <c r="AL228" s="252" t="str">
        <f>IF(AL226="","",VLOOKUP(AL226,'シフト記号表（勤務時間帯）'!$C$6:$U$35,19,0))</f>
        <v/>
      </c>
      <c r="AM228" s="257" t="str">
        <f>IF(AM226="","",VLOOKUP(AM226,'シフト記号表（勤務時間帯）'!$C$6:$U$35,19,0))</f>
        <v/>
      </c>
      <c r="AN228" s="248" t="str">
        <f>IF(AN226="","",VLOOKUP(AN226,'シフト記号表（勤務時間帯）'!$C$6:$U$35,19,0))</f>
        <v/>
      </c>
      <c r="AO228" s="252" t="str">
        <f>IF(AO226="","",VLOOKUP(AO226,'シフト記号表（勤務時間帯）'!$C$6:$U$35,19,0))</f>
        <v/>
      </c>
      <c r="AP228" s="252" t="str">
        <f>IF(AP226="","",VLOOKUP(AP226,'シフト記号表（勤務時間帯）'!$C$6:$U$35,19,0))</f>
        <v/>
      </c>
      <c r="AQ228" s="252" t="str">
        <f>IF(AQ226="","",VLOOKUP(AQ226,'シフト記号表（勤務時間帯）'!$C$6:$U$35,19,0))</f>
        <v/>
      </c>
      <c r="AR228" s="252" t="str">
        <f>IF(AR226="","",VLOOKUP(AR226,'シフト記号表（勤務時間帯）'!$C$6:$U$35,19,0))</f>
        <v/>
      </c>
      <c r="AS228" s="252" t="str">
        <f>IF(AS226="","",VLOOKUP(AS226,'シフト記号表（勤務時間帯）'!$C$6:$U$35,19,0))</f>
        <v/>
      </c>
      <c r="AT228" s="257" t="str">
        <f>IF(AT226="","",VLOOKUP(AT226,'シフト記号表（勤務時間帯）'!$C$6:$U$35,19,0))</f>
        <v/>
      </c>
      <c r="AU228" s="248" t="str">
        <f>IF(AU226="","",VLOOKUP(AU226,'シフト記号表（勤務時間帯）'!$C$6:$U$35,19,0))</f>
        <v/>
      </c>
      <c r="AV228" s="252" t="str">
        <f>IF(AV226="","",VLOOKUP(AV226,'シフト記号表（勤務時間帯）'!$C$6:$U$35,19,0))</f>
        <v/>
      </c>
      <c r="AW228" s="252" t="str">
        <f>IF(AW226="","",VLOOKUP(AW226,'シフト記号表（勤務時間帯）'!$C$6:$U$35,19,0))</f>
        <v/>
      </c>
      <c r="AX228" s="277">
        <f>IF($BB$3="４週",SUM(S228:AT228),IF($BB$3="暦月",SUM(S228:AW228),""))</f>
        <v>0</v>
      </c>
      <c r="AY228" s="277"/>
      <c r="AZ228" s="286">
        <f>IF($BB$3="４週",AX228/4,IF($BB$3="暦月",'認知症対応型通所（100名）'!AX228/('認知症対応型通所（100名）'!$BB$8/7),""))</f>
        <v>0</v>
      </c>
      <c r="BA228" s="286"/>
      <c r="BB228" s="174"/>
      <c r="BC228" s="174"/>
      <c r="BD228" s="174"/>
      <c r="BE228" s="174"/>
      <c r="BF228" s="174"/>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row>
    <row r="229" spans="1:1024" ht="20.25" customHeight="1">
      <c r="A229" s="5"/>
      <c r="B229" s="209">
        <f>B226+1</f>
        <v>70</v>
      </c>
      <c r="C229" s="219"/>
      <c r="D229" s="219"/>
      <c r="E229" s="219"/>
      <c r="F229" s="41"/>
      <c r="G229" s="50"/>
      <c r="H229" s="50"/>
      <c r="I229" s="50"/>
      <c r="J229" s="50"/>
      <c r="K229" s="50"/>
      <c r="L229" s="67"/>
      <c r="M229" s="67"/>
      <c r="N229" s="67"/>
      <c r="O229" s="67"/>
      <c r="P229" s="241" t="s">
        <v>49</v>
      </c>
      <c r="Q229" s="241"/>
      <c r="R229" s="241"/>
      <c r="S229" s="307"/>
      <c r="T229" s="309"/>
      <c r="U229" s="309"/>
      <c r="V229" s="309"/>
      <c r="W229" s="309"/>
      <c r="X229" s="309"/>
      <c r="Y229" s="310"/>
      <c r="Z229" s="307"/>
      <c r="AA229" s="309"/>
      <c r="AB229" s="309"/>
      <c r="AC229" s="309"/>
      <c r="AD229" s="309"/>
      <c r="AE229" s="309"/>
      <c r="AF229" s="310"/>
      <c r="AG229" s="307"/>
      <c r="AH229" s="309"/>
      <c r="AI229" s="309"/>
      <c r="AJ229" s="309"/>
      <c r="AK229" s="309"/>
      <c r="AL229" s="309"/>
      <c r="AM229" s="310"/>
      <c r="AN229" s="307"/>
      <c r="AO229" s="309"/>
      <c r="AP229" s="309"/>
      <c r="AQ229" s="309"/>
      <c r="AR229" s="309"/>
      <c r="AS229" s="309"/>
      <c r="AT229" s="310"/>
      <c r="AU229" s="307"/>
      <c r="AV229" s="309"/>
      <c r="AW229" s="309"/>
      <c r="AX229" s="312"/>
      <c r="AY229" s="312"/>
      <c r="AZ229" s="316"/>
      <c r="BA229" s="316"/>
      <c r="BB229" s="174"/>
      <c r="BC229" s="174"/>
      <c r="BD229" s="174"/>
      <c r="BE229" s="174"/>
      <c r="BF229" s="174"/>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row>
    <row r="230" spans="1:1024" ht="20.25" customHeight="1">
      <c r="A230" s="5"/>
      <c r="B230" s="209"/>
      <c r="C230" s="219"/>
      <c r="D230" s="219"/>
      <c r="E230" s="219"/>
      <c r="F230" s="39"/>
      <c r="G230" s="50"/>
      <c r="H230" s="50"/>
      <c r="I230" s="50"/>
      <c r="J230" s="50"/>
      <c r="K230" s="50"/>
      <c r="L230" s="67"/>
      <c r="M230" s="67"/>
      <c r="N230" s="67"/>
      <c r="O230" s="67"/>
      <c r="P230" s="239" t="s">
        <v>40</v>
      </c>
      <c r="Q230" s="239"/>
      <c r="R230" s="239"/>
      <c r="S230" s="247" t="str">
        <f>IF(S229="","",VLOOKUP(S229,'シフト記号表（勤務時間帯）'!$C$6:$K$35,9,0))</f>
        <v/>
      </c>
      <c r="T230" s="251" t="str">
        <f>IF(T229="","",VLOOKUP(T229,'シフト記号表（勤務時間帯）'!$C$6:$K$35,9,0))</f>
        <v/>
      </c>
      <c r="U230" s="251" t="str">
        <f>IF(U229="","",VLOOKUP(U229,'シフト記号表（勤務時間帯）'!$C$6:$K$35,9,0))</f>
        <v/>
      </c>
      <c r="V230" s="251" t="str">
        <f>IF(V229="","",VLOOKUP(V229,'シフト記号表（勤務時間帯）'!$C$6:$K$35,9,0))</f>
        <v/>
      </c>
      <c r="W230" s="251" t="str">
        <f>IF(W229="","",VLOOKUP(W229,'シフト記号表（勤務時間帯）'!$C$6:$K$35,9,0))</f>
        <v/>
      </c>
      <c r="X230" s="251" t="str">
        <f>IF(X229="","",VLOOKUP(X229,'シフト記号表（勤務時間帯）'!$C$6:$K$35,9,0))</f>
        <v/>
      </c>
      <c r="Y230" s="256" t="str">
        <f>IF(Y229="","",VLOOKUP(Y229,'シフト記号表（勤務時間帯）'!$C$6:$K$35,9,0))</f>
        <v/>
      </c>
      <c r="Z230" s="247" t="str">
        <f>IF(Z229="","",VLOOKUP(Z229,'シフト記号表（勤務時間帯）'!$C$6:$K$35,9,0))</f>
        <v/>
      </c>
      <c r="AA230" s="251" t="str">
        <f>IF(AA229="","",VLOOKUP(AA229,'シフト記号表（勤務時間帯）'!$C$6:$K$35,9,0))</f>
        <v/>
      </c>
      <c r="AB230" s="251" t="str">
        <f>IF(AB229="","",VLOOKUP(AB229,'シフト記号表（勤務時間帯）'!$C$6:$K$35,9,0))</f>
        <v/>
      </c>
      <c r="AC230" s="251" t="str">
        <f>IF(AC229="","",VLOOKUP(AC229,'シフト記号表（勤務時間帯）'!$C$6:$K$35,9,0))</f>
        <v/>
      </c>
      <c r="AD230" s="251" t="str">
        <f>IF(AD229="","",VLOOKUP(AD229,'シフト記号表（勤務時間帯）'!$C$6:$K$35,9,0))</f>
        <v/>
      </c>
      <c r="AE230" s="251" t="str">
        <f>IF(AE229="","",VLOOKUP(AE229,'シフト記号表（勤務時間帯）'!$C$6:$K$35,9,0))</f>
        <v/>
      </c>
      <c r="AF230" s="256" t="str">
        <f>IF(AF229="","",VLOOKUP(AF229,'シフト記号表（勤務時間帯）'!$C$6:$K$35,9,0))</f>
        <v/>
      </c>
      <c r="AG230" s="247" t="str">
        <f>IF(AG229="","",VLOOKUP(AG229,'シフト記号表（勤務時間帯）'!$C$6:$K$35,9,0))</f>
        <v/>
      </c>
      <c r="AH230" s="251" t="str">
        <f>IF(AH229="","",VLOOKUP(AH229,'シフト記号表（勤務時間帯）'!$C$6:$K$35,9,0))</f>
        <v/>
      </c>
      <c r="AI230" s="251" t="str">
        <f>IF(AI229="","",VLOOKUP(AI229,'シフト記号表（勤務時間帯）'!$C$6:$K$35,9,0))</f>
        <v/>
      </c>
      <c r="AJ230" s="251" t="str">
        <f>IF(AJ229="","",VLOOKUP(AJ229,'シフト記号表（勤務時間帯）'!$C$6:$K$35,9,0))</f>
        <v/>
      </c>
      <c r="AK230" s="251" t="str">
        <f>IF(AK229="","",VLOOKUP(AK229,'シフト記号表（勤務時間帯）'!$C$6:$K$35,9,0))</f>
        <v/>
      </c>
      <c r="AL230" s="251" t="str">
        <f>IF(AL229="","",VLOOKUP(AL229,'シフト記号表（勤務時間帯）'!$C$6:$K$35,9,0))</f>
        <v/>
      </c>
      <c r="AM230" s="256" t="str">
        <f>IF(AM229="","",VLOOKUP(AM229,'シフト記号表（勤務時間帯）'!$C$6:$K$35,9,0))</f>
        <v/>
      </c>
      <c r="AN230" s="247" t="str">
        <f>IF(AN229="","",VLOOKUP(AN229,'シフト記号表（勤務時間帯）'!$C$6:$K$35,9,0))</f>
        <v/>
      </c>
      <c r="AO230" s="251" t="str">
        <f>IF(AO229="","",VLOOKUP(AO229,'シフト記号表（勤務時間帯）'!$C$6:$K$35,9,0))</f>
        <v/>
      </c>
      <c r="AP230" s="251" t="str">
        <f>IF(AP229="","",VLOOKUP(AP229,'シフト記号表（勤務時間帯）'!$C$6:$K$35,9,0))</f>
        <v/>
      </c>
      <c r="AQ230" s="251" t="str">
        <f>IF(AQ229="","",VLOOKUP(AQ229,'シフト記号表（勤務時間帯）'!$C$6:$K$35,9,0))</f>
        <v/>
      </c>
      <c r="AR230" s="251" t="str">
        <f>IF(AR229="","",VLOOKUP(AR229,'シフト記号表（勤務時間帯）'!$C$6:$K$35,9,0))</f>
        <v/>
      </c>
      <c r="AS230" s="251" t="str">
        <f>IF(AS229="","",VLOOKUP(AS229,'シフト記号表（勤務時間帯）'!$C$6:$K$35,9,0))</f>
        <v/>
      </c>
      <c r="AT230" s="256" t="str">
        <f>IF(AT229="","",VLOOKUP(AT229,'シフト記号表（勤務時間帯）'!$C$6:$K$35,9,0))</f>
        <v/>
      </c>
      <c r="AU230" s="247" t="str">
        <f>IF(AU229="","",VLOOKUP(AU229,'シフト記号表（勤務時間帯）'!$C$6:$K$35,9,0))</f>
        <v/>
      </c>
      <c r="AV230" s="251" t="str">
        <f>IF(AV229="","",VLOOKUP(AV229,'シフト記号表（勤務時間帯）'!$C$6:$K$35,9,0))</f>
        <v/>
      </c>
      <c r="AW230" s="251" t="str">
        <f>IF(AW229="","",VLOOKUP(AW229,'シフト記号表（勤務時間帯）'!$C$6:$K$35,9,0))</f>
        <v/>
      </c>
      <c r="AX230" s="276">
        <f>IF($BB$3="４週",SUM(S230:AT230),IF($BB$3="暦月",SUM(S230:AW230),""))</f>
        <v>0</v>
      </c>
      <c r="AY230" s="276"/>
      <c r="AZ230" s="285">
        <f>IF($BB$3="４週",AX230/4,IF($BB$3="暦月",'認知症対応型通所（100名）'!AX230/('認知症対応型通所（100名）'!$BB$8/7),""))</f>
        <v>0</v>
      </c>
      <c r="BA230" s="285"/>
      <c r="BB230" s="174"/>
      <c r="BC230" s="174"/>
      <c r="BD230" s="174"/>
      <c r="BE230" s="174"/>
      <c r="BF230" s="174"/>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row>
    <row r="231" spans="1:1024" ht="20.25" customHeight="1">
      <c r="A231" s="5"/>
      <c r="B231" s="209"/>
      <c r="C231" s="219"/>
      <c r="D231" s="219"/>
      <c r="E231" s="219"/>
      <c r="F231" s="303">
        <f>C229</f>
        <v>0</v>
      </c>
      <c r="G231" s="50"/>
      <c r="H231" s="50"/>
      <c r="I231" s="50"/>
      <c r="J231" s="50"/>
      <c r="K231" s="50"/>
      <c r="L231" s="67"/>
      <c r="M231" s="67"/>
      <c r="N231" s="67"/>
      <c r="O231" s="67"/>
      <c r="P231" s="240" t="s">
        <v>44</v>
      </c>
      <c r="Q231" s="240"/>
      <c r="R231" s="240"/>
      <c r="S231" s="248" t="str">
        <f>IF(S229="","",VLOOKUP(S229,'シフト記号表（勤務時間帯）'!$C$6:$U$35,19,0))</f>
        <v/>
      </c>
      <c r="T231" s="252" t="str">
        <f>IF(T229="","",VLOOKUP(T229,'シフト記号表（勤務時間帯）'!$C$6:$U$35,19,0))</f>
        <v/>
      </c>
      <c r="U231" s="252" t="str">
        <f>IF(U229="","",VLOOKUP(U229,'シフト記号表（勤務時間帯）'!$C$6:$U$35,19,0))</f>
        <v/>
      </c>
      <c r="V231" s="252" t="str">
        <f>IF(V229="","",VLOOKUP(V229,'シフト記号表（勤務時間帯）'!$C$6:$U$35,19,0))</f>
        <v/>
      </c>
      <c r="W231" s="252" t="str">
        <f>IF(W229="","",VLOOKUP(W229,'シフト記号表（勤務時間帯）'!$C$6:$U$35,19,0))</f>
        <v/>
      </c>
      <c r="X231" s="252" t="str">
        <f>IF(X229="","",VLOOKUP(X229,'シフト記号表（勤務時間帯）'!$C$6:$U$35,19,0))</f>
        <v/>
      </c>
      <c r="Y231" s="257" t="str">
        <f>IF(Y229="","",VLOOKUP(Y229,'シフト記号表（勤務時間帯）'!$C$6:$U$35,19,0))</f>
        <v/>
      </c>
      <c r="Z231" s="248" t="str">
        <f>IF(Z229="","",VLOOKUP(Z229,'シフト記号表（勤務時間帯）'!$C$6:$U$35,19,0))</f>
        <v/>
      </c>
      <c r="AA231" s="252" t="str">
        <f>IF(AA229="","",VLOOKUP(AA229,'シフト記号表（勤務時間帯）'!$C$6:$U$35,19,0))</f>
        <v/>
      </c>
      <c r="AB231" s="252" t="str">
        <f>IF(AB229="","",VLOOKUP(AB229,'シフト記号表（勤務時間帯）'!$C$6:$U$35,19,0))</f>
        <v/>
      </c>
      <c r="AC231" s="252" t="str">
        <f>IF(AC229="","",VLOOKUP(AC229,'シフト記号表（勤務時間帯）'!$C$6:$U$35,19,0))</f>
        <v/>
      </c>
      <c r="AD231" s="252" t="str">
        <f>IF(AD229="","",VLOOKUP(AD229,'シフト記号表（勤務時間帯）'!$C$6:$U$35,19,0))</f>
        <v/>
      </c>
      <c r="AE231" s="252" t="str">
        <f>IF(AE229="","",VLOOKUP(AE229,'シフト記号表（勤務時間帯）'!$C$6:$U$35,19,0))</f>
        <v/>
      </c>
      <c r="AF231" s="257" t="str">
        <f>IF(AF229="","",VLOOKUP(AF229,'シフト記号表（勤務時間帯）'!$C$6:$U$35,19,0))</f>
        <v/>
      </c>
      <c r="AG231" s="248" t="str">
        <f>IF(AG229="","",VLOOKUP(AG229,'シフト記号表（勤務時間帯）'!$C$6:$U$35,19,0))</f>
        <v/>
      </c>
      <c r="AH231" s="252" t="str">
        <f>IF(AH229="","",VLOOKUP(AH229,'シフト記号表（勤務時間帯）'!$C$6:$U$35,19,0))</f>
        <v/>
      </c>
      <c r="AI231" s="252" t="str">
        <f>IF(AI229="","",VLOOKUP(AI229,'シフト記号表（勤務時間帯）'!$C$6:$U$35,19,0))</f>
        <v/>
      </c>
      <c r="AJ231" s="252" t="str">
        <f>IF(AJ229="","",VLOOKUP(AJ229,'シフト記号表（勤務時間帯）'!$C$6:$U$35,19,0))</f>
        <v/>
      </c>
      <c r="AK231" s="252" t="str">
        <f>IF(AK229="","",VLOOKUP(AK229,'シフト記号表（勤務時間帯）'!$C$6:$U$35,19,0))</f>
        <v/>
      </c>
      <c r="AL231" s="252" t="str">
        <f>IF(AL229="","",VLOOKUP(AL229,'シフト記号表（勤務時間帯）'!$C$6:$U$35,19,0))</f>
        <v/>
      </c>
      <c r="AM231" s="257" t="str">
        <f>IF(AM229="","",VLOOKUP(AM229,'シフト記号表（勤務時間帯）'!$C$6:$U$35,19,0))</f>
        <v/>
      </c>
      <c r="AN231" s="248" t="str">
        <f>IF(AN229="","",VLOOKUP(AN229,'シフト記号表（勤務時間帯）'!$C$6:$U$35,19,0))</f>
        <v/>
      </c>
      <c r="AO231" s="252" t="str">
        <f>IF(AO229="","",VLOOKUP(AO229,'シフト記号表（勤務時間帯）'!$C$6:$U$35,19,0))</f>
        <v/>
      </c>
      <c r="AP231" s="252" t="str">
        <f>IF(AP229="","",VLOOKUP(AP229,'シフト記号表（勤務時間帯）'!$C$6:$U$35,19,0))</f>
        <v/>
      </c>
      <c r="AQ231" s="252" t="str">
        <f>IF(AQ229="","",VLOOKUP(AQ229,'シフト記号表（勤務時間帯）'!$C$6:$U$35,19,0))</f>
        <v/>
      </c>
      <c r="AR231" s="252" t="str">
        <f>IF(AR229="","",VLOOKUP(AR229,'シフト記号表（勤務時間帯）'!$C$6:$U$35,19,0))</f>
        <v/>
      </c>
      <c r="AS231" s="252" t="str">
        <f>IF(AS229="","",VLOOKUP(AS229,'シフト記号表（勤務時間帯）'!$C$6:$U$35,19,0))</f>
        <v/>
      </c>
      <c r="AT231" s="257" t="str">
        <f>IF(AT229="","",VLOOKUP(AT229,'シフト記号表（勤務時間帯）'!$C$6:$U$35,19,0))</f>
        <v/>
      </c>
      <c r="AU231" s="248" t="str">
        <f>IF(AU229="","",VLOOKUP(AU229,'シフト記号表（勤務時間帯）'!$C$6:$U$35,19,0))</f>
        <v/>
      </c>
      <c r="AV231" s="252" t="str">
        <f>IF(AV229="","",VLOOKUP(AV229,'シフト記号表（勤務時間帯）'!$C$6:$U$35,19,0))</f>
        <v/>
      </c>
      <c r="AW231" s="252" t="str">
        <f>IF(AW229="","",VLOOKUP(AW229,'シフト記号表（勤務時間帯）'!$C$6:$U$35,19,0))</f>
        <v/>
      </c>
      <c r="AX231" s="277">
        <f>IF($BB$3="４週",SUM(S231:AT231),IF($BB$3="暦月",SUM(S231:AW231),""))</f>
        <v>0</v>
      </c>
      <c r="AY231" s="277"/>
      <c r="AZ231" s="286">
        <f>IF($BB$3="４週",AX231/4,IF($BB$3="暦月",'認知症対応型通所（100名）'!AX231/('認知症対応型通所（100名）'!$BB$8/7),""))</f>
        <v>0</v>
      </c>
      <c r="BA231" s="286"/>
      <c r="BB231" s="174"/>
      <c r="BC231" s="174"/>
      <c r="BD231" s="174"/>
      <c r="BE231" s="174"/>
      <c r="BF231" s="174"/>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row>
    <row r="232" spans="1:1024" ht="20.25" customHeight="1">
      <c r="A232" s="5"/>
      <c r="B232" s="209">
        <f>B229+1</f>
        <v>71</v>
      </c>
      <c r="C232" s="219"/>
      <c r="D232" s="219"/>
      <c r="E232" s="219"/>
      <c r="F232" s="41"/>
      <c r="G232" s="50"/>
      <c r="H232" s="50"/>
      <c r="I232" s="50"/>
      <c r="J232" s="50"/>
      <c r="K232" s="50"/>
      <c r="L232" s="67"/>
      <c r="M232" s="67"/>
      <c r="N232" s="67"/>
      <c r="O232" s="67"/>
      <c r="P232" s="241" t="s">
        <v>49</v>
      </c>
      <c r="Q232" s="241"/>
      <c r="R232" s="241"/>
      <c r="S232" s="307"/>
      <c r="T232" s="309"/>
      <c r="U232" s="309"/>
      <c r="V232" s="309"/>
      <c r="W232" s="309"/>
      <c r="X232" s="309"/>
      <c r="Y232" s="310"/>
      <c r="Z232" s="307"/>
      <c r="AA232" s="309"/>
      <c r="AB232" s="309"/>
      <c r="AC232" s="309"/>
      <c r="AD232" s="309"/>
      <c r="AE232" s="309"/>
      <c r="AF232" s="310"/>
      <c r="AG232" s="307"/>
      <c r="AH232" s="309"/>
      <c r="AI232" s="309"/>
      <c r="AJ232" s="309"/>
      <c r="AK232" s="309"/>
      <c r="AL232" s="309"/>
      <c r="AM232" s="310"/>
      <c r="AN232" s="307"/>
      <c r="AO232" s="309"/>
      <c r="AP232" s="309"/>
      <c r="AQ232" s="309"/>
      <c r="AR232" s="309"/>
      <c r="AS232" s="309"/>
      <c r="AT232" s="310"/>
      <c r="AU232" s="307"/>
      <c r="AV232" s="309"/>
      <c r="AW232" s="309"/>
      <c r="AX232" s="312"/>
      <c r="AY232" s="312"/>
      <c r="AZ232" s="316"/>
      <c r="BA232" s="316"/>
      <c r="BB232" s="174"/>
      <c r="BC232" s="174"/>
      <c r="BD232" s="174"/>
      <c r="BE232" s="174"/>
      <c r="BF232" s="174"/>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row>
    <row r="233" spans="1:1024" ht="20.25" customHeight="1">
      <c r="A233" s="5"/>
      <c r="B233" s="209"/>
      <c r="C233" s="219"/>
      <c r="D233" s="219"/>
      <c r="E233" s="219"/>
      <c r="F233" s="39"/>
      <c r="G233" s="50"/>
      <c r="H233" s="50"/>
      <c r="I233" s="50"/>
      <c r="J233" s="50"/>
      <c r="K233" s="50"/>
      <c r="L233" s="67"/>
      <c r="M233" s="67"/>
      <c r="N233" s="67"/>
      <c r="O233" s="67"/>
      <c r="P233" s="239" t="s">
        <v>40</v>
      </c>
      <c r="Q233" s="239"/>
      <c r="R233" s="239"/>
      <c r="S233" s="247" t="str">
        <f>IF(S232="","",VLOOKUP(S232,'シフト記号表（勤務時間帯）'!$C$6:$K$35,9,0))</f>
        <v/>
      </c>
      <c r="T233" s="251" t="str">
        <f>IF(T232="","",VLOOKUP(T232,'シフト記号表（勤務時間帯）'!$C$6:$K$35,9,0))</f>
        <v/>
      </c>
      <c r="U233" s="251" t="str">
        <f>IF(U232="","",VLOOKUP(U232,'シフト記号表（勤務時間帯）'!$C$6:$K$35,9,0))</f>
        <v/>
      </c>
      <c r="V233" s="251" t="str">
        <f>IF(V232="","",VLOOKUP(V232,'シフト記号表（勤務時間帯）'!$C$6:$K$35,9,0))</f>
        <v/>
      </c>
      <c r="W233" s="251" t="str">
        <f>IF(W232="","",VLOOKUP(W232,'シフト記号表（勤務時間帯）'!$C$6:$K$35,9,0))</f>
        <v/>
      </c>
      <c r="X233" s="251" t="str">
        <f>IF(X232="","",VLOOKUP(X232,'シフト記号表（勤務時間帯）'!$C$6:$K$35,9,0))</f>
        <v/>
      </c>
      <c r="Y233" s="256" t="str">
        <f>IF(Y232="","",VLOOKUP(Y232,'シフト記号表（勤務時間帯）'!$C$6:$K$35,9,0))</f>
        <v/>
      </c>
      <c r="Z233" s="247" t="str">
        <f>IF(Z232="","",VLOOKUP(Z232,'シフト記号表（勤務時間帯）'!$C$6:$K$35,9,0))</f>
        <v/>
      </c>
      <c r="AA233" s="251" t="str">
        <f>IF(AA232="","",VLOOKUP(AA232,'シフト記号表（勤務時間帯）'!$C$6:$K$35,9,0))</f>
        <v/>
      </c>
      <c r="AB233" s="251" t="str">
        <f>IF(AB232="","",VLOOKUP(AB232,'シフト記号表（勤務時間帯）'!$C$6:$K$35,9,0))</f>
        <v/>
      </c>
      <c r="AC233" s="251" t="str">
        <f>IF(AC232="","",VLOOKUP(AC232,'シフト記号表（勤務時間帯）'!$C$6:$K$35,9,0))</f>
        <v/>
      </c>
      <c r="AD233" s="251" t="str">
        <f>IF(AD232="","",VLOOKUP(AD232,'シフト記号表（勤務時間帯）'!$C$6:$K$35,9,0))</f>
        <v/>
      </c>
      <c r="AE233" s="251" t="str">
        <f>IF(AE232="","",VLOOKUP(AE232,'シフト記号表（勤務時間帯）'!$C$6:$K$35,9,0))</f>
        <v/>
      </c>
      <c r="AF233" s="256" t="str">
        <f>IF(AF232="","",VLOOKUP(AF232,'シフト記号表（勤務時間帯）'!$C$6:$K$35,9,0))</f>
        <v/>
      </c>
      <c r="AG233" s="247" t="str">
        <f>IF(AG232="","",VLOOKUP(AG232,'シフト記号表（勤務時間帯）'!$C$6:$K$35,9,0))</f>
        <v/>
      </c>
      <c r="AH233" s="251" t="str">
        <f>IF(AH232="","",VLOOKUP(AH232,'シフト記号表（勤務時間帯）'!$C$6:$K$35,9,0))</f>
        <v/>
      </c>
      <c r="AI233" s="251" t="str">
        <f>IF(AI232="","",VLOOKUP(AI232,'シフト記号表（勤務時間帯）'!$C$6:$K$35,9,0))</f>
        <v/>
      </c>
      <c r="AJ233" s="251" t="str">
        <f>IF(AJ232="","",VLOOKUP(AJ232,'シフト記号表（勤務時間帯）'!$C$6:$K$35,9,0))</f>
        <v/>
      </c>
      <c r="AK233" s="251" t="str">
        <f>IF(AK232="","",VLOOKUP(AK232,'シフト記号表（勤務時間帯）'!$C$6:$K$35,9,0))</f>
        <v/>
      </c>
      <c r="AL233" s="251" t="str">
        <f>IF(AL232="","",VLOOKUP(AL232,'シフト記号表（勤務時間帯）'!$C$6:$K$35,9,0))</f>
        <v/>
      </c>
      <c r="AM233" s="256" t="str">
        <f>IF(AM232="","",VLOOKUP(AM232,'シフト記号表（勤務時間帯）'!$C$6:$K$35,9,0))</f>
        <v/>
      </c>
      <c r="AN233" s="247" t="str">
        <f>IF(AN232="","",VLOOKUP(AN232,'シフト記号表（勤務時間帯）'!$C$6:$K$35,9,0))</f>
        <v/>
      </c>
      <c r="AO233" s="251" t="str">
        <f>IF(AO232="","",VLOOKUP(AO232,'シフト記号表（勤務時間帯）'!$C$6:$K$35,9,0))</f>
        <v/>
      </c>
      <c r="AP233" s="251" t="str">
        <f>IF(AP232="","",VLOOKUP(AP232,'シフト記号表（勤務時間帯）'!$C$6:$K$35,9,0))</f>
        <v/>
      </c>
      <c r="AQ233" s="251" t="str">
        <f>IF(AQ232="","",VLOOKUP(AQ232,'シフト記号表（勤務時間帯）'!$C$6:$K$35,9,0))</f>
        <v/>
      </c>
      <c r="AR233" s="251" t="str">
        <f>IF(AR232="","",VLOOKUP(AR232,'シフト記号表（勤務時間帯）'!$C$6:$K$35,9,0))</f>
        <v/>
      </c>
      <c r="AS233" s="251" t="str">
        <f>IF(AS232="","",VLOOKUP(AS232,'シフト記号表（勤務時間帯）'!$C$6:$K$35,9,0))</f>
        <v/>
      </c>
      <c r="AT233" s="256" t="str">
        <f>IF(AT232="","",VLOOKUP(AT232,'シフト記号表（勤務時間帯）'!$C$6:$K$35,9,0))</f>
        <v/>
      </c>
      <c r="AU233" s="247" t="str">
        <f>IF(AU232="","",VLOOKUP(AU232,'シフト記号表（勤務時間帯）'!$C$6:$K$35,9,0))</f>
        <v/>
      </c>
      <c r="AV233" s="251" t="str">
        <f>IF(AV232="","",VLOOKUP(AV232,'シフト記号表（勤務時間帯）'!$C$6:$K$35,9,0))</f>
        <v/>
      </c>
      <c r="AW233" s="251" t="str">
        <f>IF(AW232="","",VLOOKUP(AW232,'シフト記号表（勤務時間帯）'!$C$6:$K$35,9,0))</f>
        <v/>
      </c>
      <c r="AX233" s="276">
        <f>IF($BB$3="４週",SUM(S233:AT233),IF($BB$3="暦月",SUM(S233:AW233),""))</f>
        <v>0</v>
      </c>
      <c r="AY233" s="276"/>
      <c r="AZ233" s="285">
        <f>IF($BB$3="４週",AX233/4,IF($BB$3="暦月",'認知症対応型通所（100名）'!AX233/('認知症対応型通所（100名）'!$BB$8/7),""))</f>
        <v>0</v>
      </c>
      <c r="BA233" s="285"/>
      <c r="BB233" s="174"/>
      <c r="BC233" s="174"/>
      <c r="BD233" s="174"/>
      <c r="BE233" s="174"/>
      <c r="BF233" s="174"/>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row>
    <row r="234" spans="1:1024" ht="20.25" customHeight="1">
      <c r="A234" s="5"/>
      <c r="B234" s="209"/>
      <c r="C234" s="219"/>
      <c r="D234" s="219"/>
      <c r="E234" s="219"/>
      <c r="F234" s="303">
        <f>C232</f>
        <v>0</v>
      </c>
      <c r="G234" s="50"/>
      <c r="H234" s="50"/>
      <c r="I234" s="50"/>
      <c r="J234" s="50"/>
      <c r="K234" s="50"/>
      <c r="L234" s="67"/>
      <c r="M234" s="67"/>
      <c r="N234" s="67"/>
      <c r="O234" s="67"/>
      <c r="P234" s="240" t="s">
        <v>44</v>
      </c>
      <c r="Q234" s="240"/>
      <c r="R234" s="240"/>
      <c r="S234" s="248" t="str">
        <f>IF(S232="","",VLOOKUP(S232,'シフト記号表（勤務時間帯）'!$C$6:$U$35,19,0))</f>
        <v/>
      </c>
      <c r="T234" s="252" t="str">
        <f>IF(T232="","",VLOOKUP(T232,'シフト記号表（勤務時間帯）'!$C$6:$U$35,19,0))</f>
        <v/>
      </c>
      <c r="U234" s="252" t="str">
        <f>IF(U232="","",VLOOKUP(U232,'シフト記号表（勤務時間帯）'!$C$6:$U$35,19,0))</f>
        <v/>
      </c>
      <c r="V234" s="252" t="str">
        <f>IF(V232="","",VLOOKUP(V232,'シフト記号表（勤務時間帯）'!$C$6:$U$35,19,0))</f>
        <v/>
      </c>
      <c r="W234" s="252" t="str">
        <f>IF(W232="","",VLOOKUP(W232,'シフト記号表（勤務時間帯）'!$C$6:$U$35,19,0))</f>
        <v/>
      </c>
      <c r="X234" s="252" t="str">
        <f>IF(X232="","",VLOOKUP(X232,'シフト記号表（勤務時間帯）'!$C$6:$U$35,19,0))</f>
        <v/>
      </c>
      <c r="Y234" s="257" t="str">
        <f>IF(Y232="","",VLOOKUP(Y232,'シフト記号表（勤務時間帯）'!$C$6:$U$35,19,0))</f>
        <v/>
      </c>
      <c r="Z234" s="248" t="str">
        <f>IF(Z232="","",VLOOKUP(Z232,'シフト記号表（勤務時間帯）'!$C$6:$U$35,19,0))</f>
        <v/>
      </c>
      <c r="AA234" s="252" t="str">
        <f>IF(AA232="","",VLOOKUP(AA232,'シフト記号表（勤務時間帯）'!$C$6:$U$35,19,0))</f>
        <v/>
      </c>
      <c r="AB234" s="252" t="str">
        <f>IF(AB232="","",VLOOKUP(AB232,'シフト記号表（勤務時間帯）'!$C$6:$U$35,19,0))</f>
        <v/>
      </c>
      <c r="AC234" s="252" t="str">
        <f>IF(AC232="","",VLOOKUP(AC232,'シフト記号表（勤務時間帯）'!$C$6:$U$35,19,0))</f>
        <v/>
      </c>
      <c r="AD234" s="252" t="str">
        <f>IF(AD232="","",VLOOKUP(AD232,'シフト記号表（勤務時間帯）'!$C$6:$U$35,19,0))</f>
        <v/>
      </c>
      <c r="AE234" s="252" t="str">
        <f>IF(AE232="","",VLOOKUP(AE232,'シフト記号表（勤務時間帯）'!$C$6:$U$35,19,0))</f>
        <v/>
      </c>
      <c r="AF234" s="257" t="str">
        <f>IF(AF232="","",VLOOKUP(AF232,'シフト記号表（勤務時間帯）'!$C$6:$U$35,19,0))</f>
        <v/>
      </c>
      <c r="AG234" s="248" t="str">
        <f>IF(AG232="","",VLOOKUP(AG232,'シフト記号表（勤務時間帯）'!$C$6:$U$35,19,0))</f>
        <v/>
      </c>
      <c r="AH234" s="252" t="str">
        <f>IF(AH232="","",VLOOKUP(AH232,'シフト記号表（勤務時間帯）'!$C$6:$U$35,19,0))</f>
        <v/>
      </c>
      <c r="AI234" s="252" t="str">
        <f>IF(AI232="","",VLOOKUP(AI232,'シフト記号表（勤務時間帯）'!$C$6:$U$35,19,0))</f>
        <v/>
      </c>
      <c r="AJ234" s="252" t="str">
        <f>IF(AJ232="","",VLOOKUP(AJ232,'シフト記号表（勤務時間帯）'!$C$6:$U$35,19,0))</f>
        <v/>
      </c>
      <c r="AK234" s="252" t="str">
        <f>IF(AK232="","",VLOOKUP(AK232,'シフト記号表（勤務時間帯）'!$C$6:$U$35,19,0))</f>
        <v/>
      </c>
      <c r="AL234" s="252" t="str">
        <f>IF(AL232="","",VLOOKUP(AL232,'シフト記号表（勤務時間帯）'!$C$6:$U$35,19,0))</f>
        <v/>
      </c>
      <c r="AM234" s="257" t="str">
        <f>IF(AM232="","",VLOOKUP(AM232,'シフト記号表（勤務時間帯）'!$C$6:$U$35,19,0))</f>
        <v/>
      </c>
      <c r="AN234" s="248" t="str">
        <f>IF(AN232="","",VLOOKUP(AN232,'シフト記号表（勤務時間帯）'!$C$6:$U$35,19,0))</f>
        <v/>
      </c>
      <c r="AO234" s="252" t="str">
        <f>IF(AO232="","",VLOOKUP(AO232,'シフト記号表（勤務時間帯）'!$C$6:$U$35,19,0))</f>
        <v/>
      </c>
      <c r="AP234" s="252" t="str">
        <f>IF(AP232="","",VLOOKUP(AP232,'シフト記号表（勤務時間帯）'!$C$6:$U$35,19,0))</f>
        <v/>
      </c>
      <c r="AQ234" s="252" t="str">
        <f>IF(AQ232="","",VLOOKUP(AQ232,'シフト記号表（勤務時間帯）'!$C$6:$U$35,19,0))</f>
        <v/>
      </c>
      <c r="AR234" s="252" t="str">
        <f>IF(AR232="","",VLOOKUP(AR232,'シフト記号表（勤務時間帯）'!$C$6:$U$35,19,0))</f>
        <v/>
      </c>
      <c r="AS234" s="252" t="str">
        <f>IF(AS232="","",VLOOKUP(AS232,'シフト記号表（勤務時間帯）'!$C$6:$U$35,19,0))</f>
        <v/>
      </c>
      <c r="AT234" s="257" t="str">
        <f>IF(AT232="","",VLOOKUP(AT232,'シフト記号表（勤務時間帯）'!$C$6:$U$35,19,0))</f>
        <v/>
      </c>
      <c r="AU234" s="248" t="str">
        <f>IF(AU232="","",VLOOKUP(AU232,'シフト記号表（勤務時間帯）'!$C$6:$U$35,19,0))</f>
        <v/>
      </c>
      <c r="AV234" s="252" t="str">
        <f>IF(AV232="","",VLOOKUP(AV232,'シフト記号表（勤務時間帯）'!$C$6:$U$35,19,0))</f>
        <v/>
      </c>
      <c r="AW234" s="252" t="str">
        <f>IF(AW232="","",VLOOKUP(AW232,'シフト記号表（勤務時間帯）'!$C$6:$U$35,19,0))</f>
        <v/>
      </c>
      <c r="AX234" s="277">
        <f>IF($BB$3="４週",SUM(S234:AT234),IF($BB$3="暦月",SUM(S234:AW234),""))</f>
        <v>0</v>
      </c>
      <c r="AY234" s="277"/>
      <c r="AZ234" s="286">
        <f>IF($BB$3="４週",AX234/4,IF($BB$3="暦月",'認知症対応型通所（100名）'!AX234/('認知症対応型通所（100名）'!$BB$8/7),""))</f>
        <v>0</v>
      </c>
      <c r="BA234" s="286"/>
      <c r="BB234" s="174"/>
      <c r="BC234" s="174"/>
      <c r="BD234" s="174"/>
      <c r="BE234" s="174"/>
      <c r="BF234" s="174"/>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row>
    <row r="235" spans="1:1024" ht="20.25" customHeight="1">
      <c r="A235" s="5"/>
      <c r="B235" s="209">
        <f>B232+1</f>
        <v>72</v>
      </c>
      <c r="C235" s="219"/>
      <c r="D235" s="219"/>
      <c r="E235" s="219"/>
      <c r="F235" s="41"/>
      <c r="G235" s="50"/>
      <c r="H235" s="50"/>
      <c r="I235" s="50"/>
      <c r="J235" s="50"/>
      <c r="K235" s="50"/>
      <c r="L235" s="67"/>
      <c r="M235" s="67"/>
      <c r="N235" s="67"/>
      <c r="O235" s="67"/>
      <c r="P235" s="241" t="s">
        <v>49</v>
      </c>
      <c r="Q235" s="241"/>
      <c r="R235" s="241"/>
      <c r="S235" s="307"/>
      <c r="T235" s="309"/>
      <c r="U235" s="309"/>
      <c r="V235" s="309"/>
      <c r="W235" s="309"/>
      <c r="X235" s="309"/>
      <c r="Y235" s="310"/>
      <c r="Z235" s="307"/>
      <c r="AA235" s="309"/>
      <c r="AB235" s="309"/>
      <c r="AC235" s="309"/>
      <c r="AD235" s="309"/>
      <c r="AE235" s="309"/>
      <c r="AF235" s="310"/>
      <c r="AG235" s="307"/>
      <c r="AH235" s="309"/>
      <c r="AI235" s="309"/>
      <c r="AJ235" s="309"/>
      <c r="AK235" s="309"/>
      <c r="AL235" s="309"/>
      <c r="AM235" s="310"/>
      <c r="AN235" s="307"/>
      <c r="AO235" s="309"/>
      <c r="AP235" s="309"/>
      <c r="AQ235" s="309"/>
      <c r="AR235" s="309"/>
      <c r="AS235" s="309"/>
      <c r="AT235" s="310"/>
      <c r="AU235" s="307"/>
      <c r="AV235" s="309"/>
      <c r="AW235" s="309"/>
      <c r="AX235" s="312"/>
      <c r="AY235" s="312"/>
      <c r="AZ235" s="316"/>
      <c r="BA235" s="316"/>
      <c r="BB235" s="174"/>
      <c r="BC235" s="174"/>
      <c r="BD235" s="174"/>
      <c r="BE235" s="174"/>
      <c r="BF235" s="174"/>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row>
    <row r="236" spans="1:1024" ht="20.25" customHeight="1">
      <c r="A236" s="5"/>
      <c r="B236" s="209"/>
      <c r="C236" s="219"/>
      <c r="D236" s="219"/>
      <c r="E236" s="219"/>
      <c r="F236" s="39"/>
      <c r="G236" s="50"/>
      <c r="H236" s="50"/>
      <c r="I236" s="50"/>
      <c r="J236" s="50"/>
      <c r="K236" s="50"/>
      <c r="L236" s="67"/>
      <c r="M236" s="67"/>
      <c r="N236" s="67"/>
      <c r="O236" s="67"/>
      <c r="P236" s="239" t="s">
        <v>40</v>
      </c>
      <c r="Q236" s="239"/>
      <c r="R236" s="239"/>
      <c r="S236" s="247" t="str">
        <f>IF(S235="","",VLOOKUP(S235,'シフト記号表（勤務時間帯）'!$C$6:$K$35,9,0))</f>
        <v/>
      </c>
      <c r="T236" s="251" t="str">
        <f>IF(T235="","",VLOOKUP(T235,'シフト記号表（勤務時間帯）'!$C$6:$K$35,9,0))</f>
        <v/>
      </c>
      <c r="U236" s="251" t="str">
        <f>IF(U235="","",VLOOKUP(U235,'シフト記号表（勤務時間帯）'!$C$6:$K$35,9,0))</f>
        <v/>
      </c>
      <c r="V236" s="251" t="str">
        <f>IF(V235="","",VLOOKUP(V235,'シフト記号表（勤務時間帯）'!$C$6:$K$35,9,0))</f>
        <v/>
      </c>
      <c r="W236" s="251" t="str">
        <f>IF(W235="","",VLOOKUP(W235,'シフト記号表（勤務時間帯）'!$C$6:$K$35,9,0))</f>
        <v/>
      </c>
      <c r="X236" s="251" t="str">
        <f>IF(X235="","",VLOOKUP(X235,'シフト記号表（勤務時間帯）'!$C$6:$K$35,9,0))</f>
        <v/>
      </c>
      <c r="Y236" s="256" t="str">
        <f>IF(Y235="","",VLOOKUP(Y235,'シフト記号表（勤務時間帯）'!$C$6:$K$35,9,0))</f>
        <v/>
      </c>
      <c r="Z236" s="247" t="str">
        <f>IF(Z235="","",VLOOKUP(Z235,'シフト記号表（勤務時間帯）'!$C$6:$K$35,9,0))</f>
        <v/>
      </c>
      <c r="AA236" s="251" t="str">
        <f>IF(AA235="","",VLOOKUP(AA235,'シフト記号表（勤務時間帯）'!$C$6:$K$35,9,0))</f>
        <v/>
      </c>
      <c r="AB236" s="251" t="str">
        <f>IF(AB235="","",VLOOKUP(AB235,'シフト記号表（勤務時間帯）'!$C$6:$K$35,9,0))</f>
        <v/>
      </c>
      <c r="AC236" s="251" t="str">
        <f>IF(AC235="","",VLOOKUP(AC235,'シフト記号表（勤務時間帯）'!$C$6:$K$35,9,0))</f>
        <v/>
      </c>
      <c r="AD236" s="251" t="str">
        <f>IF(AD235="","",VLOOKUP(AD235,'シフト記号表（勤務時間帯）'!$C$6:$K$35,9,0))</f>
        <v/>
      </c>
      <c r="AE236" s="251" t="str">
        <f>IF(AE235="","",VLOOKUP(AE235,'シフト記号表（勤務時間帯）'!$C$6:$K$35,9,0))</f>
        <v/>
      </c>
      <c r="AF236" s="256" t="str">
        <f>IF(AF235="","",VLOOKUP(AF235,'シフト記号表（勤務時間帯）'!$C$6:$K$35,9,0))</f>
        <v/>
      </c>
      <c r="AG236" s="247" t="str">
        <f>IF(AG235="","",VLOOKUP(AG235,'シフト記号表（勤務時間帯）'!$C$6:$K$35,9,0))</f>
        <v/>
      </c>
      <c r="AH236" s="251" t="str">
        <f>IF(AH235="","",VLOOKUP(AH235,'シフト記号表（勤務時間帯）'!$C$6:$K$35,9,0))</f>
        <v/>
      </c>
      <c r="AI236" s="251" t="str">
        <f>IF(AI235="","",VLOOKUP(AI235,'シフト記号表（勤務時間帯）'!$C$6:$K$35,9,0))</f>
        <v/>
      </c>
      <c r="AJ236" s="251" t="str">
        <f>IF(AJ235="","",VLOOKUP(AJ235,'シフト記号表（勤務時間帯）'!$C$6:$K$35,9,0))</f>
        <v/>
      </c>
      <c r="AK236" s="251" t="str">
        <f>IF(AK235="","",VLOOKUP(AK235,'シフト記号表（勤務時間帯）'!$C$6:$K$35,9,0))</f>
        <v/>
      </c>
      <c r="AL236" s="251" t="str">
        <f>IF(AL235="","",VLOOKUP(AL235,'シフト記号表（勤務時間帯）'!$C$6:$K$35,9,0))</f>
        <v/>
      </c>
      <c r="AM236" s="256" t="str">
        <f>IF(AM235="","",VLOOKUP(AM235,'シフト記号表（勤務時間帯）'!$C$6:$K$35,9,0))</f>
        <v/>
      </c>
      <c r="AN236" s="247" t="str">
        <f>IF(AN235="","",VLOOKUP(AN235,'シフト記号表（勤務時間帯）'!$C$6:$K$35,9,0))</f>
        <v/>
      </c>
      <c r="AO236" s="251" t="str">
        <f>IF(AO235="","",VLOOKUP(AO235,'シフト記号表（勤務時間帯）'!$C$6:$K$35,9,0))</f>
        <v/>
      </c>
      <c r="AP236" s="251" t="str">
        <f>IF(AP235="","",VLOOKUP(AP235,'シフト記号表（勤務時間帯）'!$C$6:$K$35,9,0))</f>
        <v/>
      </c>
      <c r="AQ236" s="251" t="str">
        <f>IF(AQ235="","",VLOOKUP(AQ235,'シフト記号表（勤務時間帯）'!$C$6:$K$35,9,0))</f>
        <v/>
      </c>
      <c r="AR236" s="251" t="str">
        <f>IF(AR235="","",VLOOKUP(AR235,'シフト記号表（勤務時間帯）'!$C$6:$K$35,9,0))</f>
        <v/>
      </c>
      <c r="AS236" s="251" t="str">
        <f>IF(AS235="","",VLOOKUP(AS235,'シフト記号表（勤務時間帯）'!$C$6:$K$35,9,0))</f>
        <v/>
      </c>
      <c r="AT236" s="256" t="str">
        <f>IF(AT235="","",VLOOKUP(AT235,'シフト記号表（勤務時間帯）'!$C$6:$K$35,9,0))</f>
        <v/>
      </c>
      <c r="AU236" s="247" t="str">
        <f>IF(AU235="","",VLOOKUP(AU235,'シフト記号表（勤務時間帯）'!$C$6:$K$35,9,0))</f>
        <v/>
      </c>
      <c r="AV236" s="251" t="str">
        <f>IF(AV235="","",VLOOKUP(AV235,'シフト記号表（勤務時間帯）'!$C$6:$K$35,9,0))</f>
        <v/>
      </c>
      <c r="AW236" s="251" t="str">
        <f>IF(AW235="","",VLOOKUP(AW235,'シフト記号表（勤務時間帯）'!$C$6:$K$35,9,0))</f>
        <v/>
      </c>
      <c r="AX236" s="276">
        <f>IF($BB$3="４週",SUM(S236:AT236),IF($BB$3="暦月",SUM(S236:AW236),""))</f>
        <v>0</v>
      </c>
      <c r="AY236" s="276"/>
      <c r="AZ236" s="285">
        <f>IF($BB$3="４週",AX236/4,IF($BB$3="暦月",'認知症対応型通所（100名）'!AX236/('認知症対応型通所（100名）'!$BB$8/7),""))</f>
        <v>0</v>
      </c>
      <c r="BA236" s="285"/>
      <c r="BB236" s="174"/>
      <c r="BC236" s="174"/>
      <c r="BD236" s="174"/>
      <c r="BE236" s="174"/>
      <c r="BF236" s="174"/>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row>
    <row r="237" spans="1:1024" ht="20.25" customHeight="1">
      <c r="A237" s="5"/>
      <c r="B237" s="209"/>
      <c r="C237" s="219"/>
      <c r="D237" s="219"/>
      <c r="E237" s="219"/>
      <c r="F237" s="303">
        <f>C235</f>
        <v>0</v>
      </c>
      <c r="G237" s="50"/>
      <c r="H237" s="50"/>
      <c r="I237" s="50"/>
      <c r="J237" s="50"/>
      <c r="K237" s="50"/>
      <c r="L237" s="67"/>
      <c r="M237" s="67"/>
      <c r="N237" s="67"/>
      <c r="O237" s="67"/>
      <c r="P237" s="240" t="s">
        <v>44</v>
      </c>
      <c r="Q237" s="240"/>
      <c r="R237" s="240"/>
      <c r="S237" s="248" t="str">
        <f>IF(S235="","",VLOOKUP(S235,'シフト記号表（勤務時間帯）'!$C$6:$U$35,19,0))</f>
        <v/>
      </c>
      <c r="T237" s="252" t="str">
        <f>IF(T235="","",VLOOKUP(T235,'シフト記号表（勤務時間帯）'!$C$6:$U$35,19,0))</f>
        <v/>
      </c>
      <c r="U237" s="252" t="str">
        <f>IF(U235="","",VLOOKUP(U235,'シフト記号表（勤務時間帯）'!$C$6:$U$35,19,0))</f>
        <v/>
      </c>
      <c r="V237" s="252" t="str">
        <f>IF(V235="","",VLOOKUP(V235,'シフト記号表（勤務時間帯）'!$C$6:$U$35,19,0))</f>
        <v/>
      </c>
      <c r="W237" s="252" t="str">
        <f>IF(W235="","",VLOOKUP(W235,'シフト記号表（勤務時間帯）'!$C$6:$U$35,19,0))</f>
        <v/>
      </c>
      <c r="X237" s="252" t="str">
        <f>IF(X235="","",VLOOKUP(X235,'シフト記号表（勤務時間帯）'!$C$6:$U$35,19,0))</f>
        <v/>
      </c>
      <c r="Y237" s="257" t="str">
        <f>IF(Y235="","",VLOOKUP(Y235,'シフト記号表（勤務時間帯）'!$C$6:$U$35,19,0))</f>
        <v/>
      </c>
      <c r="Z237" s="248" t="str">
        <f>IF(Z235="","",VLOOKUP(Z235,'シフト記号表（勤務時間帯）'!$C$6:$U$35,19,0))</f>
        <v/>
      </c>
      <c r="AA237" s="252" t="str">
        <f>IF(AA235="","",VLOOKUP(AA235,'シフト記号表（勤務時間帯）'!$C$6:$U$35,19,0))</f>
        <v/>
      </c>
      <c r="AB237" s="252" t="str">
        <f>IF(AB235="","",VLOOKUP(AB235,'シフト記号表（勤務時間帯）'!$C$6:$U$35,19,0))</f>
        <v/>
      </c>
      <c r="AC237" s="252" t="str">
        <f>IF(AC235="","",VLOOKUP(AC235,'シフト記号表（勤務時間帯）'!$C$6:$U$35,19,0))</f>
        <v/>
      </c>
      <c r="AD237" s="252" t="str">
        <f>IF(AD235="","",VLOOKUP(AD235,'シフト記号表（勤務時間帯）'!$C$6:$U$35,19,0))</f>
        <v/>
      </c>
      <c r="AE237" s="252" t="str">
        <f>IF(AE235="","",VLOOKUP(AE235,'シフト記号表（勤務時間帯）'!$C$6:$U$35,19,0))</f>
        <v/>
      </c>
      <c r="AF237" s="257" t="str">
        <f>IF(AF235="","",VLOOKUP(AF235,'シフト記号表（勤務時間帯）'!$C$6:$U$35,19,0))</f>
        <v/>
      </c>
      <c r="AG237" s="248" t="str">
        <f>IF(AG235="","",VLOOKUP(AG235,'シフト記号表（勤務時間帯）'!$C$6:$U$35,19,0))</f>
        <v/>
      </c>
      <c r="AH237" s="252" t="str">
        <f>IF(AH235="","",VLOOKUP(AH235,'シフト記号表（勤務時間帯）'!$C$6:$U$35,19,0))</f>
        <v/>
      </c>
      <c r="AI237" s="252" t="str">
        <f>IF(AI235="","",VLOOKUP(AI235,'シフト記号表（勤務時間帯）'!$C$6:$U$35,19,0))</f>
        <v/>
      </c>
      <c r="AJ237" s="252" t="str">
        <f>IF(AJ235="","",VLOOKUP(AJ235,'シフト記号表（勤務時間帯）'!$C$6:$U$35,19,0))</f>
        <v/>
      </c>
      <c r="AK237" s="252" t="str">
        <f>IF(AK235="","",VLOOKUP(AK235,'シフト記号表（勤務時間帯）'!$C$6:$U$35,19,0))</f>
        <v/>
      </c>
      <c r="AL237" s="252" t="str">
        <f>IF(AL235="","",VLOOKUP(AL235,'シフト記号表（勤務時間帯）'!$C$6:$U$35,19,0))</f>
        <v/>
      </c>
      <c r="AM237" s="257" t="str">
        <f>IF(AM235="","",VLOOKUP(AM235,'シフト記号表（勤務時間帯）'!$C$6:$U$35,19,0))</f>
        <v/>
      </c>
      <c r="AN237" s="248" t="str">
        <f>IF(AN235="","",VLOOKUP(AN235,'シフト記号表（勤務時間帯）'!$C$6:$U$35,19,0))</f>
        <v/>
      </c>
      <c r="AO237" s="252" t="str">
        <f>IF(AO235="","",VLOOKUP(AO235,'シフト記号表（勤務時間帯）'!$C$6:$U$35,19,0))</f>
        <v/>
      </c>
      <c r="AP237" s="252" t="str">
        <f>IF(AP235="","",VLOOKUP(AP235,'シフト記号表（勤務時間帯）'!$C$6:$U$35,19,0))</f>
        <v/>
      </c>
      <c r="AQ237" s="252" t="str">
        <f>IF(AQ235="","",VLOOKUP(AQ235,'シフト記号表（勤務時間帯）'!$C$6:$U$35,19,0))</f>
        <v/>
      </c>
      <c r="AR237" s="252" t="str">
        <f>IF(AR235="","",VLOOKUP(AR235,'シフト記号表（勤務時間帯）'!$C$6:$U$35,19,0))</f>
        <v/>
      </c>
      <c r="AS237" s="252" t="str">
        <f>IF(AS235="","",VLOOKUP(AS235,'シフト記号表（勤務時間帯）'!$C$6:$U$35,19,0))</f>
        <v/>
      </c>
      <c r="AT237" s="257" t="str">
        <f>IF(AT235="","",VLOOKUP(AT235,'シフト記号表（勤務時間帯）'!$C$6:$U$35,19,0))</f>
        <v/>
      </c>
      <c r="AU237" s="248" t="str">
        <f>IF(AU235="","",VLOOKUP(AU235,'シフト記号表（勤務時間帯）'!$C$6:$U$35,19,0))</f>
        <v/>
      </c>
      <c r="AV237" s="252" t="str">
        <f>IF(AV235="","",VLOOKUP(AV235,'シフト記号表（勤務時間帯）'!$C$6:$U$35,19,0))</f>
        <v/>
      </c>
      <c r="AW237" s="252" t="str">
        <f>IF(AW235="","",VLOOKUP(AW235,'シフト記号表（勤務時間帯）'!$C$6:$U$35,19,0))</f>
        <v/>
      </c>
      <c r="AX237" s="277">
        <f>IF($BB$3="４週",SUM(S237:AT237),IF($BB$3="暦月",SUM(S237:AW237),""))</f>
        <v>0</v>
      </c>
      <c r="AY237" s="277"/>
      <c r="AZ237" s="286">
        <f>IF($BB$3="４週",AX237/4,IF($BB$3="暦月",'認知症対応型通所（100名）'!AX237/('認知症対応型通所（100名）'!$BB$8/7),""))</f>
        <v>0</v>
      </c>
      <c r="BA237" s="286"/>
      <c r="BB237" s="174"/>
      <c r="BC237" s="174"/>
      <c r="BD237" s="174"/>
      <c r="BE237" s="174"/>
      <c r="BF237" s="174"/>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row>
    <row r="238" spans="1:1024" ht="20.25" customHeight="1">
      <c r="A238" s="5"/>
      <c r="B238" s="209">
        <f>B235+1</f>
        <v>73</v>
      </c>
      <c r="C238" s="219"/>
      <c r="D238" s="219"/>
      <c r="E238" s="219"/>
      <c r="F238" s="41"/>
      <c r="G238" s="50"/>
      <c r="H238" s="50"/>
      <c r="I238" s="50"/>
      <c r="J238" s="50"/>
      <c r="K238" s="50"/>
      <c r="L238" s="67"/>
      <c r="M238" s="67"/>
      <c r="N238" s="67"/>
      <c r="O238" s="67"/>
      <c r="P238" s="241" t="s">
        <v>49</v>
      </c>
      <c r="Q238" s="241"/>
      <c r="R238" s="241"/>
      <c r="S238" s="307"/>
      <c r="T238" s="309"/>
      <c r="U238" s="309"/>
      <c r="V238" s="309"/>
      <c r="W238" s="309"/>
      <c r="X238" s="309"/>
      <c r="Y238" s="310"/>
      <c r="Z238" s="307"/>
      <c r="AA238" s="309"/>
      <c r="AB238" s="309"/>
      <c r="AC238" s="309"/>
      <c r="AD238" s="309"/>
      <c r="AE238" s="309"/>
      <c r="AF238" s="310"/>
      <c r="AG238" s="307"/>
      <c r="AH238" s="309"/>
      <c r="AI238" s="309"/>
      <c r="AJ238" s="309"/>
      <c r="AK238" s="309"/>
      <c r="AL238" s="309"/>
      <c r="AM238" s="310"/>
      <c r="AN238" s="307"/>
      <c r="AO238" s="309"/>
      <c r="AP238" s="309"/>
      <c r="AQ238" s="309"/>
      <c r="AR238" s="309"/>
      <c r="AS238" s="309"/>
      <c r="AT238" s="310"/>
      <c r="AU238" s="307"/>
      <c r="AV238" s="309"/>
      <c r="AW238" s="309"/>
      <c r="AX238" s="312"/>
      <c r="AY238" s="312"/>
      <c r="AZ238" s="316"/>
      <c r="BA238" s="316"/>
      <c r="BB238" s="174"/>
      <c r="BC238" s="174"/>
      <c r="BD238" s="174"/>
      <c r="BE238" s="174"/>
      <c r="BF238" s="174"/>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row>
    <row r="239" spans="1:1024" ht="20.25" customHeight="1">
      <c r="A239" s="5"/>
      <c r="B239" s="209"/>
      <c r="C239" s="219"/>
      <c r="D239" s="219"/>
      <c r="E239" s="219"/>
      <c r="F239" s="39"/>
      <c r="G239" s="50"/>
      <c r="H239" s="50"/>
      <c r="I239" s="50"/>
      <c r="J239" s="50"/>
      <c r="K239" s="50"/>
      <c r="L239" s="67"/>
      <c r="M239" s="67"/>
      <c r="N239" s="67"/>
      <c r="O239" s="67"/>
      <c r="P239" s="239" t="s">
        <v>40</v>
      </c>
      <c r="Q239" s="239"/>
      <c r="R239" s="239"/>
      <c r="S239" s="247" t="str">
        <f>IF(S238="","",VLOOKUP(S238,'シフト記号表（勤務時間帯）'!$C$6:$K$35,9,0))</f>
        <v/>
      </c>
      <c r="T239" s="251" t="str">
        <f>IF(T238="","",VLOOKUP(T238,'シフト記号表（勤務時間帯）'!$C$6:$K$35,9,0))</f>
        <v/>
      </c>
      <c r="U239" s="251" t="str">
        <f>IF(U238="","",VLOOKUP(U238,'シフト記号表（勤務時間帯）'!$C$6:$K$35,9,0))</f>
        <v/>
      </c>
      <c r="V239" s="251" t="str">
        <f>IF(V238="","",VLOOKUP(V238,'シフト記号表（勤務時間帯）'!$C$6:$K$35,9,0))</f>
        <v/>
      </c>
      <c r="W239" s="251" t="str">
        <f>IF(W238="","",VLOOKUP(W238,'シフト記号表（勤務時間帯）'!$C$6:$K$35,9,0))</f>
        <v/>
      </c>
      <c r="X239" s="251" t="str">
        <f>IF(X238="","",VLOOKUP(X238,'シフト記号表（勤務時間帯）'!$C$6:$K$35,9,0))</f>
        <v/>
      </c>
      <c r="Y239" s="256" t="str">
        <f>IF(Y238="","",VLOOKUP(Y238,'シフト記号表（勤務時間帯）'!$C$6:$K$35,9,0))</f>
        <v/>
      </c>
      <c r="Z239" s="247" t="str">
        <f>IF(Z238="","",VLOOKUP(Z238,'シフト記号表（勤務時間帯）'!$C$6:$K$35,9,0))</f>
        <v/>
      </c>
      <c r="AA239" s="251" t="str">
        <f>IF(AA238="","",VLOOKUP(AA238,'シフト記号表（勤務時間帯）'!$C$6:$K$35,9,0))</f>
        <v/>
      </c>
      <c r="AB239" s="251" t="str">
        <f>IF(AB238="","",VLOOKUP(AB238,'シフト記号表（勤務時間帯）'!$C$6:$K$35,9,0))</f>
        <v/>
      </c>
      <c r="AC239" s="251" t="str">
        <f>IF(AC238="","",VLOOKUP(AC238,'シフト記号表（勤務時間帯）'!$C$6:$K$35,9,0))</f>
        <v/>
      </c>
      <c r="AD239" s="251" t="str">
        <f>IF(AD238="","",VLOOKUP(AD238,'シフト記号表（勤務時間帯）'!$C$6:$K$35,9,0))</f>
        <v/>
      </c>
      <c r="AE239" s="251" t="str">
        <f>IF(AE238="","",VLOOKUP(AE238,'シフト記号表（勤務時間帯）'!$C$6:$K$35,9,0))</f>
        <v/>
      </c>
      <c r="AF239" s="256" t="str">
        <f>IF(AF238="","",VLOOKUP(AF238,'シフト記号表（勤務時間帯）'!$C$6:$K$35,9,0))</f>
        <v/>
      </c>
      <c r="AG239" s="247" t="str">
        <f>IF(AG238="","",VLOOKUP(AG238,'シフト記号表（勤務時間帯）'!$C$6:$K$35,9,0))</f>
        <v/>
      </c>
      <c r="AH239" s="251" t="str">
        <f>IF(AH238="","",VLOOKUP(AH238,'シフト記号表（勤務時間帯）'!$C$6:$K$35,9,0))</f>
        <v/>
      </c>
      <c r="AI239" s="251" t="str">
        <f>IF(AI238="","",VLOOKUP(AI238,'シフト記号表（勤務時間帯）'!$C$6:$K$35,9,0))</f>
        <v/>
      </c>
      <c r="AJ239" s="251" t="str">
        <f>IF(AJ238="","",VLOOKUP(AJ238,'シフト記号表（勤務時間帯）'!$C$6:$K$35,9,0))</f>
        <v/>
      </c>
      <c r="AK239" s="251" t="str">
        <f>IF(AK238="","",VLOOKUP(AK238,'シフト記号表（勤務時間帯）'!$C$6:$K$35,9,0))</f>
        <v/>
      </c>
      <c r="AL239" s="251" t="str">
        <f>IF(AL238="","",VLOOKUP(AL238,'シフト記号表（勤務時間帯）'!$C$6:$K$35,9,0))</f>
        <v/>
      </c>
      <c r="AM239" s="256" t="str">
        <f>IF(AM238="","",VLOOKUP(AM238,'シフト記号表（勤務時間帯）'!$C$6:$K$35,9,0))</f>
        <v/>
      </c>
      <c r="AN239" s="247" t="str">
        <f>IF(AN238="","",VLOOKUP(AN238,'シフト記号表（勤務時間帯）'!$C$6:$K$35,9,0))</f>
        <v/>
      </c>
      <c r="AO239" s="251" t="str">
        <f>IF(AO238="","",VLOOKUP(AO238,'シフト記号表（勤務時間帯）'!$C$6:$K$35,9,0))</f>
        <v/>
      </c>
      <c r="AP239" s="251" t="str">
        <f>IF(AP238="","",VLOOKUP(AP238,'シフト記号表（勤務時間帯）'!$C$6:$K$35,9,0))</f>
        <v/>
      </c>
      <c r="AQ239" s="251" t="str">
        <f>IF(AQ238="","",VLOOKUP(AQ238,'シフト記号表（勤務時間帯）'!$C$6:$K$35,9,0))</f>
        <v/>
      </c>
      <c r="AR239" s="251" t="str">
        <f>IF(AR238="","",VLOOKUP(AR238,'シフト記号表（勤務時間帯）'!$C$6:$K$35,9,0))</f>
        <v/>
      </c>
      <c r="AS239" s="251" t="str">
        <f>IF(AS238="","",VLOOKUP(AS238,'シフト記号表（勤務時間帯）'!$C$6:$K$35,9,0))</f>
        <v/>
      </c>
      <c r="AT239" s="256" t="str">
        <f>IF(AT238="","",VLOOKUP(AT238,'シフト記号表（勤務時間帯）'!$C$6:$K$35,9,0))</f>
        <v/>
      </c>
      <c r="AU239" s="247" t="str">
        <f>IF(AU238="","",VLOOKUP(AU238,'シフト記号表（勤務時間帯）'!$C$6:$K$35,9,0))</f>
        <v/>
      </c>
      <c r="AV239" s="251" t="str">
        <f>IF(AV238="","",VLOOKUP(AV238,'シフト記号表（勤務時間帯）'!$C$6:$K$35,9,0))</f>
        <v/>
      </c>
      <c r="AW239" s="251" t="str">
        <f>IF(AW238="","",VLOOKUP(AW238,'シフト記号表（勤務時間帯）'!$C$6:$K$35,9,0))</f>
        <v/>
      </c>
      <c r="AX239" s="276">
        <f>IF($BB$3="４週",SUM(S239:AT239),IF($BB$3="暦月",SUM(S239:AW239),""))</f>
        <v>0</v>
      </c>
      <c r="AY239" s="276"/>
      <c r="AZ239" s="285">
        <f>IF($BB$3="４週",AX239/4,IF($BB$3="暦月",'認知症対応型通所（100名）'!AX239/('認知症対応型通所（100名）'!$BB$8/7),""))</f>
        <v>0</v>
      </c>
      <c r="BA239" s="285"/>
      <c r="BB239" s="174"/>
      <c r="BC239" s="174"/>
      <c r="BD239" s="174"/>
      <c r="BE239" s="174"/>
      <c r="BF239" s="174"/>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row>
    <row r="240" spans="1:1024" ht="20.25" customHeight="1">
      <c r="A240" s="5"/>
      <c r="B240" s="209"/>
      <c r="C240" s="219"/>
      <c r="D240" s="219"/>
      <c r="E240" s="219"/>
      <c r="F240" s="303">
        <f>C238</f>
        <v>0</v>
      </c>
      <c r="G240" s="50"/>
      <c r="H240" s="50"/>
      <c r="I240" s="50"/>
      <c r="J240" s="50"/>
      <c r="K240" s="50"/>
      <c r="L240" s="67"/>
      <c r="M240" s="67"/>
      <c r="N240" s="67"/>
      <c r="O240" s="67"/>
      <c r="P240" s="240" t="s">
        <v>44</v>
      </c>
      <c r="Q240" s="240"/>
      <c r="R240" s="240"/>
      <c r="S240" s="248" t="str">
        <f>IF(S238="","",VLOOKUP(S238,'シフト記号表（勤務時間帯）'!$C$6:$U$35,19,0))</f>
        <v/>
      </c>
      <c r="T240" s="252" t="str">
        <f>IF(T238="","",VLOOKUP(T238,'シフト記号表（勤務時間帯）'!$C$6:$U$35,19,0))</f>
        <v/>
      </c>
      <c r="U240" s="252" t="str">
        <f>IF(U238="","",VLOOKUP(U238,'シフト記号表（勤務時間帯）'!$C$6:$U$35,19,0))</f>
        <v/>
      </c>
      <c r="V240" s="252" t="str">
        <f>IF(V238="","",VLOOKUP(V238,'シフト記号表（勤務時間帯）'!$C$6:$U$35,19,0))</f>
        <v/>
      </c>
      <c r="W240" s="252" t="str">
        <f>IF(W238="","",VLOOKUP(W238,'シフト記号表（勤務時間帯）'!$C$6:$U$35,19,0))</f>
        <v/>
      </c>
      <c r="X240" s="252" t="str">
        <f>IF(X238="","",VLOOKUP(X238,'シフト記号表（勤務時間帯）'!$C$6:$U$35,19,0))</f>
        <v/>
      </c>
      <c r="Y240" s="257" t="str">
        <f>IF(Y238="","",VLOOKUP(Y238,'シフト記号表（勤務時間帯）'!$C$6:$U$35,19,0))</f>
        <v/>
      </c>
      <c r="Z240" s="248" t="str">
        <f>IF(Z238="","",VLOOKUP(Z238,'シフト記号表（勤務時間帯）'!$C$6:$U$35,19,0))</f>
        <v/>
      </c>
      <c r="AA240" s="252" t="str">
        <f>IF(AA238="","",VLOOKUP(AA238,'シフト記号表（勤務時間帯）'!$C$6:$U$35,19,0))</f>
        <v/>
      </c>
      <c r="AB240" s="252" t="str">
        <f>IF(AB238="","",VLOOKUP(AB238,'シフト記号表（勤務時間帯）'!$C$6:$U$35,19,0))</f>
        <v/>
      </c>
      <c r="AC240" s="252" t="str">
        <f>IF(AC238="","",VLOOKUP(AC238,'シフト記号表（勤務時間帯）'!$C$6:$U$35,19,0))</f>
        <v/>
      </c>
      <c r="AD240" s="252" t="str">
        <f>IF(AD238="","",VLOOKUP(AD238,'シフト記号表（勤務時間帯）'!$C$6:$U$35,19,0))</f>
        <v/>
      </c>
      <c r="AE240" s="252" t="str">
        <f>IF(AE238="","",VLOOKUP(AE238,'シフト記号表（勤務時間帯）'!$C$6:$U$35,19,0))</f>
        <v/>
      </c>
      <c r="AF240" s="257" t="str">
        <f>IF(AF238="","",VLOOKUP(AF238,'シフト記号表（勤務時間帯）'!$C$6:$U$35,19,0))</f>
        <v/>
      </c>
      <c r="AG240" s="248" t="str">
        <f>IF(AG238="","",VLOOKUP(AG238,'シフト記号表（勤務時間帯）'!$C$6:$U$35,19,0))</f>
        <v/>
      </c>
      <c r="AH240" s="252" t="str">
        <f>IF(AH238="","",VLOOKUP(AH238,'シフト記号表（勤務時間帯）'!$C$6:$U$35,19,0))</f>
        <v/>
      </c>
      <c r="AI240" s="252" t="str">
        <f>IF(AI238="","",VLOOKUP(AI238,'シフト記号表（勤務時間帯）'!$C$6:$U$35,19,0))</f>
        <v/>
      </c>
      <c r="AJ240" s="252" t="str">
        <f>IF(AJ238="","",VLOOKUP(AJ238,'シフト記号表（勤務時間帯）'!$C$6:$U$35,19,0))</f>
        <v/>
      </c>
      <c r="AK240" s="252" t="str">
        <f>IF(AK238="","",VLOOKUP(AK238,'シフト記号表（勤務時間帯）'!$C$6:$U$35,19,0))</f>
        <v/>
      </c>
      <c r="AL240" s="252" t="str">
        <f>IF(AL238="","",VLOOKUP(AL238,'シフト記号表（勤務時間帯）'!$C$6:$U$35,19,0))</f>
        <v/>
      </c>
      <c r="AM240" s="257" t="str">
        <f>IF(AM238="","",VLOOKUP(AM238,'シフト記号表（勤務時間帯）'!$C$6:$U$35,19,0))</f>
        <v/>
      </c>
      <c r="AN240" s="248" t="str">
        <f>IF(AN238="","",VLOOKUP(AN238,'シフト記号表（勤務時間帯）'!$C$6:$U$35,19,0))</f>
        <v/>
      </c>
      <c r="AO240" s="252" t="str">
        <f>IF(AO238="","",VLOOKUP(AO238,'シフト記号表（勤務時間帯）'!$C$6:$U$35,19,0))</f>
        <v/>
      </c>
      <c r="AP240" s="252" t="str">
        <f>IF(AP238="","",VLOOKUP(AP238,'シフト記号表（勤務時間帯）'!$C$6:$U$35,19,0))</f>
        <v/>
      </c>
      <c r="AQ240" s="252" t="str">
        <f>IF(AQ238="","",VLOOKUP(AQ238,'シフト記号表（勤務時間帯）'!$C$6:$U$35,19,0))</f>
        <v/>
      </c>
      <c r="AR240" s="252" t="str">
        <f>IF(AR238="","",VLOOKUP(AR238,'シフト記号表（勤務時間帯）'!$C$6:$U$35,19,0))</f>
        <v/>
      </c>
      <c r="AS240" s="252" t="str">
        <f>IF(AS238="","",VLOOKUP(AS238,'シフト記号表（勤務時間帯）'!$C$6:$U$35,19,0))</f>
        <v/>
      </c>
      <c r="AT240" s="257" t="str">
        <f>IF(AT238="","",VLOOKUP(AT238,'シフト記号表（勤務時間帯）'!$C$6:$U$35,19,0))</f>
        <v/>
      </c>
      <c r="AU240" s="248" t="str">
        <f>IF(AU238="","",VLOOKUP(AU238,'シフト記号表（勤務時間帯）'!$C$6:$U$35,19,0))</f>
        <v/>
      </c>
      <c r="AV240" s="252" t="str">
        <f>IF(AV238="","",VLOOKUP(AV238,'シフト記号表（勤務時間帯）'!$C$6:$U$35,19,0))</f>
        <v/>
      </c>
      <c r="AW240" s="252" t="str">
        <f>IF(AW238="","",VLOOKUP(AW238,'シフト記号表（勤務時間帯）'!$C$6:$U$35,19,0))</f>
        <v/>
      </c>
      <c r="AX240" s="277">
        <f>IF($BB$3="４週",SUM(S240:AT240),IF($BB$3="暦月",SUM(S240:AW240),""))</f>
        <v>0</v>
      </c>
      <c r="AY240" s="277"/>
      <c r="AZ240" s="286">
        <f>IF($BB$3="４週",AX240/4,IF($BB$3="暦月",'認知症対応型通所（100名）'!AX240/('認知症対応型通所（100名）'!$BB$8/7),""))</f>
        <v>0</v>
      </c>
      <c r="BA240" s="286"/>
      <c r="BB240" s="174"/>
      <c r="BC240" s="174"/>
      <c r="BD240" s="174"/>
      <c r="BE240" s="174"/>
      <c r="BF240" s="174"/>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row>
    <row r="241" spans="1:1024" ht="20.25" customHeight="1">
      <c r="A241" s="5"/>
      <c r="B241" s="209">
        <f>B238+1</f>
        <v>74</v>
      </c>
      <c r="C241" s="219"/>
      <c r="D241" s="219"/>
      <c r="E241" s="219"/>
      <c r="F241" s="41"/>
      <c r="G241" s="50"/>
      <c r="H241" s="50"/>
      <c r="I241" s="50"/>
      <c r="J241" s="50"/>
      <c r="K241" s="50"/>
      <c r="L241" s="67"/>
      <c r="M241" s="67"/>
      <c r="N241" s="67"/>
      <c r="O241" s="67"/>
      <c r="P241" s="241" t="s">
        <v>49</v>
      </c>
      <c r="Q241" s="241"/>
      <c r="R241" s="241"/>
      <c r="S241" s="307"/>
      <c r="T241" s="309"/>
      <c r="U241" s="309"/>
      <c r="V241" s="309"/>
      <c r="W241" s="309"/>
      <c r="X241" s="309"/>
      <c r="Y241" s="310"/>
      <c r="Z241" s="307"/>
      <c r="AA241" s="309"/>
      <c r="AB241" s="309"/>
      <c r="AC241" s="309"/>
      <c r="AD241" s="309"/>
      <c r="AE241" s="309"/>
      <c r="AF241" s="310"/>
      <c r="AG241" s="307"/>
      <c r="AH241" s="309"/>
      <c r="AI241" s="309"/>
      <c r="AJ241" s="309"/>
      <c r="AK241" s="309"/>
      <c r="AL241" s="309"/>
      <c r="AM241" s="310"/>
      <c r="AN241" s="307"/>
      <c r="AO241" s="309"/>
      <c r="AP241" s="309"/>
      <c r="AQ241" s="309"/>
      <c r="AR241" s="309"/>
      <c r="AS241" s="309"/>
      <c r="AT241" s="310"/>
      <c r="AU241" s="307"/>
      <c r="AV241" s="309"/>
      <c r="AW241" s="309"/>
      <c r="AX241" s="312"/>
      <c r="AY241" s="312"/>
      <c r="AZ241" s="316"/>
      <c r="BA241" s="316"/>
      <c r="BB241" s="174"/>
      <c r="BC241" s="174"/>
      <c r="BD241" s="174"/>
      <c r="BE241" s="174"/>
      <c r="BF241" s="174"/>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row>
    <row r="242" spans="1:1024" ht="20.25" customHeight="1">
      <c r="A242" s="5"/>
      <c r="B242" s="209"/>
      <c r="C242" s="219"/>
      <c r="D242" s="219"/>
      <c r="E242" s="219"/>
      <c r="F242" s="39"/>
      <c r="G242" s="50"/>
      <c r="H242" s="50"/>
      <c r="I242" s="50"/>
      <c r="J242" s="50"/>
      <c r="K242" s="50"/>
      <c r="L242" s="67"/>
      <c r="M242" s="67"/>
      <c r="N242" s="67"/>
      <c r="O242" s="67"/>
      <c r="P242" s="239" t="s">
        <v>40</v>
      </c>
      <c r="Q242" s="239"/>
      <c r="R242" s="239"/>
      <c r="S242" s="247" t="str">
        <f>IF(S241="","",VLOOKUP(S241,'シフト記号表（勤務時間帯）'!$C$6:$K$35,9,0))</f>
        <v/>
      </c>
      <c r="T242" s="251" t="str">
        <f>IF(T241="","",VLOOKUP(T241,'シフト記号表（勤務時間帯）'!$C$6:$K$35,9,0))</f>
        <v/>
      </c>
      <c r="U242" s="251" t="str">
        <f>IF(U241="","",VLOOKUP(U241,'シフト記号表（勤務時間帯）'!$C$6:$K$35,9,0))</f>
        <v/>
      </c>
      <c r="V242" s="251" t="str">
        <f>IF(V241="","",VLOOKUP(V241,'シフト記号表（勤務時間帯）'!$C$6:$K$35,9,0))</f>
        <v/>
      </c>
      <c r="W242" s="251" t="str">
        <f>IF(W241="","",VLOOKUP(W241,'シフト記号表（勤務時間帯）'!$C$6:$K$35,9,0))</f>
        <v/>
      </c>
      <c r="X242" s="251" t="str">
        <f>IF(X241="","",VLOOKUP(X241,'シフト記号表（勤務時間帯）'!$C$6:$K$35,9,0))</f>
        <v/>
      </c>
      <c r="Y242" s="256" t="str">
        <f>IF(Y241="","",VLOOKUP(Y241,'シフト記号表（勤務時間帯）'!$C$6:$K$35,9,0))</f>
        <v/>
      </c>
      <c r="Z242" s="247" t="str">
        <f>IF(Z241="","",VLOOKUP(Z241,'シフト記号表（勤務時間帯）'!$C$6:$K$35,9,0))</f>
        <v/>
      </c>
      <c r="AA242" s="251" t="str">
        <f>IF(AA241="","",VLOOKUP(AA241,'シフト記号表（勤務時間帯）'!$C$6:$K$35,9,0))</f>
        <v/>
      </c>
      <c r="AB242" s="251" t="str">
        <f>IF(AB241="","",VLOOKUP(AB241,'シフト記号表（勤務時間帯）'!$C$6:$K$35,9,0))</f>
        <v/>
      </c>
      <c r="AC242" s="251" t="str">
        <f>IF(AC241="","",VLOOKUP(AC241,'シフト記号表（勤務時間帯）'!$C$6:$K$35,9,0))</f>
        <v/>
      </c>
      <c r="AD242" s="251" t="str">
        <f>IF(AD241="","",VLOOKUP(AD241,'シフト記号表（勤務時間帯）'!$C$6:$K$35,9,0))</f>
        <v/>
      </c>
      <c r="AE242" s="251" t="str">
        <f>IF(AE241="","",VLOOKUP(AE241,'シフト記号表（勤務時間帯）'!$C$6:$K$35,9,0))</f>
        <v/>
      </c>
      <c r="AF242" s="256" t="str">
        <f>IF(AF241="","",VLOOKUP(AF241,'シフト記号表（勤務時間帯）'!$C$6:$K$35,9,0))</f>
        <v/>
      </c>
      <c r="AG242" s="247" t="str">
        <f>IF(AG241="","",VLOOKUP(AG241,'シフト記号表（勤務時間帯）'!$C$6:$K$35,9,0))</f>
        <v/>
      </c>
      <c r="AH242" s="251" t="str">
        <f>IF(AH241="","",VLOOKUP(AH241,'シフト記号表（勤務時間帯）'!$C$6:$K$35,9,0))</f>
        <v/>
      </c>
      <c r="AI242" s="251" t="str">
        <f>IF(AI241="","",VLOOKUP(AI241,'シフト記号表（勤務時間帯）'!$C$6:$K$35,9,0))</f>
        <v/>
      </c>
      <c r="AJ242" s="251" t="str">
        <f>IF(AJ241="","",VLOOKUP(AJ241,'シフト記号表（勤務時間帯）'!$C$6:$K$35,9,0))</f>
        <v/>
      </c>
      <c r="AK242" s="251" t="str">
        <f>IF(AK241="","",VLOOKUP(AK241,'シフト記号表（勤務時間帯）'!$C$6:$K$35,9,0))</f>
        <v/>
      </c>
      <c r="AL242" s="251" t="str">
        <f>IF(AL241="","",VLOOKUP(AL241,'シフト記号表（勤務時間帯）'!$C$6:$K$35,9,0))</f>
        <v/>
      </c>
      <c r="AM242" s="256" t="str">
        <f>IF(AM241="","",VLOOKUP(AM241,'シフト記号表（勤務時間帯）'!$C$6:$K$35,9,0))</f>
        <v/>
      </c>
      <c r="AN242" s="247" t="str">
        <f>IF(AN241="","",VLOOKUP(AN241,'シフト記号表（勤務時間帯）'!$C$6:$K$35,9,0))</f>
        <v/>
      </c>
      <c r="AO242" s="251" t="str">
        <f>IF(AO241="","",VLOOKUP(AO241,'シフト記号表（勤務時間帯）'!$C$6:$K$35,9,0))</f>
        <v/>
      </c>
      <c r="AP242" s="251" t="str">
        <f>IF(AP241="","",VLOOKUP(AP241,'シフト記号表（勤務時間帯）'!$C$6:$K$35,9,0))</f>
        <v/>
      </c>
      <c r="AQ242" s="251" t="str">
        <f>IF(AQ241="","",VLOOKUP(AQ241,'シフト記号表（勤務時間帯）'!$C$6:$K$35,9,0))</f>
        <v/>
      </c>
      <c r="AR242" s="251" t="str">
        <f>IF(AR241="","",VLOOKUP(AR241,'シフト記号表（勤務時間帯）'!$C$6:$K$35,9,0))</f>
        <v/>
      </c>
      <c r="AS242" s="251" t="str">
        <f>IF(AS241="","",VLOOKUP(AS241,'シフト記号表（勤務時間帯）'!$C$6:$K$35,9,0))</f>
        <v/>
      </c>
      <c r="AT242" s="256" t="str">
        <f>IF(AT241="","",VLOOKUP(AT241,'シフト記号表（勤務時間帯）'!$C$6:$K$35,9,0))</f>
        <v/>
      </c>
      <c r="AU242" s="247" t="str">
        <f>IF(AU241="","",VLOOKUP(AU241,'シフト記号表（勤務時間帯）'!$C$6:$K$35,9,0))</f>
        <v/>
      </c>
      <c r="AV242" s="251" t="str">
        <f>IF(AV241="","",VLOOKUP(AV241,'シフト記号表（勤務時間帯）'!$C$6:$K$35,9,0))</f>
        <v/>
      </c>
      <c r="AW242" s="251" t="str">
        <f>IF(AW241="","",VLOOKUP(AW241,'シフト記号表（勤務時間帯）'!$C$6:$K$35,9,0))</f>
        <v/>
      </c>
      <c r="AX242" s="276">
        <f>IF($BB$3="４週",SUM(S242:AT242),IF($BB$3="暦月",SUM(S242:AW242),""))</f>
        <v>0</v>
      </c>
      <c r="AY242" s="276"/>
      <c r="AZ242" s="285">
        <f>IF($BB$3="４週",AX242/4,IF($BB$3="暦月",'認知症対応型通所（100名）'!AX242/('認知症対応型通所（100名）'!$BB$8/7),""))</f>
        <v>0</v>
      </c>
      <c r="BA242" s="285"/>
      <c r="BB242" s="174"/>
      <c r="BC242" s="174"/>
      <c r="BD242" s="174"/>
      <c r="BE242" s="174"/>
      <c r="BF242" s="174"/>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row>
    <row r="243" spans="1:1024" ht="20.25" customHeight="1">
      <c r="A243" s="5"/>
      <c r="B243" s="209"/>
      <c r="C243" s="219"/>
      <c r="D243" s="219"/>
      <c r="E243" s="219"/>
      <c r="F243" s="303">
        <f>C241</f>
        <v>0</v>
      </c>
      <c r="G243" s="50"/>
      <c r="H243" s="50"/>
      <c r="I243" s="50"/>
      <c r="J243" s="50"/>
      <c r="K243" s="50"/>
      <c r="L243" s="67"/>
      <c r="M243" s="67"/>
      <c r="N243" s="67"/>
      <c r="O243" s="67"/>
      <c r="P243" s="240" t="s">
        <v>44</v>
      </c>
      <c r="Q243" s="240"/>
      <c r="R243" s="240"/>
      <c r="S243" s="248" t="str">
        <f>IF(S241="","",VLOOKUP(S241,'シフト記号表（勤務時間帯）'!$C$6:$U$35,19,0))</f>
        <v/>
      </c>
      <c r="T243" s="252" t="str">
        <f>IF(T241="","",VLOOKUP(T241,'シフト記号表（勤務時間帯）'!$C$6:$U$35,19,0))</f>
        <v/>
      </c>
      <c r="U243" s="252" t="str">
        <f>IF(U241="","",VLOOKUP(U241,'シフト記号表（勤務時間帯）'!$C$6:$U$35,19,0))</f>
        <v/>
      </c>
      <c r="V243" s="252" t="str">
        <f>IF(V241="","",VLOOKUP(V241,'シフト記号表（勤務時間帯）'!$C$6:$U$35,19,0))</f>
        <v/>
      </c>
      <c r="W243" s="252" t="str">
        <f>IF(W241="","",VLOOKUP(W241,'シフト記号表（勤務時間帯）'!$C$6:$U$35,19,0))</f>
        <v/>
      </c>
      <c r="X243" s="252" t="str">
        <f>IF(X241="","",VLOOKUP(X241,'シフト記号表（勤務時間帯）'!$C$6:$U$35,19,0))</f>
        <v/>
      </c>
      <c r="Y243" s="257" t="str">
        <f>IF(Y241="","",VLOOKUP(Y241,'シフト記号表（勤務時間帯）'!$C$6:$U$35,19,0))</f>
        <v/>
      </c>
      <c r="Z243" s="248" t="str">
        <f>IF(Z241="","",VLOOKUP(Z241,'シフト記号表（勤務時間帯）'!$C$6:$U$35,19,0))</f>
        <v/>
      </c>
      <c r="AA243" s="252" t="str">
        <f>IF(AA241="","",VLOOKUP(AA241,'シフト記号表（勤務時間帯）'!$C$6:$U$35,19,0))</f>
        <v/>
      </c>
      <c r="AB243" s="252" t="str">
        <f>IF(AB241="","",VLOOKUP(AB241,'シフト記号表（勤務時間帯）'!$C$6:$U$35,19,0))</f>
        <v/>
      </c>
      <c r="AC243" s="252" t="str">
        <f>IF(AC241="","",VLOOKUP(AC241,'シフト記号表（勤務時間帯）'!$C$6:$U$35,19,0))</f>
        <v/>
      </c>
      <c r="AD243" s="252" t="str">
        <f>IF(AD241="","",VLOOKUP(AD241,'シフト記号表（勤務時間帯）'!$C$6:$U$35,19,0))</f>
        <v/>
      </c>
      <c r="AE243" s="252" t="str">
        <f>IF(AE241="","",VLOOKUP(AE241,'シフト記号表（勤務時間帯）'!$C$6:$U$35,19,0))</f>
        <v/>
      </c>
      <c r="AF243" s="257" t="str">
        <f>IF(AF241="","",VLOOKUP(AF241,'シフト記号表（勤務時間帯）'!$C$6:$U$35,19,0))</f>
        <v/>
      </c>
      <c r="AG243" s="248" t="str">
        <f>IF(AG241="","",VLOOKUP(AG241,'シフト記号表（勤務時間帯）'!$C$6:$U$35,19,0))</f>
        <v/>
      </c>
      <c r="AH243" s="252" t="str">
        <f>IF(AH241="","",VLOOKUP(AH241,'シフト記号表（勤務時間帯）'!$C$6:$U$35,19,0))</f>
        <v/>
      </c>
      <c r="AI243" s="252" t="str">
        <f>IF(AI241="","",VLOOKUP(AI241,'シフト記号表（勤務時間帯）'!$C$6:$U$35,19,0))</f>
        <v/>
      </c>
      <c r="AJ243" s="252" t="str">
        <f>IF(AJ241="","",VLOOKUP(AJ241,'シフト記号表（勤務時間帯）'!$C$6:$U$35,19,0))</f>
        <v/>
      </c>
      <c r="AK243" s="252" t="str">
        <f>IF(AK241="","",VLOOKUP(AK241,'シフト記号表（勤務時間帯）'!$C$6:$U$35,19,0))</f>
        <v/>
      </c>
      <c r="AL243" s="252" t="str">
        <f>IF(AL241="","",VLOOKUP(AL241,'シフト記号表（勤務時間帯）'!$C$6:$U$35,19,0))</f>
        <v/>
      </c>
      <c r="AM243" s="257" t="str">
        <f>IF(AM241="","",VLOOKUP(AM241,'シフト記号表（勤務時間帯）'!$C$6:$U$35,19,0))</f>
        <v/>
      </c>
      <c r="AN243" s="248" t="str">
        <f>IF(AN241="","",VLOOKUP(AN241,'シフト記号表（勤務時間帯）'!$C$6:$U$35,19,0))</f>
        <v/>
      </c>
      <c r="AO243" s="252" t="str">
        <f>IF(AO241="","",VLOOKUP(AO241,'シフト記号表（勤務時間帯）'!$C$6:$U$35,19,0))</f>
        <v/>
      </c>
      <c r="AP243" s="252" t="str">
        <f>IF(AP241="","",VLOOKUP(AP241,'シフト記号表（勤務時間帯）'!$C$6:$U$35,19,0))</f>
        <v/>
      </c>
      <c r="AQ243" s="252" t="str">
        <f>IF(AQ241="","",VLOOKUP(AQ241,'シフト記号表（勤務時間帯）'!$C$6:$U$35,19,0))</f>
        <v/>
      </c>
      <c r="AR243" s="252" t="str">
        <f>IF(AR241="","",VLOOKUP(AR241,'シフト記号表（勤務時間帯）'!$C$6:$U$35,19,0))</f>
        <v/>
      </c>
      <c r="AS243" s="252" t="str">
        <f>IF(AS241="","",VLOOKUP(AS241,'シフト記号表（勤務時間帯）'!$C$6:$U$35,19,0))</f>
        <v/>
      </c>
      <c r="AT243" s="257" t="str">
        <f>IF(AT241="","",VLOOKUP(AT241,'シフト記号表（勤務時間帯）'!$C$6:$U$35,19,0))</f>
        <v/>
      </c>
      <c r="AU243" s="248" t="str">
        <f>IF(AU241="","",VLOOKUP(AU241,'シフト記号表（勤務時間帯）'!$C$6:$U$35,19,0))</f>
        <v/>
      </c>
      <c r="AV243" s="252" t="str">
        <f>IF(AV241="","",VLOOKUP(AV241,'シフト記号表（勤務時間帯）'!$C$6:$U$35,19,0))</f>
        <v/>
      </c>
      <c r="AW243" s="252" t="str">
        <f>IF(AW241="","",VLOOKUP(AW241,'シフト記号表（勤務時間帯）'!$C$6:$U$35,19,0))</f>
        <v/>
      </c>
      <c r="AX243" s="277">
        <f>IF($BB$3="４週",SUM(S243:AT243),IF($BB$3="暦月",SUM(S243:AW243),""))</f>
        <v>0</v>
      </c>
      <c r="AY243" s="277"/>
      <c r="AZ243" s="286">
        <f>IF($BB$3="４週",AX243/4,IF($BB$3="暦月",'認知症対応型通所（100名）'!AX243/('認知症対応型通所（100名）'!$BB$8/7),""))</f>
        <v>0</v>
      </c>
      <c r="BA243" s="286"/>
      <c r="BB243" s="174"/>
      <c r="BC243" s="174"/>
      <c r="BD243" s="174"/>
      <c r="BE243" s="174"/>
      <c r="BF243" s="174"/>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row>
    <row r="244" spans="1:1024" ht="20.25" customHeight="1">
      <c r="A244" s="5"/>
      <c r="B244" s="209">
        <f>B241+1</f>
        <v>75</v>
      </c>
      <c r="C244" s="219"/>
      <c r="D244" s="219"/>
      <c r="E244" s="219"/>
      <c r="F244" s="41"/>
      <c r="G244" s="50"/>
      <c r="H244" s="50"/>
      <c r="I244" s="50"/>
      <c r="J244" s="50"/>
      <c r="K244" s="50"/>
      <c r="L244" s="67"/>
      <c r="M244" s="67"/>
      <c r="N244" s="67"/>
      <c r="O244" s="67"/>
      <c r="P244" s="241" t="s">
        <v>49</v>
      </c>
      <c r="Q244" s="241"/>
      <c r="R244" s="241"/>
      <c r="S244" s="307"/>
      <c r="T244" s="309"/>
      <c r="U244" s="309"/>
      <c r="V244" s="309"/>
      <c r="W244" s="309"/>
      <c r="X244" s="309"/>
      <c r="Y244" s="310"/>
      <c r="Z244" s="307"/>
      <c r="AA244" s="309"/>
      <c r="AB244" s="309"/>
      <c r="AC244" s="309"/>
      <c r="AD244" s="309"/>
      <c r="AE244" s="309"/>
      <c r="AF244" s="310"/>
      <c r="AG244" s="307"/>
      <c r="AH244" s="309"/>
      <c r="AI244" s="309"/>
      <c r="AJ244" s="309"/>
      <c r="AK244" s="309"/>
      <c r="AL244" s="309"/>
      <c r="AM244" s="310"/>
      <c r="AN244" s="307"/>
      <c r="AO244" s="309"/>
      <c r="AP244" s="309"/>
      <c r="AQ244" s="309"/>
      <c r="AR244" s="309"/>
      <c r="AS244" s="309"/>
      <c r="AT244" s="310"/>
      <c r="AU244" s="307"/>
      <c r="AV244" s="309"/>
      <c r="AW244" s="309"/>
      <c r="AX244" s="312"/>
      <c r="AY244" s="312"/>
      <c r="AZ244" s="316"/>
      <c r="BA244" s="316"/>
      <c r="BB244" s="174"/>
      <c r="BC244" s="174"/>
      <c r="BD244" s="174"/>
      <c r="BE244" s="174"/>
      <c r="BF244" s="174"/>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row>
    <row r="245" spans="1:1024" ht="20.25" customHeight="1">
      <c r="A245" s="5"/>
      <c r="B245" s="209"/>
      <c r="C245" s="219"/>
      <c r="D245" s="219"/>
      <c r="E245" s="219"/>
      <c r="F245" s="39"/>
      <c r="G245" s="50"/>
      <c r="H245" s="50"/>
      <c r="I245" s="50"/>
      <c r="J245" s="50"/>
      <c r="K245" s="50"/>
      <c r="L245" s="67"/>
      <c r="M245" s="67"/>
      <c r="N245" s="67"/>
      <c r="O245" s="67"/>
      <c r="P245" s="239" t="s">
        <v>40</v>
      </c>
      <c r="Q245" s="239"/>
      <c r="R245" s="239"/>
      <c r="S245" s="247" t="str">
        <f>IF(S244="","",VLOOKUP(S244,'シフト記号表（勤務時間帯）'!$C$6:$K$35,9,0))</f>
        <v/>
      </c>
      <c r="T245" s="251" t="str">
        <f>IF(T244="","",VLOOKUP(T244,'シフト記号表（勤務時間帯）'!$C$6:$K$35,9,0))</f>
        <v/>
      </c>
      <c r="U245" s="251" t="str">
        <f>IF(U244="","",VLOOKUP(U244,'シフト記号表（勤務時間帯）'!$C$6:$K$35,9,0))</f>
        <v/>
      </c>
      <c r="V245" s="251" t="str">
        <f>IF(V244="","",VLOOKUP(V244,'シフト記号表（勤務時間帯）'!$C$6:$K$35,9,0))</f>
        <v/>
      </c>
      <c r="W245" s="251" t="str">
        <f>IF(W244="","",VLOOKUP(W244,'シフト記号表（勤務時間帯）'!$C$6:$K$35,9,0))</f>
        <v/>
      </c>
      <c r="X245" s="251" t="str">
        <f>IF(X244="","",VLOOKUP(X244,'シフト記号表（勤務時間帯）'!$C$6:$K$35,9,0))</f>
        <v/>
      </c>
      <c r="Y245" s="256" t="str">
        <f>IF(Y244="","",VLOOKUP(Y244,'シフト記号表（勤務時間帯）'!$C$6:$K$35,9,0))</f>
        <v/>
      </c>
      <c r="Z245" s="247" t="str">
        <f>IF(Z244="","",VLOOKUP(Z244,'シフト記号表（勤務時間帯）'!$C$6:$K$35,9,0))</f>
        <v/>
      </c>
      <c r="AA245" s="251" t="str">
        <f>IF(AA244="","",VLOOKUP(AA244,'シフト記号表（勤務時間帯）'!$C$6:$K$35,9,0))</f>
        <v/>
      </c>
      <c r="AB245" s="251" t="str">
        <f>IF(AB244="","",VLOOKUP(AB244,'シフト記号表（勤務時間帯）'!$C$6:$K$35,9,0))</f>
        <v/>
      </c>
      <c r="AC245" s="251" t="str">
        <f>IF(AC244="","",VLOOKUP(AC244,'シフト記号表（勤務時間帯）'!$C$6:$K$35,9,0))</f>
        <v/>
      </c>
      <c r="AD245" s="251" t="str">
        <f>IF(AD244="","",VLOOKUP(AD244,'シフト記号表（勤務時間帯）'!$C$6:$K$35,9,0))</f>
        <v/>
      </c>
      <c r="AE245" s="251" t="str">
        <f>IF(AE244="","",VLOOKUP(AE244,'シフト記号表（勤務時間帯）'!$C$6:$K$35,9,0))</f>
        <v/>
      </c>
      <c r="AF245" s="256" t="str">
        <f>IF(AF244="","",VLOOKUP(AF244,'シフト記号表（勤務時間帯）'!$C$6:$K$35,9,0))</f>
        <v/>
      </c>
      <c r="AG245" s="247" t="str">
        <f>IF(AG244="","",VLOOKUP(AG244,'シフト記号表（勤務時間帯）'!$C$6:$K$35,9,0))</f>
        <v/>
      </c>
      <c r="AH245" s="251" t="str">
        <f>IF(AH244="","",VLOOKUP(AH244,'シフト記号表（勤務時間帯）'!$C$6:$K$35,9,0))</f>
        <v/>
      </c>
      <c r="AI245" s="251" t="str">
        <f>IF(AI244="","",VLOOKUP(AI244,'シフト記号表（勤務時間帯）'!$C$6:$K$35,9,0))</f>
        <v/>
      </c>
      <c r="AJ245" s="251" t="str">
        <f>IF(AJ244="","",VLOOKUP(AJ244,'シフト記号表（勤務時間帯）'!$C$6:$K$35,9,0))</f>
        <v/>
      </c>
      <c r="AK245" s="251" t="str">
        <f>IF(AK244="","",VLOOKUP(AK244,'シフト記号表（勤務時間帯）'!$C$6:$K$35,9,0))</f>
        <v/>
      </c>
      <c r="AL245" s="251" t="str">
        <f>IF(AL244="","",VLOOKUP(AL244,'シフト記号表（勤務時間帯）'!$C$6:$K$35,9,0))</f>
        <v/>
      </c>
      <c r="AM245" s="256" t="str">
        <f>IF(AM244="","",VLOOKUP(AM244,'シフト記号表（勤務時間帯）'!$C$6:$K$35,9,0))</f>
        <v/>
      </c>
      <c r="AN245" s="247" t="str">
        <f>IF(AN244="","",VLOOKUP(AN244,'シフト記号表（勤務時間帯）'!$C$6:$K$35,9,0))</f>
        <v/>
      </c>
      <c r="AO245" s="251" t="str">
        <f>IF(AO244="","",VLOOKUP(AO244,'シフト記号表（勤務時間帯）'!$C$6:$K$35,9,0))</f>
        <v/>
      </c>
      <c r="AP245" s="251" t="str">
        <f>IF(AP244="","",VLOOKUP(AP244,'シフト記号表（勤務時間帯）'!$C$6:$K$35,9,0))</f>
        <v/>
      </c>
      <c r="AQ245" s="251" t="str">
        <f>IF(AQ244="","",VLOOKUP(AQ244,'シフト記号表（勤務時間帯）'!$C$6:$K$35,9,0))</f>
        <v/>
      </c>
      <c r="AR245" s="251" t="str">
        <f>IF(AR244="","",VLOOKUP(AR244,'シフト記号表（勤務時間帯）'!$C$6:$K$35,9,0))</f>
        <v/>
      </c>
      <c r="AS245" s="251" t="str">
        <f>IF(AS244="","",VLOOKUP(AS244,'シフト記号表（勤務時間帯）'!$C$6:$K$35,9,0))</f>
        <v/>
      </c>
      <c r="AT245" s="256" t="str">
        <f>IF(AT244="","",VLOOKUP(AT244,'シフト記号表（勤務時間帯）'!$C$6:$K$35,9,0))</f>
        <v/>
      </c>
      <c r="AU245" s="247" t="str">
        <f>IF(AU244="","",VLOOKUP(AU244,'シフト記号表（勤務時間帯）'!$C$6:$K$35,9,0))</f>
        <v/>
      </c>
      <c r="AV245" s="251" t="str">
        <f>IF(AV244="","",VLOOKUP(AV244,'シフト記号表（勤務時間帯）'!$C$6:$K$35,9,0))</f>
        <v/>
      </c>
      <c r="AW245" s="251" t="str">
        <f>IF(AW244="","",VLOOKUP(AW244,'シフト記号表（勤務時間帯）'!$C$6:$K$35,9,0))</f>
        <v/>
      </c>
      <c r="AX245" s="276">
        <f>IF($BB$3="４週",SUM(S245:AT245),IF($BB$3="暦月",SUM(S245:AW245),""))</f>
        <v>0</v>
      </c>
      <c r="AY245" s="276"/>
      <c r="AZ245" s="285">
        <f>IF($BB$3="４週",AX245/4,IF($BB$3="暦月",'認知症対応型通所（100名）'!AX245/('認知症対応型通所（100名）'!$BB$8/7),""))</f>
        <v>0</v>
      </c>
      <c r="BA245" s="285"/>
      <c r="BB245" s="174"/>
      <c r="BC245" s="174"/>
      <c r="BD245" s="174"/>
      <c r="BE245" s="174"/>
      <c r="BF245" s="174"/>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row>
    <row r="246" spans="1:1024" ht="20.25" customHeight="1">
      <c r="A246" s="5"/>
      <c r="B246" s="209"/>
      <c r="C246" s="219"/>
      <c r="D246" s="219"/>
      <c r="E246" s="219"/>
      <c r="F246" s="303">
        <f>C244</f>
        <v>0</v>
      </c>
      <c r="G246" s="50"/>
      <c r="H246" s="50"/>
      <c r="I246" s="50"/>
      <c r="J246" s="50"/>
      <c r="K246" s="50"/>
      <c r="L246" s="67"/>
      <c r="M246" s="67"/>
      <c r="N246" s="67"/>
      <c r="O246" s="67"/>
      <c r="P246" s="240" t="s">
        <v>44</v>
      </c>
      <c r="Q246" s="240"/>
      <c r="R246" s="240"/>
      <c r="S246" s="248" t="str">
        <f>IF(S244="","",VLOOKUP(S244,'シフト記号表（勤務時間帯）'!$C$6:$U$35,19,0))</f>
        <v/>
      </c>
      <c r="T246" s="252" t="str">
        <f>IF(T244="","",VLOOKUP(T244,'シフト記号表（勤務時間帯）'!$C$6:$U$35,19,0))</f>
        <v/>
      </c>
      <c r="U246" s="252" t="str">
        <f>IF(U244="","",VLOOKUP(U244,'シフト記号表（勤務時間帯）'!$C$6:$U$35,19,0))</f>
        <v/>
      </c>
      <c r="V246" s="252" t="str">
        <f>IF(V244="","",VLOOKUP(V244,'シフト記号表（勤務時間帯）'!$C$6:$U$35,19,0))</f>
        <v/>
      </c>
      <c r="W246" s="252" t="str">
        <f>IF(W244="","",VLOOKUP(W244,'シフト記号表（勤務時間帯）'!$C$6:$U$35,19,0))</f>
        <v/>
      </c>
      <c r="X246" s="252" t="str">
        <f>IF(X244="","",VLOOKUP(X244,'シフト記号表（勤務時間帯）'!$C$6:$U$35,19,0))</f>
        <v/>
      </c>
      <c r="Y246" s="257" t="str">
        <f>IF(Y244="","",VLOOKUP(Y244,'シフト記号表（勤務時間帯）'!$C$6:$U$35,19,0))</f>
        <v/>
      </c>
      <c r="Z246" s="248" t="str">
        <f>IF(Z244="","",VLOOKUP(Z244,'シフト記号表（勤務時間帯）'!$C$6:$U$35,19,0))</f>
        <v/>
      </c>
      <c r="AA246" s="252" t="str">
        <f>IF(AA244="","",VLOOKUP(AA244,'シフト記号表（勤務時間帯）'!$C$6:$U$35,19,0))</f>
        <v/>
      </c>
      <c r="AB246" s="252" t="str">
        <f>IF(AB244="","",VLOOKUP(AB244,'シフト記号表（勤務時間帯）'!$C$6:$U$35,19,0))</f>
        <v/>
      </c>
      <c r="AC246" s="252" t="str">
        <f>IF(AC244="","",VLOOKUP(AC244,'シフト記号表（勤務時間帯）'!$C$6:$U$35,19,0))</f>
        <v/>
      </c>
      <c r="AD246" s="252" t="str">
        <f>IF(AD244="","",VLOOKUP(AD244,'シフト記号表（勤務時間帯）'!$C$6:$U$35,19,0))</f>
        <v/>
      </c>
      <c r="AE246" s="252" t="str">
        <f>IF(AE244="","",VLOOKUP(AE244,'シフト記号表（勤務時間帯）'!$C$6:$U$35,19,0))</f>
        <v/>
      </c>
      <c r="AF246" s="257" t="str">
        <f>IF(AF244="","",VLOOKUP(AF244,'シフト記号表（勤務時間帯）'!$C$6:$U$35,19,0))</f>
        <v/>
      </c>
      <c r="AG246" s="248" t="str">
        <f>IF(AG244="","",VLOOKUP(AG244,'シフト記号表（勤務時間帯）'!$C$6:$U$35,19,0))</f>
        <v/>
      </c>
      <c r="AH246" s="252" t="str">
        <f>IF(AH244="","",VLOOKUP(AH244,'シフト記号表（勤務時間帯）'!$C$6:$U$35,19,0))</f>
        <v/>
      </c>
      <c r="AI246" s="252" t="str">
        <f>IF(AI244="","",VLOOKUP(AI244,'シフト記号表（勤務時間帯）'!$C$6:$U$35,19,0))</f>
        <v/>
      </c>
      <c r="AJ246" s="252" t="str">
        <f>IF(AJ244="","",VLOOKUP(AJ244,'シフト記号表（勤務時間帯）'!$C$6:$U$35,19,0))</f>
        <v/>
      </c>
      <c r="AK246" s="252" t="str">
        <f>IF(AK244="","",VLOOKUP(AK244,'シフト記号表（勤務時間帯）'!$C$6:$U$35,19,0))</f>
        <v/>
      </c>
      <c r="AL246" s="252" t="str">
        <f>IF(AL244="","",VLOOKUP(AL244,'シフト記号表（勤務時間帯）'!$C$6:$U$35,19,0))</f>
        <v/>
      </c>
      <c r="AM246" s="257" t="str">
        <f>IF(AM244="","",VLOOKUP(AM244,'シフト記号表（勤務時間帯）'!$C$6:$U$35,19,0))</f>
        <v/>
      </c>
      <c r="AN246" s="248" t="str">
        <f>IF(AN244="","",VLOOKUP(AN244,'シフト記号表（勤務時間帯）'!$C$6:$U$35,19,0))</f>
        <v/>
      </c>
      <c r="AO246" s="252" t="str">
        <f>IF(AO244="","",VLOOKUP(AO244,'シフト記号表（勤務時間帯）'!$C$6:$U$35,19,0))</f>
        <v/>
      </c>
      <c r="AP246" s="252" t="str">
        <f>IF(AP244="","",VLOOKUP(AP244,'シフト記号表（勤務時間帯）'!$C$6:$U$35,19,0))</f>
        <v/>
      </c>
      <c r="AQ246" s="252" t="str">
        <f>IF(AQ244="","",VLOOKUP(AQ244,'シフト記号表（勤務時間帯）'!$C$6:$U$35,19,0))</f>
        <v/>
      </c>
      <c r="AR246" s="252" t="str">
        <f>IF(AR244="","",VLOOKUP(AR244,'シフト記号表（勤務時間帯）'!$C$6:$U$35,19,0))</f>
        <v/>
      </c>
      <c r="AS246" s="252" t="str">
        <f>IF(AS244="","",VLOOKUP(AS244,'シフト記号表（勤務時間帯）'!$C$6:$U$35,19,0))</f>
        <v/>
      </c>
      <c r="AT246" s="257" t="str">
        <f>IF(AT244="","",VLOOKUP(AT244,'シフト記号表（勤務時間帯）'!$C$6:$U$35,19,0))</f>
        <v/>
      </c>
      <c r="AU246" s="248" t="str">
        <f>IF(AU244="","",VLOOKUP(AU244,'シフト記号表（勤務時間帯）'!$C$6:$U$35,19,0))</f>
        <v/>
      </c>
      <c r="AV246" s="252" t="str">
        <f>IF(AV244="","",VLOOKUP(AV244,'シフト記号表（勤務時間帯）'!$C$6:$U$35,19,0))</f>
        <v/>
      </c>
      <c r="AW246" s="252" t="str">
        <f>IF(AW244="","",VLOOKUP(AW244,'シフト記号表（勤務時間帯）'!$C$6:$U$35,19,0))</f>
        <v/>
      </c>
      <c r="AX246" s="277">
        <f>IF($BB$3="４週",SUM(S246:AT246),IF($BB$3="暦月",SUM(S246:AW246),""))</f>
        <v>0</v>
      </c>
      <c r="AY246" s="277"/>
      <c r="AZ246" s="286">
        <f>IF($BB$3="４週",AX246/4,IF($BB$3="暦月",'認知症対応型通所（100名）'!AX246/('認知症対応型通所（100名）'!$BB$8/7),""))</f>
        <v>0</v>
      </c>
      <c r="BA246" s="286"/>
      <c r="BB246" s="174"/>
      <c r="BC246" s="174"/>
      <c r="BD246" s="174"/>
      <c r="BE246" s="174"/>
      <c r="BF246" s="174"/>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row>
    <row r="247" spans="1:1024" ht="20.25" customHeight="1">
      <c r="A247" s="5"/>
      <c r="B247" s="209">
        <f>B244+1</f>
        <v>76</v>
      </c>
      <c r="C247" s="219"/>
      <c r="D247" s="219"/>
      <c r="E247" s="219"/>
      <c r="F247" s="41"/>
      <c r="G247" s="50"/>
      <c r="H247" s="50"/>
      <c r="I247" s="50"/>
      <c r="J247" s="50"/>
      <c r="K247" s="50"/>
      <c r="L247" s="67"/>
      <c r="M247" s="67"/>
      <c r="N247" s="67"/>
      <c r="O247" s="67"/>
      <c r="P247" s="241" t="s">
        <v>49</v>
      </c>
      <c r="Q247" s="241"/>
      <c r="R247" s="241"/>
      <c r="S247" s="307"/>
      <c r="T247" s="309"/>
      <c r="U247" s="309"/>
      <c r="V247" s="309"/>
      <c r="W247" s="309"/>
      <c r="X247" s="309"/>
      <c r="Y247" s="310"/>
      <c r="Z247" s="307"/>
      <c r="AA247" s="309"/>
      <c r="AB247" s="309"/>
      <c r="AC247" s="309"/>
      <c r="AD247" s="309"/>
      <c r="AE247" s="309"/>
      <c r="AF247" s="310"/>
      <c r="AG247" s="307"/>
      <c r="AH247" s="309"/>
      <c r="AI247" s="309"/>
      <c r="AJ247" s="309"/>
      <c r="AK247" s="309"/>
      <c r="AL247" s="309"/>
      <c r="AM247" s="310"/>
      <c r="AN247" s="307"/>
      <c r="AO247" s="309"/>
      <c r="AP247" s="309"/>
      <c r="AQ247" s="309"/>
      <c r="AR247" s="309"/>
      <c r="AS247" s="309"/>
      <c r="AT247" s="310"/>
      <c r="AU247" s="307"/>
      <c r="AV247" s="309"/>
      <c r="AW247" s="309"/>
      <c r="AX247" s="312"/>
      <c r="AY247" s="312"/>
      <c r="AZ247" s="316"/>
      <c r="BA247" s="316"/>
      <c r="BB247" s="174"/>
      <c r="BC247" s="174"/>
      <c r="BD247" s="174"/>
      <c r="BE247" s="174"/>
      <c r="BF247" s="174"/>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row>
    <row r="248" spans="1:1024" ht="20.25" customHeight="1">
      <c r="A248" s="5"/>
      <c r="B248" s="209"/>
      <c r="C248" s="219"/>
      <c r="D248" s="219"/>
      <c r="E248" s="219"/>
      <c r="F248" s="39"/>
      <c r="G248" s="50"/>
      <c r="H248" s="50"/>
      <c r="I248" s="50"/>
      <c r="J248" s="50"/>
      <c r="K248" s="50"/>
      <c r="L248" s="67"/>
      <c r="M248" s="67"/>
      <c r="N248" s="67"/>
      <c r="O248" s="67"/>
      <c r="P248" s="239" t="s">
        <v>40</v>
      </c>
      <c r="Q248" s="239"/>
      <c r="R248" s="239"/>
      <c r="S248" s="247" t="str">
        <f>IF(S247="","",VLOOKUP(S247,'シフト記号表（勤務時間帯）'!$C$6:$K$35,9,0))</f>
        <v/>
      </c>
      <c r="T248" s="251" t="str">
        <f>IF(T247="","",VLOOKUP(T247,'シフト記号表（勤務時間帯）'!$C$6:$K$35,9,0))</f>
        <v/>
      </c>
      <c r="U248" s="251" t="str">
        <f>IF(U247="","",VLOOKUP(U247,'シフト記号表（勤務時間帯）'!$C$6:$K$35,9,0))</f>
        <v/>
      </c>
      <c r="V248" s="251" t="str">
        <f>IF(V247="","",VLOOKUP(V247,'シフト記号表（勤務時間帯）'!$C$6:$K$35,9,0))</f>
        <v/>
      </c>
      <c r="W248" s="251" t="str">
        <f>IF(W247="","",VLOOKUP(W247,'シフト記号表（勤務時間帯）'!$C$6:$K$35,9,0))</f>
        <v/>
      </c>
      <c r="X248" s="251" t="str">
        <f>IF(X247="","",VLOOKUP(X247,'シフト記号表（勤務時間帯）'!$C$6:$K$35,9,0))</f>
        <v/>
      </c>
      <c r="Y248" s="256" t="str">
        <f>IF(Y247="","",VLOOKUP(Y247,'シフト記号表（勤務時間帯）'!$C$6:$K$35,9,0))</f>
        <v/>
      </c>
      <c r="Z248" s="247" t="str">
        <f>IF(Z247="","",VLOOKUP(Z247,'シフト記号表（勤務時間帯）'!$C$6:$K$35,9,0))</f>
        <v/>
      </c>
      <c r="AA248" s="251" t="str">
        <f>IF(AA247="","",VLOOKUP(AA247,'シフト記号表（勤務時間帯）'!$C$6:$K$35,9,0))</f>
        <v/>
      </c>
      <c r="AB248" s="251" t="str">
        <f>IF(AB247="","",VLOOKUP(AB247,'シフト記号表（勤務時間帯）'!$C$6:$K$35,9,0))</f>
        <v/>
      </c>
      <c r="AC248" s="251" t="str">
        <f>IF(AC247="","",VLOOKUP(AC247,'シフト記号表（勤務時間帯）'!$C$6:$K$35,9,0))</f>
        <v/>
      </c>
      <c r="AD248" s="251" t="str">
        <f>IF(AD247="","",VLOOKUP(AD247,'シフト記号表（勤務時間帯）'!$C$6:$K$35,9,0))</f>
        <v/>
      </c>
      <c r="AE248" s="251" t="str">
        <f>IF(AE247="","",VLOOKUP(AE247,'シフト記号表（勤務時間帯）'!$C$6:$K$35,9,0))</f>
        <v/>
      </c>
      <c r="AF248" s="256" t="str">
        <f>IF(AF247="","",VLOOKUP(AF247,'シフト記号表（勤務時間帯）'!$C$6:$K$35,9,0))</f>
        <v/>
      </c>
      <c r="AG248" s="247" t="str">
        <f>IF(AG247="","",VLOOKUP(AG247,'シフト記号表（勤務時間帯）'!$C$6:$K$35,9,0))</f>
        <v/>
      </c>
      <c r="AH248" s="251" t="str">
        <f>IF(AH247="","",VLOOKUP(AH247,'シフト記号表（勤務時間帯）'!$C$6:$K$35,9,0))</f>
        <v/>
      </c>
      <c r="AI248" s="251" t="str">
        <f>IF(AI247="","",VLOOKUP(AI247,'シフト記号表（勤務時間帯）'!$C$6:$K$35,9,0))</f>
        <v/>
      </c>
      <c r="AJ248" s="251" t="str">
        <f>IF(AJ247="","",VLOOKUP(AJ247,'シフト記号表（勤務時間帯）'!$C$6:$K$35,9,0))</f>
        <v/>
      </c>
      <c r="AK248" s="251" t="str">
        <f>IF(AK247="","",VLOOKUP(AK247,'シフト記号表（勤務時間帯）'!$C$6:$K$35,9,0))</f>
        <v/>
      </c>
      <c r="AL248" s="251" t="str">
        <f>IF(AL247="","",VLOOKUP(AL247,'シフト記号表（勤務時間帯）'!$C$6:$K$35,9,0))</f>
        <v/>
      </c>
      <c r="AM248" s="256" t="str">
        <f>IF(AM247="","",VLOOKUP(AM247,'シフト記号表（勤務時間帯）'!$C$6:$K$35,9,0))</f>
        <v/>
      </c>
      <c r="AN248" s="247" t="str">
        <f>IF(AN247="","",VLOOKUP(AN247,'シフト記号表（勤務時間帯）'!$C$6:$K$35,9,0))</f>
        <v/>
      </c>
      <c r="AO248" s="251" t="str">
        <f>IF(AO247="","",VLOOKUP(AO247,'シフト記号表（勤務時間帯）'!$C$6:$K$35,9,0))</f>
        <v/>
      </c>
      <c r="AP248" s="251" t="str">
        <f>IF(AP247="","",VLOOKUP(AP247,'シフト記号表（勤務時間帯）'!$C$6:$K$35,9,0))</f>
        <v/>
      </c>
      <c r="AQ248" s="251" t="str">
        <f>IF(AQ247="","",VLOOKUP(AQ247,'シフト記号表（勤務時間帯）'!$C$6:$K$35,9,0))</f>
        <v/>
      </c>
      <c r="AR248" s="251" t="str">
        <f>IF(AR247="","",VLOOKUP(AR247,'シフト記号表（勤務時間帯）'!$C$6:$K$35,9,0))</f>
        <v/>
      </c>
      <c r="AS248" s="251" t="str">
        <f>IF(AS247="","",VLOOKUP(AS247,'シフト記号表（勤務時間帯）'!$C$6:$K$35,9,0))</f>
        <v/>
      </c>
      <c r="AT248" s="256" t="str">
        <f>IF(AT247="","",VLOOKUP(AT247,'シフト記号表（勤務時間帯）'!$C$6:$K$35,9,0))</f>
        <v/>
      </c>
      <c r="AU248" s="247" t="str">
        <f>IF(AU247="","",VLOOKUP(AU247,'シフト記号表（勤務時間帯）'!$C$6:$K$35,9,0))</f>
        <v/>
      </c>
      <c r="AV248" s="251" t="str">
        <f>IF(AV247="","",VLOOKUP(AV247,'シフト記号表（勤務時間帯）'!$C$6:$K$35,9,0))</f>
        <v/>
      </c>
      <c r="AW248" s="251" t="str">
        <f>IF(AW247="","",VLOOKUP(AW247,'シフト記号表（勤務時間帯）'!$C$6:$K$35,9,0))</f>
        <v/>
      </c>
      <c r="AX248" s="276">
        <f>IF($BB$3="４週",SUM(S248:AT248),IF($BB$3="暦月",SUM(S248:AW248),""))</f>
        <v>0</v>
      </c>
      <c r="AY248" s="276"/>
      <c r="AZ248" s="285">
        <f>IF($BB$3="４週",AX248/4,IF($BB$3="暦月",'認知症対応型通所（100名）'!AX248/('認知症対応型通所（100名）'!$BB$8/7),""))</f>
        <v>0</v>
      </c>
      <c r="BA248" s="285"/>
      <c r="BB248" s="174"/>
      <c r="BC248" s="174"/>
      <c r="BD248" s="174"/>
      <c r="BE248" s="174"/>
      <c r="BF248" s="174"/>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row>
    <row r="249" spans="1:1024" ht="20.25" customHeight="1">
      <c r="A249" s="5"/>
      <c r="B249" s="209"/>
      <c r="C249" s="219"/>
      <c r="D249" s="219"/>
      <c r="E249" s="219"/>
      <c r="F249" s="303">
        <f>C247</f>
        <v>0</v>
      </c>
      <c r="G249" s="50"/>
      <c r="H249" s="50"/>
      <c r="I249" s="50"/>
      <c r="J249" s="50"/>
      <c r="K249" s="50"/>
      <c r="L249" s="67"/>
      <c r="M249" s="67"/>
      <c r="N249" s="67"/>
      <c r="O249" s="67"/>
      <c r="P249" s="240" t="s">
        <v>44</v>
      </c>
      <c r="Q249" s="240"/>
      <c r="R249" s="240"/>
      <c r="S249" s="248" t="str">
        <f>IF(S247="","",VLOOKUP(S247,'シフト記号表（勤務時間帯）'!$C$6:$U$35,19,0))</f>
        <v/>
      </c>
      <c r="T249" s="252" t="str">
        <f>IF(T247="","",VLOOKUP(T247,'シフト記号表（勤務時間帯）'!$C$6:$U$35,19,0))</f>
        <v/>
      </c>
      <c r="U249" s="252" t="str">
        <f>IF(U247="","",VLOOKUP(U247,'シフト記号表（勤務時間帯）'!$C$6:$U$35,19,0))</f>
        <v/>
      </c>
      <c r="V249" s="252" t="str">
        <f>IF(V247="","",VLOOKUP(V247,'シフト記号表（勤務時間帯）'!$C$6:$U$35,19,0))</f>
        <v/>
      </c>
      <c r="W249" s="252" t="str">
        <f>IF(W247="","",VLOOKUP(W247,'シフト記号表（勤務時間帯）'!$C$6:$U$35,19,0))</f>
        <v/>
      </c>
      <c r="X249" s="252" t="str">
        <f>IF(X247="","",VLOOKUP(X247,'シフト記号表（勤務時間帯）'!$C$6:$U$35,19,0))</f>
        <v/>
      </c>
      <c r="Y249" s="257" t="str">
        <f>IF(Y247="","",VLOOKUP(Y247,'シフト記号表（勤務時間帯）'!$C$6:$U$35,19,0))</f>
        <v/>
      </c>
      <c r="Z249" s="248" t="str">
        <f>IF(Z247="","",VLOOKUP(Z247,'シフト記号表（勤務時間帯）'!$C$6:$U$35,19,0))</f>
        <v/>
      </c>
      <c r="AA249" s="252" t="str">
        <f>IF(AA247="","",VLOOKUP(AA247,'シフト記号表（勤務時間帯）'!$C$6:$U$35,19,0))</f>
        <v/>
      </c>
      <c r="AB249" s="252" t="str">
        <f>IF(AB247="","",VLOOKUP(AB247,'シフト記号表（勤務時間帯）'!$C$6:$U$35,19,0))</f>
        <v/>
      </c>
      <c r="AC249" s="252" t="str">
        <f>IF(AC247="","",VLOOKUP(AC247,'シフト記号表（勤務時間帯）'!$C$6:$U$35,19,0))</f>
        <v/>
      </c>
      <c r="AD249" s="252" t="str">
        <f>IF(AD247="","",VLOOKUP(AD247,'シフト記号表（勤務時間帯）'!$C$6:$U$35,19,0))</f>
        <v/>
      </c>
      <c r="AE249" s="252" t="str">
        <f>IF(AE247="","",VLOOKUP(AE247,'シフト記号表（勤務時間帯）'!$C$6:$U$35,19,0))</f>
        <v/>
      </c>
      <c r="AF249" s="257" t="str">
        <f>IF(AF247="","",VLOOKUP(AF247,'シフト記号表（勤務時間帯）'!$C$6:$U$35,19,0))</f>
        <v/>
      </c>
      <c r="AG249" s="248" t="str">
        <f>IF(AG247="","",VLOOKUP(AG247,'シフト記号表（勤務時間帯）'!$C$6:$U$35,19,0))</f>
        <v/>
      </c>
      <c r="AH249" s="252" t="str">
        <f>IF(AH247="","",VLOOKUP(AH247,'シフト記号表（勤務時間帯）'!$C$6:$U$35,19,0))</f>
        <v/>
      </c>
      <c r="AI249" s="252" t="str">
        <f>IF(AI247="","",VLOOKUP(AI247,'シフト記号表（勤務時間帯）'!$C$6:$U$35,19,0))</f>
        <v/>
      </c>
      <c r="AJ249" s="252" t="str">
        <f>IF(AJ247="","",VLOOKUP(AJ247,'シフト記号表（勤務時間帯）'!$C$6:$U$35,19,0))</f>
        <v/>
      </c>
      <c r="AK249" s="252" t="str">
        <f>IF(AK247="","",VLOOKUP(AK247,'シフト記号表（勤務時間帯）'!$C$6:$U$35,19,0))</f>
        <v/>
      </c>
      <c r="AL249" s="252" t="str">
        <f>IF(AL247="","",VLOOKUP(AL247,'シフト記号表（勤務時間帯）'!$C$6:$U$35,19,0))</f>
        <v/>
      </c>
      <c r="AM249" s="257" t="str">
        <f>IF(AM247="","",VLOOKUP(AM247,'シフト記号表（勤務時間帯）'!$C$6:$U$35,19,0))</f>
        <v/>
      </c>
      <c r="AN249" s="248" t="str">
        <f>IF(AN247="","",VLOOKUP(AN247,'シフト記号表（勤務時間帯）'!$C$6:$U$35,19,0))</f>
        <v/>
      </c>
      <c r="AO249" s="252" t="str">
        <f>IF(AO247="","",VLOOKUP(AO247,'シフト記号表（勤務時間帯）'!$C$6:$U$35,19,0))</f>
        <v/>
      </c>
      <c r="AP249" s="252" t="str">
        <f>IF(AP247="","",VLOOKUP(AP247,'シフト記号表（勤務時間帯）'!$C$6:$U$35,19,0))</f>
        <v/>
      </c>
      <c r="AQ249" s="252" t="str">
        <f>IF(AQ247="","",VLOOKUP(AQ247,'シフト記号表（勤務時間帯）'!$C$6:$U$35,19,0))</f>
        <v/>
      </c>
      <c r="AR249" s="252" t="str">
        <f>IF(AR247="","",VLOOKUP(AR247,'シフト記号表（勤務時間帯）'!$C$6:$U$35,19,0))</f>
        <v/>
      </c>
      <c r="AS249" s="252" t="str">
        <f>IF(AS247="","",VLOOKUP(AS247,'シフト記号表（勤務時間帯）'!$C$6:$U$35,19,0))</f>
        <v/>
      </c>
      <c r="AT249" s="257" t="str">
        <f>IF(AT247="","",VLOOKUP(AT247,'シフト記号表（勤務時間帯）'!$C$6:$U$35,19,0))</f>
        <v/>
      </c>
      <c r="AU249" s="248" t="str">
        <f>IF(AU247="","",VLOOKUP(AU247,'シフト記号表（勤務時間帯）'!$C$6:$U$35,19,0))</f>
        <v/>
      </c>
      <c r="AV249" s="252" t="str">
        <f>IF(AV247="","",VLOOKUP(AV247,'シフト記号表（勤務時間帯）'!$C$6:$U$35,19,0))</f>
        <v/>
      </c>
      <c r="AW249" s="252" t="str">
        <f>IF(AW247="","",VLOOKUP(AW247,'シフト記号表（勤務時間帯）'!$C$6:$U$35,19,0))</f>
        <v/>
      </c>
      <c r="AX249" s="277">
        <f>IF($BB$3="４週",SUM(S249:AT249),IF($BB$3="暦月",SUM(S249:AW249),""))</f>
        <v>0</v>
      </c>
      <c r="AY249" s="277"/>
      <c r="AZ249" s="286">
        <f>IF($BB$3="４週",AX249/4,IF($BB$3="暦月",'認知症対応型通所（100名）'!AX249/('認知症対応型通所（100名）'!$BB$8/7),""))</f>
        <v>0</v>
      </c>
      <c r="BA249" s="286"/>
      <c r="BB249" s="174"/>
      <c r="BC249" s="174"/>
      <c r="BD249" s="174"/>
      <c r="BE249" s="174"/>
      <c r="BF249" s="174"/>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row>
    <row r="250" spans="1:1024" ht="20.25" customHeight="1">
      <c r="A250" s="5"/>
      <c r="B250" s="209">
        <f>B247+1</f>
        <v>77</v>
      </c>
      <c r="C250" s="219"/>
      <c r="D250" s="219"/>
      <c r="E250" s="219"/>
      <c r="F250" s="41"/>
      <c r="G250" s="50"/>
      <c r="H250" s="50"/>
      <c r="I250" s="50"/>
      <c r="J250" s="50"/>
      <c r="K250" s="50"/>
      <c r="L250" s="67"/>
      <c r="M250" s="67"/>
      <c r="N250" s="67"/>
      <c r="O250" s="67"/>
      <c r="P250" s="241" t="s">
        <v>49</v>
      </c>
      <c r="Q250" s="241"/>
      <c r="R250" s="241"/>
      <c r="S250" s="307"/>
      <c r="T250" s="309"/>
      <c r="U250" s="309"/>
      <c r="V250" s="309"/>
      <c r="W250" s="309"/>
      <c r="X250" s="309"/>
      <c r="Y250" s="310"/>
      <c r="Z250" s="307"/>
      <c r="AA250" s="309"/>
      <c r="AB250" s="309"/>
      <c r="AC250" s="309"/>
      <c r="AD250" s="309"/>
      <c r="AE250" s="309"/>
      <c r="AF250" s="310"/>
      <c r="AG250" s="307"/>
      <c r="AH250" s="309"/>
      <c r="AI250" s="309"/>
      <c r="AJ250" s="309"/>
      <c r="AK250" s="309"/>
      <c r="AL250" s="309"/>
      <c r="AM250" s="310"/>
      <c r="AN250" s="307"/>
      <c r="AO250" s="309"/>
      <c r="AP250" s="309"/>
      <c r="AQ250" s="309"/>
      <c r="AR250" s="309"/>
      <c r="AS250" s="309"/>
      <c r="AT250" s="310"/>
      <c r="AU250" s="307"/>
      <c r="AV250" s="309"/>
      <c r="AW250" s="309"/>
      <c r="AX250" s="312"/>
      <c r="AY250" s="312"/>
      <c r="AZ250" s="316"/>
      <c r="BA250" s="316"/>
      <c r="BB250" s="174"/>
      <c r="BC250" s="174"/>
      <c r="BD250" s="174"/>
      <c r="BE250" s="174"/>
      <c r="BF250" s="174"/>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row>
    <row r="251" spans="1:1024" ht="20.25" customHeight="1">
      <c r="A251" s="5"/>
      <c r="B251" s="209"/>
      <c r="C251" s="219"/>
      <c r="D251" s="219"/>
      <c r="E251" s="219"/>
      <c r="F251" s="39"/>
      <c r="G251" s="50"/>
      <c r="H251" s="50"/>
      <c r="I251" s="50"/>
      <c r="J251" s="50"/>
      <c r="K251" s="50"/>
      <c r="L251" s="67"/>
      <c r="M251" s="67"/>
      <c r="N251" s="67"/>
      <c r="O251" s="67"/>
      <c r="P251" s="239" t="s">
        <v>40</v>
      </c>
      <c r="Q251" s="239"/>
      <c r="R251" s="239"/>
      <c r="S251" s="247" t="str">
        <f>IF(S250="","",VLOOKUP(S250,'シフト記号表（勤務時間帯）'!$C$6:$K$35,9,0))</f>
        <v/>
      </c>
      <c r="T251" s="251" t="str">
        <f>IF(T250="","",VLOOKUP(T250,'シフト記号表（勤務時間帯）'!$C$6:$K$35,9,0))</f>
        <v/>
      </c>
      <c r="U251" s="251" t="str">
        <f>IF(U250="","",VLOOKUP(U250,'シフト記号表（勤務時間帯）'!$C$6:$K$35,9,0))</f>
        <v/>
      </c>
      <c r="V251" s="251" t="str">
        <f>IF(V250="","",VLOOKUP(V250,'シフト記号表（勤務時間帯）'!$C$6:$K$35,9,0))</f>
        <v/>
      </c>
      <c r="W251" s="251" t="str">
        <f>IF(W250="","",VLOOKUP(W250,'シフト記号表（勤務時間帯）'!$C$6:$K$35,9,0))</f>
        <v/>
      </c>
      <c r="X251" s="251" t="str">
        <f>IF(X250="","",VLOOKUP(X250,'シフト記号表（勤務時間帯）'!$C$6:$K$35,9,0))</f>
        <v/>
      </c>
      <c r="Y251" s="256" t="str">
        <f>IF(Y250="","",VLOOKUP(Y250,'シフト記号表（勤務時間帯）'!$C$6:$K$35,9,0))</f>
        <v/>
      </c>
      <c r="Z251" s="247" t="str">
        <f>IF(Z250="","",VLOOKUP(Z250,'シフト記号表（勤務時間帯）'!$C$6:$K$35,9,0))</f>
        <v/>
      </c>
      <c r="AA251" s="251" t="str">
        <f>IF(AA250="","",VLOOKUP(AA250,'シフト記号表（勤務時間帯）'!$C$6:$K$35,9,0))</f>
        <v/>
      </c>
      <c r="AB251" s="251" t="str">
        <f>IF(AB250="","",VLOOKUP(AB250,'シフト記号表（勤務時間帯）'!$C$6:$K$35,9,0))</f>
        <v/>
      </c>
      <c r="AC251" s="251" t="str">
        <f>IF(AC250="","",VLOOKUP(AC250,'シフト記号表（勤務時間帯）'!$C$6:$K$35,9,0))</f>
        <v/>
      </c>
      <c r="AD251" s="251" t="str">
        <f>IF(AD250="","",VLOOKUP(AD250,'シフト記号表（勤務時間帯）'!$C$6:$K$35,9,0))</f>
        <v/>
      </c>
      <c r="AE251" s="251" t="str">
        <f>IF(AE250="","",VLOOKUP(AE250,'シフト記号表（勤務時間帯）'!$C$6:$K$35,9,0))</f>
        <v/>
      </c>
      <c r="AF251" s="256" t="str">
        <f>IF(AF250="","",VLOOKUP(AF250,'シフト記号表（勤務時間帯）'!$C$6:$K$35,9,0))</f>
        <v/>
      </c>
      <c r="AG251" s="247" t="str">
        <f>IF(AG250="","",VLOOKUP(AG250,'シフト記号表（勤務時間帯）'!$C$6:$K$35,9,0))</f>
        <v/>
      </c>
      <c r="AH251" s="251" t="str">
        <f>IF(AH250="","",VLOOKUP(AH250,'シフト記号表（勤務時間帯）'!$C$6:$K$35,9,0))</f>
        <v/>
      </c>
      <c r="AI251" s="251" t="str">
        <f>IF(AI250="","",VLOOKUP(AI250,'シフト記号表（勤務時間帯）'!$C$6:$K$35,9,0))</f>
        <v/>
      </c>
      <c r="AJ251" s="251" t="str">
        <f>IF(AJ250="","",VLOOKUP(AJ250,'シフト記号表（勤務時間帯）'!$C$6:$K$35,9,0))</f>
        <v/>
      </c>
      <c r="AK251" s="251" t="str">
        <f>IF(AK250="","",VLOOKUP(AK250,'シフト記号表（勤務時間帯）'!$C$6:$K$35,9,0))</f>
        <v/>
      </c>
      <c r="AL251" s="251" t="str">
        <f>IF(AL250="","",VLOOKUP(AL250,'シフト記号表（勤務時間帯）'!$C$6:$K$35,9,0))</f>
        <v/>
      </c>
      <c r="AM251" s="256" t="str">
        <f>IF(AM250="","",VLOOKUP(AM250,'シフト記号表（勤務時間帯）'!$C$6:$K$35,9,0))</f>
        <v/>
      </c>
      <c r="AN251" s="247" t="str">
        <f>IF(AN250="","",VLOOKUP(AN250,'シフト記号表（勤務時間帯）'!$C$6:$K$35,9,0))</f>
        <v/>
      </c>
      <c r="AO251" s="251" t="str">
        <f>IF(AO250="","",VLOOKUP(AO250,'シフト記号表（勤務時間帯）'!$C$6:$K$35,9,0))</f>
        <v/>
      </c>
      <c r="AP251" s="251" t="str">
        <f>IF(AP250="","",VLOOKUP(AP250,'シフト記号表（勤務時間帯）'!$C$6:$K$35,9,0))</f>
        <v/>
      </c>
      <c r="AQ251" s="251" t="str">
        <f>IF(AQ250="","",VLOOKUP(AQ250,'シフト記号表（勤務時間帯）'!$C$6:$K$35,9,0))</f>
        <v/>
      </c>
      <c r="AR251" s="251" t="str">
        <f>IF(AR250="","",VLOOKUP(AR250,'シフト記号表（勤務時間帯）'!$C$6:$K$35,9,0))</f>
        <v/>
      </c>
      <c r="AS251" s="251" t="str">
        <f>IF(AS250="","",VLOOKUP(AS250,'シフト記号表（勤務時間帯）'!$C$6:$K$35,9,0))</f>
        <v/>
      </c>
      <c r="AT251" s="256" t="str">
        <f>IF(AT250="","",VLOOKUP(AT250,'シフト記号表（勤務時間帯）'!$C$6:$K$35,9,0))</f>
        <v/>
      </c>
      <c r="AU251" s="247" t="str">
        <f>IF(AU250="","",VLOOKUP(AU250,'シフト記号表（勤務時間帯）'!$C$6:$K$35,9,0))</f>
        <v/>
      </c>
      <c r="AV251" s="251" t="str">
        <f>IF(AV250="","",VLOOKUP(AV250,'シフト記号表（勤務時間帯）'!$C$6:$K$35,9,0))</f>
        <v/>
      </c>
      <c r="AW251" s="251" t="str">
        <f>IF(AW250="","",VLOOKUP(AW250,'シフト記号表（勤務時間帯）'!$C$6:$K$35,9,0))</f>
        <v/>
      </c>
      <c r="AX251" s="276">
        <f>IF($BB$3="４週",SUM(S251:AT251),IF($BB$3="暦月",SUM(S251:AW251),""))</f>
        <v>0</v>
      </c>
      <c r="AY251" s="276"/>
      <c r="AZ251" s="285">
        <f>IF($BB$3="４週",AX251/4,IF($BB$3="暦月",'認知症対応型通所（100名）'!AX251/('認知症対応型通所（100名）'!$BB$8/7),""))</f>
        <v>0</v>
      </c>
      <c r="BA251" s="285"/>
      <c r="BB251" s="174"/>
      <c r="BC251" s="174"/>
      <c r="BD251" s="174"/>
      <c r="BE251" s="174"/>
      <c r="BF251" s="174"/>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row>
    <row r="252" spans="1:1024" ht="20.25" customHeight="1">
      <c r="A252" s="5"/>
      <c r="B252" s="209"/>
      <c r="C252" s="219"/>
      <c r="D252" s="219"/>
      <c r="E252" s="219"/>
      <c r="F252" s="303">
        <f>C250</f>
        <v>0</v>
      </c>
      <c r="G252" s="50"/>
      <c r="H252" s="50"/>
      <c r="I252" s="50"/>
      <c r="J252" s="50"/>
      <c r="K252" s="50"/>
      <c r="L252" s="67"/>
      <c r="M252" s="67"/>
      <c r="N252" s="67"/>
      <c r="O252" s="67"/>
      <c r="P252" s="240" t="s">
        <v>44</v>
      </c>
      <c r="Q252" s="240"/>
      <c r="R252" s="240"/>
      <c r="S252" s="248" t="str">
        <f>IF(S250="","",VLOOKUP(S250,'シフト記号表（勤務時間帯）'!$C$6:$U$35,19,0))</f>
        <v/>
      </c>
      <c r="T252" s="252" t="str">
        <f>IF(T250="","",VLOOKUP(T250,'シフト記号表（勤務時間帯）'!$C$6:$U$35,19,0))</f>
        <v/>
      </c>
      <c r="U252" s="252" t="str">
        <f>IF(U250="","",VLOOKUP(U250,'シフト記号表（勤務時間帯）'!$C$6:$U$35,19,0))</f>
        <v/>
      </c>
      <c r="V252" s="252" t="str">
        <f>IF(V250="","",VLOOKUP(V250,'シフト記号表（勤務時間帯）'!$C$6:$U$35,19,0))</f>
        <v/>
      </c>
      <c r="W252" s="252" t="str">
        <f>IF(W250="","",VLOOKUP(W250,'シフト記号表（勤務時間帯）'!$C$6:$U$35,19,0))</f>
        <v/>
      </c>
      <c r="X252" s="252" t="str">
        <f>IF(X250="","",VLOOKUP(X250,'シフト記号表（勤務時間帯）'!$C$6:$U$35,19,0))</f>
        <v/>
      </c>
      <c r="Y252" s="257" t="str">
        <f>IF(Y250="","",VLOOKUP(Y250,'シフト記号表（勤務時間帯）'!$C$6:$U$35,19,0))</f>
        <v/>
      </c>
      <c r="Z252" s="248" t="str">
        <f>IF(Z250="","",VLOOKUP(Z250,'シフト記号表（勤務時間帯）'!$C$6:$U$35,19,0))</f>
        <v/>
      </c>
      <c r="AA252" s="252" t="str">
        <f>IF(AA250="","",VLOOKUP(AA250,'シフト記号表（勤務時間帯）'!$C$6:$U$35,19,0))</f>
        <v/>
      </c>
      <c r="AB252" s="252" t="str">
        <f>IF(AB250="","",VLOOKUP(AB250,'シフト記号表（勤務時間帯）'!$C$6:$U$35,19,0))</f>
        <v/>
      </c>
      <c r="AC252" s="252" t="str">
        <f>IF(AC250="","",VLOOKUP(AC250,'シフト記号表（勤務時間帯）'!$C$6:$U$35,19,0))</f>
        <v/>
      </c>
      <c r="AD252" s="252" t="str">
        <f>IF(AD250="","",VLOOKUP(AD250,'シフト記号表（勤務時間帯）'!$C$6:$U$35,19,0))</f>
        <v/>
      </c>
      <c r="AE252" s="252" t="str">
        <f>IF(AE250="","",VLOOKUP(AE250,'シフト記号表（勤務時間帯）'!$C$6:$U$35,19,0))</f>
        <v/>
      </c>
      <c r="AF252" s="257" t="str">
        <f>IF(AF250="","",VLOOKUP(AF250,'シフト記号表（勤務時間帯）'!$C$6:$U$35,19,0))</f>
        <v/>
      </c>
      <c r="AG252" s="248" t="str">
        <f>IF(AG250="","",VLOOKUP(AG250,'シフト記号表（勤務時間帯）'!$C$6:$U$35,19,0))</f>
        <v/>
      </c>
      <c r="AH252" s="252" t="str">
        <f>IF(AH250="","",VLOOKUP(AH250,'シフト記号表（勤務時間帯）'!$C$6:$U$35,19,0))</f>
        <v/>
      </c>
      <c r="AI252" s="252" t="str">
        <f>IF(AI250="","",VLOOKUP(AI250,'シフト記号表（勤務時間帯）'!$C$6:$U$35,19,0))</f>
        <v/>
      </c>
      <c r="AJ252" s="252" t="str">
        <f>IF(AJ250="","",VLOOKUP(AJ250,'シフト記号表（勤務時間帯）'!$C$6:$U$35,19,0))</f>
        <v/>
      </c>
      <c r="AK252" s="252" t="str">
        <f>IF(AK250="","",VLOOKUP(AK250,'シフト記号表（勤務時間帯）'!$C$6:$U$35,19,0))</f>
        <v/>
      </c>
      <c r="AL252" s="252" t="str">
        <f>IF(AL250="","",VLOOKUP(AL250,'シフト記号表（勤務時間帯）'!$C$6:$U$35,19,0))</f>
        <v/>
      </c>
      <c r="AM252" s="257" t="str">
        <f>IF(AM250="","",VLOOKUP(AM250,'シフト記号表（勤務時間帯）'!$C$6:$U$35,19,0))</f>
        <v/>
      </c>
      <c r="AN252" s="248" t="str">
        <f>IF(AN250="","",VLOOKUP(AN250,'シフト記号表（勤務時間帯）'!$C$6:$U$35,19,0))</f>
        <v/>
      </c>
      <c r="AO252" s="252" t="str">
        <f>IF(AO250="","",VLOOKUP(AO250,'シフト記号表（勤務時間帯）'!$C$6:$U$35,19,0))</f>
        <v/>
      </c>
      <c r="AP252" s="252" t="str">
        <f>IF(AP250="","",VLOOKUP(AP250,'シフト記号表（勤務時間帯）'!$C$6:$U$35,19,0))</f>
        <v/>
      </c>
      <c r="AQ252" s="252" t="str">
        <f>IF(AQ250="","",VLOOKUP(AQ250,'シフト記号表（勤務時間帯）'!$C$6:$U$35,19,0))</f>
        <v/>
      </c>
      <c r="AR252" s="252" t="str">
        <f>IF(AR250="","",VLOOKUP(AR250,'シフト記号表（勤務時間帯）'!$C$6:$U$35,19,0))</f>
        <v/>
      </c>
      <c r="AS252" s="252" t="str">
        <f>IF(AS250="","",VLOOKUP(AS250,'シフト記号表（勤務時間帯）'!$C$6:$U$35,19,0))</f>
        <v/>
      </c>
      <c r="AT252" s="257" t="str">
        <f>IF(AT250="","",VLOOKUP(AT250,'シフト記号表（勤務時間帯）'!$C$6:$U$35,19,0))</f>
        <v/>
      </c>
      <c r="AU252" s="248" t="str">
        <f>IF(AU250="","",VLOOKUP(AU250,'シフト記号表（勤務時間帯）'!$C$6:$U$35,19,0))</f>
        <v/>
      </c>
      <c r="AV252" s="252" t="str">
        <f>IF(AV250="","",VLOOKUP(AV250,'シフト記号表（勤務時間帯）'!$C$6:$U$35,19,0))</f>
        <v/>
      </c>
      <c r="AW252" s="252" t="str">
        <f>IF(AW250="","",VLOOKUP(AW250,'シフト記号表（勤務時間帯）'!$C$6:$U$35,19,0))</f>
        <v/>
      </c>
      <c r="AX252" s="277">
        <f>IF($BB$3="４週",SUM(S252:AT252),IF($BB$3="暦月",SUM(S252:AW252),""))</f>
        <v>0</v>
      </c>
      <c r="AY252" s="277"/>
      <c r="AZ252" s="286">
        <f>IF($BB$3="４週",AX252/4,IF($BB$3="暦月",'認知症対応型通所（100名）'!AX252/('認知症対応型通所（100名）'!$BB$8/7),""))</f>
        <v>0</v>
      </c>
      <c r="BA252" s="286"/>
      <c r="BB252" s="174"/>
      <c r="BC252" s="174"/>
      <c r="BD252" s="174"/>
      <c r="BE252" s="174"/>
      <c r="BF252" s="174"/>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row>
    <row r="253" spans="1:1024" ht="20.25" customHeight="1">
      <c r="A253" s="5"/>
      <c r="B253" s="209">
        <f>B250+1</f>
        <v>78</v>
      </c>
      <c r="C253" s="219"/>
      <c r="D253" s="219"/>
      <c r="E253" s="219"/>
      <c r="F253" s="41"/>
      <c r="G253" s="50"/>
      <c r="H253" s="50"/>
      <c r="I253" s="50"/>
      <c r="J253" s="50"/>
      <c r="K253" s="50"/>
      <c r="L253" s="67"/>
      <c r="M253" s="67"/>
      <c r="N253" s="67"/>
      <c r="O253" s="67"/>
      <c r="P253" s="241" t="s">
        <v>49</v>
      </c>
      <c r="Q253" s="241"/>
      <c r="R253" s="241"/>
      <c r="S253" s="307"/>
      <c r="T253" s="309"/>
      <c r="U253" s="309"/>
      <c r="V253" s="309"/>
      <c r="W253" s="309"/>
      <c r="X253" s="309"/>
      <c r="Y253" s="310"/>
      <c r="Z253" s="307"/>
      <c r="AA253" s="309"/>
      <c r="AB253" s="309"/>
      <c r="AC253" s="309"/>
      <c r="AD253" s="309"/>
      <c r="AE253" s="309"/>
      <c r="AF253" s="310"/>
      <c r="AG253" s="307"/>
      <c r="AH253" s="309"/>
      <c r="AI253" s="309"/>
      <c r="AJ253" s="309"/>
      <c r="AK253" s="309"/>
      <c r="AL253" s="309"/>
      <c r="AM253" s="310"/>
      <c r="AN253" s="307"/>
      <c r="AO253" s="309"/>
      <c r="AP253" s="309"/>
      <c r="AQ253" s="309"/>
      <c r="AR253" s="309"/>
      <c r="AS253" s="309"/>
      <c r="AT253" s="310"/>
      <c r="AU253" s="307"/>
      <c r="AV253" s="309"/>
      <c r="AW253" s="309"/>
      <c r="AX253" s="312"/>
      <c r="AY253" s="312"/>
      <c r="AZ253" s="316"/>
      <c r="BA253" s="316"/>
      <c r="BB253" s="174"/>
      <c r="BC253" s="174"/>
      <c r="BD253" s="174"/>
      <c r="BE253" s="174"/>
      <c r="BF253" s="174"/>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row>
    <row r="254" spans="1:1024" ht="20.25" customHeight="1">
      <c r="A254" s="5"/>
      <c r="B254" s="209"/>
      <c r="C254" s="219"/>
      <c r="D254" s="219"/>
      <c r="E254" s="219"/>
      <c r="F254" s="39"/>
      <c r="G254" s="50"/>
      <c r="H254" s="50"/>
      <c r="I254" s="50"/>
      <c r="J254" s="50"/>
      <c r="K254" s="50"/>
      <c r="L254" s="67"/>
      <c r="M254" s="67"/>
      <c r="N254" s="67"/>
      <c r="O254" s="67"/>
      <c r="P254" s="239" t="s">
        <v>40</v>
      </c>
      <c r="Q254" s="239"/>
      <c r="R254" s="239"/>
      <c r="S254" s="247" t="str">
        <f>IF(S253="","",VLOOKUP(S253,'シフト記号表（勤務時間帯）'!$C$6:$K$35,9,0))</f>
        <v/>
      </c>
      <c r="T254" s="251" t="str">
        <f>IF(T253="","",VLOOKUP(T253,'シフト記号表（勤務時間帯）'!$C$6:$K$35,9,0))</f>
        <v/>
      </c>
      <c r="U254" s="251" t="str">
        <f>IF(U253="","",VLOOKUP(U253,'シフト記号表（勤務時間帯）'!$C$6:$K$35,9,0))</f>
        <v/>
      </c>
      <c r="V254" s="251" t="str">
        <f>IF(V253="","",VLOOKUP(V253,'シフト記号表（勤務時間帯）'!$C$6:$K$35,9,0))</f>
        <v/>
      </c>
      <c r="W254" s="251" t="str">
        <f>IF(W253="","",VLOOKUP(W253,'シフト記号表（勤務時間帯）'!$C$6:$K$35,9,0))</f>
        <v/>
      </c>
      <c r="X254" s="251" t="str">
        <f>IF(X253="","",VLOOKUP(X253,'シフト記号表（勤務時間帯）'!$C$6:$K$35,9,0))</f>
        <v/>
      </c>
      <c r="Y254" s="256" t="str">
        <f>IF(Y253="","",VLOOKUP(Y253,'シフト記号表（勤務時間帯）'!$C$6:$K$35,9,0))</f>
        <v/>
      </c>
      <c r="Z254" s="247" t="str">
        <f>IF(Z253="","",VLOOKUP(Z253,'シフト記号表（勤務時間帯）'!$C$6:$K$35,9,0))</f>
        <v/>
      </c>
      <c r="AA254" s="251" t="str">
        <f>IF(AA253="","",VLOOKUP(AA253,'シフト記号表（勤務時間帯）'!$C$6:$K$35,9,0))</f>
        <v/>
      </c>
      <c r="AB254" s="251" t="str">
        <f>IF(AB253="","",VLOOKUP(AB253,'シフト記号表（勤務時間帯）'!$C$6:$K$35,9,0))</f>
        <v/>
      </c>
      <c r="AC254" s="251" t="str">
        <f>IF(AC253="","",VLOOKUP(AC253,'シフト記号表（勤務時間帯）'!$C$6:$K$35,9,0))</f>
        <v/>
      </c>
      <c r="AD254" s="251" t="str">
        <f>IF(AD253="","",VLOOKUP(AD253,'シフト記号表（勤務時間帯）'!$C$6:$K$35,9,0))</f>
        <v/>
      </c>
      <c r="AE254" s="251" t="str">
        <f>IF(AE253="","",VLOOKUP(AE253,'シフト記号表（勤務時間帯）'!$C$6:$K$35,9,0))</f>
        <v/>
      </c>
      <c r="AF254" s="256" t="str">
        <f>IF(AF253="","",VLOOKUP(AF253,'シフト記号表（勤務時間帯）'!$C$6:$K$35,9,0))</f>
        <v/>
      </c>
      <c r="AG254" s="247" t="str">
        <f>IF(AG253="","",VLOOKUP(AG253,'シフト記号表（勤務時間帯）'!$C$6:$K$35,9,0))</f>
        <v/>
      </c>
      <c r="AH254" s="251" t="str">
        <f>IF(AH253="","",VLOOKUP(AH253,'シフト記号表（勤務時間帯）'!$C$6:$K$35,9,0))</f>
        <v/>
      </c>
      <c r="AI254" s="251" t="str">
        <f>IF(AI253="","",VLOOKUP(AI253,'シフト記号表（勤務時間帯）'!$C$6:$K$35,9,0))</f>
        <v/>
      </c>
      <c r="AJ254" s="251" t="str">
        <f>IF(AJ253="","",VLOOKUP(AJ253,'シフト記号表（勤務時間帯）'!$C$6:$K$35,9,0))</f>
        <v/>
      </c>
      <c r="AK254" s="251" t="str">
        <f>IF(AK253="","",VLOOKUP(AK253,'シフト記号表（勤務時間帯）'!$C$6:$K$35,9,0))</f>
        <v/>
      </c>
      <c r="AL254" s="251" t="str">
        <f>IF(AL253="","",VLOOKUP(AL253,'シフト記号表（勤務時間帯）'!$C$6:$K$35,9,0))</f>
        <v/>
      </c>
      <c r="AM254" s="256" t="str">
        <f>IF(AM253="","",VLOOKUP(AM253,'シフト記号表（勤務時間帯）'!$C$6:$K$35,9,0))</f>
        <v/>
      </c>
      <c r="AN254" s="247" t="str">
        <f>IF(AN253="","",VLOOKUP(AN253,'シフト記号表（勤務時間帯）'!$C$6:$K$35,9,0))</f>
        <v/>
      </c>
      <c r="AO254" s="251" t="str">
        <f>IF(AO253="","",VLOOKUP(AO253,'シフト記号表（勤務時間帯）'!$C$6:$K$35,9,0))</f>
        <v/>
      </c>
      <c r="AP254" s="251" t="str">
        <f>IF(AP253="","",VLOOKUP(AP253,'シフト記号表（勤務時間帯）'!$C$6:$K$35,9,0))</f>
        <v/>
      </c>
      <c r="AQ254" s="251" t="str">
        <f>IF(AQ253="","",VLOOKUP(AQ253,'シフト記号表（勤務時間帯）'!$C$6:$K$35,9,0))</f>
        <v/>
      </c>
      <c r="AR254" s="251" t="str">
        <f>IF(AR253="","",VLOOKUP(AR253,'シフト記号表（勤務時間帯）'!$C$6:$K$35,9,0))</f>
        <v/>
      </c>
      <c r="AS254" s="251" t="str">
        <f>IF(AS253="","",VLOOKUP(AS253,'シフト記号表（勤務時間帯）'!$C$6:$K$35,9,0))</f>
        <v/>
      </c>
      <c r="AT254" s="256" t="str">
        <f>IF(AT253="","",VLOOKUP(AT253,'シフト記号表（勤務時間帯）'!$C$6:$K$35,9,0))</f>
        <v/>
      </c>
      <c r="AU254" s="247" t="str">
        <f>IF(AU253="","",VLOOKUP(AU253,'シフト記号表（勤務時間帯）'!$C$6:$K$35,9,0))</f>
        <v/>
      </c>
      <c r="AV254" s="251" t="str">
        <f>IF(AV253="","",VLOOKUP(AV253,'シフト記号表（勤務時間帯）'!$C$6:$K$35,9,0))</f>
        <v/>
      </c>
      <c r="AW254" s="251" t="str">
        <f>IF(AW253="","",VLOOKUP(AW253,'シフト記号表（勤務時間帯）'!$C$6:$K$35,9,0))</f>
        <v/>
      </c>
      <c r="AX254" s="276">
        <f>IF($BB$3="４週",SUM(S254:AT254),IF($BB$3="暦月",SUM(S254:AW254),""))</f>
        <v>0</v>
      </c>
      <c r="AY254" s="276"/>
      <c r="AZ254" s="285">
        <f>IF($BB$3="４週",AX254/4,IF($BB$3="暦月",'認知症対応型通所（100名）'!AX254/('認知症対応型通所（100名）'!$BB$8/7),""))</f>
        <v>0</v>
      </c>
      <c r="BA254" s="285"/>
      <c r="BB254" s="174"/>
      <c r="BC254" s="174"/>
      <c r="BD254" s="174"/>
      <c r="BE254" s="174"/>
      <c r="BF254" s="174"/>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row>
    <row r="255" spans="1:1024" ht="20.25" customHeight="1">
      <c r="A255" s="5"/>
      <c r="B255" s="209"/>
      <c r="C255" s="219"/>
      <c r="D255" s="219"/>
      <c r="E255" s="219"/>
      <c r="F255" s="303">
        <f>C253</f>
        <v>0</v>
      </c>
      <c r="G255" s="50"/>
      <c r="H255" s="50"/>
      <c r="I255" s="50"/>
      <c r="J255" s="50"/>
      <c r="K255" s="50"/>
      <c r="L255" s="67"/>
      <c r="M255" s="67"/>
      <c r="N255" s="67"/>
      <c r="O255" s="67"/>
      <c r="P255" s="240" t="s">
        <v>44</v>
      </c>
      <c r="Q255" s="240"/>
      <c r="R255" s="240"/>
      <c r="S255" s="248" t="str">
        <f>IF(S253="","",VLOOKUP(S253,'シフト記号表（勤務時間帯）'!$C$6:$U$35,19,0))</f>
        <v/>
      </c>
      <c r="T255" s="252" t="str">
        <f>IF(T253="","",VLOOKUP(T253,'シフト記号表（勤務時間帯）'!$C$6:$U$35,19,0))</f>
        <v/>
      </c>
      <c r="U255" s="252" t="str">
        <f>IF(U253="","",VLOOKUP(U253,'シフト記号表（勤務時間帯）'!$C$6:$U$35,19,0))</f>
        <v/>
      </c>
      <c r="V255" s="252" t="str">
        <f>IF(V253="","",VLOOKUP(V253,'シフト記号表（勤務時間帯）'!$C$6:$U$35,19,0))</f>
        <v/>
      </c>
      <c r="W255" s="252" t="str">
        <f>IF(W253="","",VLOOKUP(W253,'シフト記号表（勤務時間帯）'!$C$6:$U$35,19,0))</f>
        <v/>
      </c>
      <c r="X255" s="252" t="str">
        <f>IF(X253="","",VLOOKUP(X253,'シフト記号表（勤務時間帯）'!$C$6:$U$35,19,0))</f>
        <v/>
      </c>
      <c r="Y255" s="257" t="str">
        <f>IF(Y253="","",VLOOKUP(Y253,'シフト記号表（勤務時間帯）'!$C$6:$U$35,19,0))</f>
        <v/>
      </c>
      <c r="Z255" s="248" t="str">
        <f>IF(Z253="","",VLOOKUP(Z253,'シフト記号表（勤務時間帯）'!$C$6:$U$35,19,0))</f>
        <v/>
      </c>
      <c r="AA255" s="252" t="str">
        <f>IF(AA253="","",VLOOKUP(AA253,'シフト記号表（勤務時間帯）'!$C$6:$U$35,19,0))</f>
        <v/>
      </c>
      <c r="AB255" s="252" t="str">
        <f>IF(AB253="","",VLOOKUP(AB253,'シフト記号表（勤務時間帯）'!$C$6:$U$35,19,0))</f>
        <v/>
      </c>
      <c r="AC255" s="252" t="str">
        <f>IF(AC253="","",VLOOKUP(AC253,'シフト記号表（勤務時間帯）'!$C$6:$U$35,19,0))</f>
        <v/>
      </c>
      <c r="AD255" s="252" t="str">
        <f>IF(AD253="","",VLOOKUP(AD253,'シフト記号表（勤務時間帯）'!$C$6:$U$35,19,0))</f>
        <v/>
      </c>
      <c r="AE255" s="252" t="str">
        <f>IF(AE253="","",VLOOKUP(AE253,'シフト記号表（勤務時間帯）'!$C$6:$U$35,19,0))</f>
        <v/>
      </c>
      <c r="AF255" s="257" t="str">
        <f>IF(AF253="","",VLOOKUP(AF253,'シフト記号表（勤務時間帯）'!$C$6:$U$35,19,0))</f>
        <v/>
      </c>
      <c r="AG255" s="248" t="str">
        <f>IF(AG253="","",VLOOKUP(AG253,'シフト記号表（勤務時間帯）'!$C$6:$U$35,19,0))</f>
        <v/>
      </c>
      <c r="AH255" s="252" t="str">
        <f>IF(AH253="","",VLOOKUP(AH253,'シフト記号表（勤務時間帯）'!$C$6:$U$35,19,0))</f>
        <v/>
      </c>
      <c r="AI255" s="252" t="str">
        <f>IF(AI253="","",VLOOKUP(AI253,'シフト記号表（勤務時間帯）'!$C$6:$U$35,19,0))</f>
        <v/>
      </c>
      <c r="AJ255" s="252" t="str">
        <f>IF(AJ253="","",VLOOKUP(AJ253,'シフト記号表（勤務時間帯）'!$C$6:$U$35,19,0))</f>
        <v/>
      </c>
      <c r="AK255" s="252" t="str">
        <f>IF(AK253="","",VLOOKUP(AK253,'シフト記号表（勤務時間帯）'!$C$6:$U$35,19,0))</f>
        <v/>
      </c>
      <c r="AL255" s="252" t="str">
        <f>IF(AL253="","",VLOOKUP(AL253,'シフト記号表（勤務時間帯）'!$C$6:$U$35,19,0))</f>
        <v/>
      </c>
      <c r="AM255" s="257" t="str">
        <f>IF(AM253="","",VLOOKUP(AM253,'シフト記号表（勤務時間帯）'!$C$6:$U$35,19,0))</f>
        <v/>
      </c>
      <c r="AN255" s="248" t="str">
        <f>IF(AN253="","",VLOOKUP(AN253,'シフト記号表（勤務時間帯）'!$C$6:$U$35,19,0))</f>
        <v/>
      </c>
      <c r="AO255" s="252" t="str">
        <f>IF(AO253="","",VLOOKUP(AO253,'シフト記号表（勤務時間帯）'!$C$6:$U$35,19,0))</f>
        <v/>
      </c>
      <c r="AP255" s="252" t="str">
        <f>IF(AP253="","",VLOOKUP(AP253,'シフト記号表（勤務時間帯）'!$C$6:$U$35,19,0))</f>
        <v/>
      </c>
      <c r="AQ255" s="252" t="str">
        <f>IF(AQ253="","",VLOOKUP(AQ253,'シフト記号表（勤務時間帯）'!$C$6:$U$35,19,0))</f>
        <v/>
      </c>
      <c r="AR255" s="252" t="str">
        <f>IF(AR253="","",VLOOKUP(AR253,'シフト記号表（勤務時間帯）'!$C$6:$U$35,19,0))</f>
        <v/>
      </c>
      <c r="AS255" s="252" t="str">
        <f>IF(AS253="","",VLOOKUP(AS253,'シフト記号表（勤務時間帯）'!$C$6:$U$35,19,0))</f>
        <v/>
      </c>
      <c r="AT255" s="257" t="str">
        <f>IF(AT253="","",VLOOKUP(AT253,'シフト記号表（勤務時間帯）'!$C$6:$U$35,19,0))</f>
        <v/>
      </c>
      <c r="AU255" s="248" t="str">
        <f>IF(AU253="","",VLOOKUP(AU253,'シフト記号表（勤務時間帯）'!$C$6:$U$35,19,0))</f>
        <v/>
      </c>
      <c r="AV255" s="252" t="str">
        <f>IF(AV253="","",VLOOKUP(AV253,'シフト記号表（勤務時間帯）'!$C$6:$U$35,19,0))</f>
        <v/>
      </c>
      <c r="AW255" s="252" t="str">
        <f>IF(AW253="","",VLOOKUP(AW253,'シフト記号表（勤務時間帯）'!$C$6:$U$35,19,0))</f>
        <v/>
      </c>
      <c r="AX255" s="277">
        <f>IF($BB$3="４週",SUM(S255:AT255),IF($BB$3="暦月",SUM(S255:AW255),""))</f>
        <v>0</v>
      </c>
      <c r="AY255" s="277"/>
      <c r="AZ255" s="286">
        <f>IF($BB$3="４週",AX255/4,IF($BB$3="暦月",'認知症対応型通所（100名）'!AX255/('認知症対応型通所（100名）'!$BB$8/7),""))</f>
        <v>0</v>
      </c>
      <c r="BA255" s="286"/>
      <c r="BB255" s="174"/>
      <c r="BC255" s="174"/>
      <c r="BD255" s="174"/>
      <c r="BE255" s="174"/>
      <c r="BF255" s="174"/>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row>
    <row r="256" spans="1:1024" ht="20.25" customHeight="1">
      <c r="A256" s="5"/>
      <c r="B256" s="209">
        <f>B253+1</f>
        <v>79</v>
      </c>
      <c r="C256" s="219"/>
      <c r="D256" s="219"/>
      <c r="E256" s="219"/>
      <c r="F256" s="41"/>
      <c r="G256" s="50"/>
      <c r="H256" s="50"/>
      <c r="I256" s="50"/>
      <c r="J256" s="50"/>
      <c r="K256" s="50"/>
      <c r="L256" s="67"/>
      <c r="M256" s="67"/>
      <c r="N256" s="67"/>
      <c r="O256" s="67"/>
      <c r="P256" s="241" t="s">
        <v>49</v>
      </c>
      <c r="Q256" s="241"/>
      <c r="R256" s="241"/>
      <c r="S256" s="307"/>
      <c r="T256" s="309"/>
      <c r="U256" s="309"/>
      <c r="V256" s="309"/>
      <c r="W256" s="309"/>
      <c r="X256" s="309"/>
      <c r="Y256" s="310"/>
      <c r="Z256" s="307"/>
      <c r="AA256" s="309"/>
      <c r="AB256" s="309"/>
      <c r="AC256" s="309"/>
      <c r="AD256" s="309"/>
      <c r="AE256" s="309"/>
      <c r="AF256" s="310"/>
      <c r="AG256" s="307"/>
      <c r="AH256" s="309"/>
      <c r="AI256" s="309"/>
      <c r="AJ256" s="309"/>
      <c r="AK256" s="309"/>
      <c r="AL256" s="309"/>
      <c r="AM256" s="310"/>
      <c r="AN256" s="307"/>
      <c r="AO256" s="309"/>
      <c r="AP256" s="309"/>
      <c r="AQ256" s="309"/>
      <c r="AR256" s="309"/>
      <c r="AS256" s="309"/>
      <c r="AT256" s="310"/>
      <c r="AU256" s="307"/>
      <c r="AV256" s="309"/>
      <c r="AW256" s="309"/>
      <c r="AX256" s="312"/>
      <c r="AY256" s="312"/>
      <c r="AZ256" s="316"/>
      <c r="BA256" s="316"/>
      <c r="BB256" s="174"/>
      <c r="BC256" s="174"/>
      <c r="BD256" s="174"/>
      <c r="BE256" s="174"/>
      <c r="BF256" s="174"/>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row>
    <row r="257" spans="1:1024" ht="20.25" customHeight="1">
      <c r="A257" s="5"/>
      <c r="B257" s="209"/>
      <c r="C257" s="219"/>
      <c r="D257" s="219"/>
      <c r="E257" s="219"/>
      <c r="F257" s="39"/>
      <c r="G257" s="50"/>
      <c r="H257" s="50"/>
      <c r="I257" s="50"/>
      <c r="J257" s="50"/>
      <c r="K257" s="50"/>
      <c r="L257" s="67"/>
      <c r="M257" s="67"/>
      <c r="N257" s="67"/>
      <c r="O257" s="67"/>
      <c r="P257" s="239" t="s">
        <v>40</v>
      </c>
      <c r="Q257" s="239"/>
      <c r="R257" s="239"/>
      <c r="S257" s="247" t="str">
        <f>IF(S256="","",VLOOKUP(S256,'シフト記号表（勤務時間帯）'!$C$6:$K$35,9,0))</f>
        <v/>
      </c>
      <c r="T257" s="251" t="str">
        <f>IF(T256="","",VLOOKUP(T256,'シフト記号表（勤務時間帯）'!$C$6:$K$35,9,0))</f>
        <v/>
      </c>
      <c r="U257" s="251" t="str">
        <f>IF(U256="","",VLOOKUP(U256,'シフト記号表（勤務時間帯）'!$C$6:$K$35,9,0))</f>
        <v/>
      </c>
      <c r="V257" s="251" t="str">
        <f>IF(V256="","",VLOOKUP(V256,'シフト記号表（勤務時間帯）'!$C$6:$K$35,9,0))</f>
        <v/>
      </c>
      <c r="W257" s="251" t="str">
        <f>IF(W256="","",VLOOKUP(W256,'シフト記号表（勤務時間帯）'!$C$6:$K$35,9,0))</f>
        <v/>
      </c>
      <c r="X257" s="251" t="str">
        <f>IF(X256="","",VLOOKUP(X256,'シフト記号表（勤務時間帯）'!$C$6:$K$35,9,0))</f>
        <v/>
      </c>
      <c r="Y257" s="256" t="str">
        <f>IF(Y256="","",VLOOKUP(Y256,'シフト記号表（勤務時間帯）'!$C$6:$K$35,9,0))</f>
        <v/>
      </c>
      <c r="Z257" s="247" t="str">
        <f>IF(Z256="","",VLOOKUP(Z256,'シフト記号表（勤務時間帯）'!$C$6:$K$35,9,0))</f>
        <v/>
      </c>
      <c r="AA257" s="251" t="str">
        <f>IF(AA256="","",VLOOKUP(AA256,'シフト記号表（勤務時間帯）'!$C$6:$K$35,9,0))</f>
        <v/>
      </c>
      <c r="AB257" s="251" t="str">
        <f>IF(AB256="","",VLOOKUP(AB256,'シフト記号表（勤務時間帯）'!$C$6:$K$35,9,0))</f>
        <v/>
      </c>
      <c r="AC257" s="251" t="str">
        <f>IF(AC256="","",VLOOKUP(AC256,'シフト記号表（勤務時間帯）'!$C$6:$K$35,9,0))</f>
        <v/>
      </c>
      <c r="AD257" s="251" t="str">
        <f>IF(AD256="","",VLOOKUP(AD256,'シフト記号表（勤務時間帯）'!$C$6:$K$35,9,0))</f>
        <v/>
      </c>
      <c r="AE257" s="251" t="str">
        <f>IF(AE256="","",VLOOKUP(AE256,'シフト記号表（勤務時間帯）'!$C$6:$K$35,9,0))</f>
        <v/>
      </c>
      <c r="AF257" s="256" t="str">
        <f>IF(AF256="","",VLOOKUP(AF256,'シフト記号表（勤務時間帯）'!$C$6:$K$35,9,0))</f>
        <v/>
      </c>
      <c r="AG257" s="247" t="str">
        <f>IF(AG256="","",VLOOKUP(AG256,'シフト記号表（勤務時間帯）'!$C$6:$K$35,9,0))</f>
        <v/>
      </c>
      <c r="AH257" s="251" t="str">
        <f>IF(AH256="","",VLOOKUP(AH256,'シフト記号表（勤務時間帯）'!$C$6:$K$35,9,0))</f>
        <v/>
      </c>
      <c r="AI257" s="251" t="str">
        <f>IF(AI256="","",VLOOKUP(AI256,'シフト記号表（勤務時間帯）'!$C$6:$K$35,9,0))</f>
        <v/>
      </c>
      <c r="AJ257" s="251" t="str">
        <f>IF(AJ256="","",VLOOKUP(AJ256,'シフト記号表（勤務時間帯）'!$C$6:$K$35,9,0))</f>
        <v/>
      </c>
      <c r="AK257" s="251" t="str">
        <f>IF(AK256="","",VLOOKUP(AK256,'シフト記号表（勤務時間帯）'!$C$6:$K$35,9,0))</f>
        <v/>
      </c>
      <c r="AL257" s="251" t="str">
        <f>IF(AL256="","",VLOOKUP(AL256,'シフト記号表（勤務時間帯）'!$C$6:$K$35,9,0))</f>
        <v/>
      </c>
      <c r="AM257" s="256" t="str">
        <f>IF(AM256="","",VLOOKUP(AM256,'シフト記号表（勤務時間帯）'!$C$6:$K$35,9,0))</f>
        <v/>
      </c>
      <c r="AN257" s="247" t="str">
        <f>IF(AN256="","",VLOOKUP(AN256,'シフト記号表（勤務時間帯）'!$C$6:$K$35,9,0))</f>
        <v/>
      </c>
      <c r="AO257" s="251" t="str">
        <f>IF(AO256="","",VLOOKUP(AO256,'シフト記号表（勤務時間帯）'!$C$6:$K$35,9,0))</f>
        <v/>
      </c>
      <c r="AP257" s="251" t="str">
        <f>IF(AP256="","",VLOOKUP(AP256,'シフト記号表（勤務時間帯）'!$C$6:$K$35,9,0))</f>
        <v/>
      </c>
      <c r="AQ257" s="251" t="str">
        <f>IF(AQ256="","",VLOOKUP(AQ256,'シフト記号表（勤務時間帯）'!$C$6:$K$35,9,0))</f>
        <v/>
      </c>
      <c r="AR257" s="251" t="str">
        <f>IF(AR256="","",VLOOKUP(AR256,'シフト記号表（勤務時間帯）'!$C$6:$K$35,9,0))</f>
        <v/>
      </c>
      <c r="AS257" s="251" t="str">
        <f>IF(AS256="","",VLOOKUP(AS256,'シフト記号表（勤務時間帯）'!$C$6:$K$35,9,0))</f>
        <v/>
      </c>
      <c r="AT257" s="256" t="str">
        <f>IF(AT256="","",VLOOKUP(AT256,'シフト記号表（勤務時間帯）'!$C$6:$K$35,9,0))</f>
        <v/>
      </c>
      <c r="AU257" s="247" t="str">
        <f>IF(AU256="","",VLOOKUP(AU256,'シフト記号表（勤務時間帯）'!$C$6:$K$35,9,0))</f>
        <v/>
      </c>
      <c r="AV257" s="251" t="str">
        <f>IF(AV256="","",VLOOKUP(AV256,'シフト記号表（勤務時間帯）'!$C$6:$K$35,9,0))</f>
        <v/>
      </c>
      <c r="AW257" s="251" t="str">
        <f>IF(AW256="","",VLOOKUP(AW256,'シフト記号表（勤務時間帯）'!$C$6:$K$35,9,0))</f>
        <v/>
      </c>
      <c r="AX257" s="276">
        <f>IF($BB$3="４週",SUM(S257:AT257),IF($BB$3="暦月",SUM(S257:AW257),""))</f>
        <v>0</v>
      </c>
      <c r="AY257" s="276"/>
      <c r="AZ257" s="285">
        <f>IF($BB$3="４週",AX257/4,IF($BB$3="暦月",'認知症対応型通所（100名）'!AX257/('認知症対応型通所（100名）'!$BB$8/7),""))</f>
        <v>0</v>
      </c>
      <c r="BA257" s="285"/>
      <c r="BB257" s="174"/>
      <c r="BC257" s="174"/>
      <c r="BD257" s="174"/>
      <c r="BE257" s="174"/>
      <c r="BF257" s="174"/>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row>
    <row r="258" spans="1:1024" ht="20.25" customHeight="1">
      <c r="A258" s="5"/>
      <c r="B258" s="209"/>
      <c r="C258" s="219"/>
      <c r="D258" s="219"/>
      <c r="E258" s="219"/>
      <c r="F258" s="303">
        <f>C256</f>
        <v>0</v>
      </c>
      <c r="G258" s="50"/>
      <c r="H258" s="50"/>
      <c r="I258" s="50"/>
      <c r="J258" s="50"/>
      <c r="K258" s="50"/>
      <c r="L258" s="67"/>
      <c r="M258" s="67"/>
      <c r="N258" s="67"/>
      <c r="O258" s="67"/>
      <c r="P258" s="240" t="s">
        <v>44</v>
      </c>
      <c r="Q258" s="240"/>
      <c r="R258" s="240"/>
      <c r="S258" s="248" t="str">
        <f>IF(S256="","",VLOOKUP(S256,'シフト記号表（勤務時間帯）'!$C$6:$U$35,19,0))</f>
        <v/>
      </c>
      <c r="T258" s="252" t="str">
        <f>IF(T256="","",VLOOKUP(T256,'シフト記号表（勤務時間帯）'!$C$6:$U$35,19,0))</f>
        <v/>
      </c>
      <c r="U258" s="252" t="str">
        <f>IF(U256="","",VLOOKUP(U256,'シフト記号表（勤務時間帯）'!$C$6:$U$35,19,0))</f>
        <v/>
      </c>
      <c r="V258" s="252" t="str">
        <f>IF(V256="","",VLOOKUP(V256,'シフト記号表（勤務時間帯）'!$C$6:$U$35,19,0))</f>
        <v/>
      </c>
      <c r="W258" s="252" t="str">
        <f>IF(W256="","",VLOOKUP(W256,'シフト記号表（勤務時間帯）'!$C$6:$U$35,19,0))</f>
        <v/>
      </c>
      <c r="X258" s="252" t="str">
        <f>IF(X256="","",VLOOKUP(X256,'シフト記号表（勤務時間帯）'!$C$6:$U$35,19,0))</f>
        <v/>
      </c>
      <c r="Y258" s="257" t="str">
        <f>IF(Y256="","",VLOOKUP(Y256,'シフト記号表（勤務時間帯）'!$C$6:$U$35,19,0))</f>
        <v/>
      </c>
      <c r="Z258" s="248" t="str">
        <f>IF(Z256="","",VLOOKUP(Z256,'シフト記号表（勤務時間帯）'!$C$6:$U$35,19,0))</f>
        <v/>
      </c>
      <c r="AA258" s="252" t="str">
        <f>IF(AA256="","",VLOOKUP(AA256,'シフト記号表（勤務時間帯）'!$C$6:$U$35,19,0))</f>
        <v/>
      </c>
      <c r="AB258" s="252" t="str">
        <f>IF(AB256="","",VLOOKUP(AB256,'シフト記号表（勤務時間帯）'!$C$6:$U$35,19,0))</f>
        <v/>
      </c>
      <c r="AC258" s="252" t="str">
        <f>IF(AC256="","",VLOOKUP(AC256,'シフト記号表（勤務時間帯）'!$C$6:$U$35,19,0))</f>
        <v/>
      </c>
      <c r="AD258" s="252" t="str">
        <f>IF(AD256="","",VLOOKUP(AD256,'シフト記号表（勤務時間帯）'!$C$6:$U$35,19,0))</f>
        <v/>
      </c>
      <c r="AE258" s="252" t="str">
        <f>IF(AE256="","",VLOOKUP(AE256,'シフト記号表（勤務時間帯）'!$C$6:$U$35,19,0))</f>
        <v/>
      </c>
      <c r="AF258" s="257" t="str">
        <f>IF(AF256="","",VLOOKUP(AF256,'シフト記号表（勤務時間帯）'!$C$6:$U$35,19,0))</f>
        <v/>
      </c>
      <c r="AG258" s="248" t="str">
        <f>IF(AG256="","",VLOOKUP(AG256,'シフト記号表（勤務時間帯）'!$C$6:$U$35,19,0))</f>
        <v/>
      </c>
      <c r="AH258" s="252" t="str">
        <f>IF(AH256="","",VLOOKUP(AH256,'シフト記号表（勤務時間帯）'!$C$6:$U$35,19,0))</f>
        <v/>
      </c>
      <c r="AI258" s="252" t="str">
        <f>IF(AI256="","",VLOOKUP(AI256,'シフト記号表（勤務時間帯）'!$C$6:$U$35,19,0))</f>
        <v/>
      </c>
      <c r="AJ258" s="252" t="str">
        <f>IF(AJ256="","",VLOOKUP(AJ256,'シフト記号表（勤務時間帯）'!$C$6:$U$35,19,0))</f>
        <v/>
      </c>
      <c r="AK258" s="252" t="str">
        <f>IF(AK256="","",VLOOKUP(AK256,'シフト記号表（勤務時間帯）'!$C$6:$U$35,19,0))</f>
        <v/>
      </c>
      <c r="AL258" s="252" t="str">
        <f>IF(AL256="","",VLOOKUP(AL256,'シフト記号表（勤務時間帯）'!$C$6:$U$35,19,0))</f>
        <v/>
      </c>
      <c r="AM258" s="257" t="str">
        <f>IF(AM256="","",VLOOKUP(AM256,'シフト記号表（勤務時間帯）'!$C$6:$U$35,19,0))</f>
        <v/>
      </c>
      <c r="AN258" s="248" t="str">
        <f>IF(AN256="","",VLOOKUP(AN256,'シフト記号表（勤務時間帯）'!$C$6:$U$35,19,0))</f>
        <v/>
      </c>
      <c r="AO258" s="252" t="str">
        <f>IF(AO256="","",VLOOKUP(AO256,'シフト記号表（勤務時間帯）'!$C$6:$U$35,19,0))</f>
        <v/>
      </c>
      <c r="AP258" s="252" t="str">
        <f>IF(AP256="","",VLOOKUP(AP256,'シフト記号表（勤務時間帯）'!$C$6:$U$35,19,0))</f>
        <v/>
      </c>
      <c r="AQ258" s="252" t="str">
        <f>IF(AQ256="","",VLOOKUP(AQ256,'シフト記号表（勤務時間帯）'!$C$6:$U$35,19,0))</f>
        <v/>
      </c>
      <c r="AR258" s="252" t="str">
        <f>IF(AR256="","",VLOOKUP(AR256,'シフト記号表（勤務時間帯）'!$C$6:$U$35,19,0))</f>
        <v/>
      </c>
      <c r="AS258" s="252" t="str">
        <f>IF(AS256="","",VLOOKUP(AS256,'シフト記号表（勤務時間帯）'!$C$6:$U$35,19,0))</f>
        <v/>
      </c>
      <c r="AT258" s="257" t="str">
        <f>IF(AT256="","",VLOOKUP(AT256,'シフト記号表（勤務時間帯）'!$C$6:$U$35,19,0))</f>
        <v/>
      </c>
      <c r="AU258" s="248" t="str">
        <f>IF(AU256="","",VLOOKUP(AU256,'シフト記号表（勤務時間帯）'!$C$6:$U$35,19,0))</f>
        <v/>
      </c>
      <c r="AV258" s="252" t="str">
        <f>IF(AV256="","",VLOOKUP(AV256,'シフト記号表（勤務時間帯）'!$C$6:$U$35,19,0))</f>
        <v/>
      </c>
      <c r="AW258" s="252" t="str">
        <f>IF(AW256="","",VLOOKUP(AW256,'シフト記号表（勤務時間帯）'!$C$6:$U$35,19,0))</f>
        <v/>
      </c>
      <c r="AX258" s="277">
        <f>IF($BB$3="４週",SUM(S258:AT258),IF($BB$3="暦月",SUM(S258:AW258),""))</f>
        <v>0</v>
      </c>
      <c r="AY258" s="277"/>
      <c r="AZ258" s="286">
        <f>IF($BB$3="４週",AX258/4,IF($BB$3="暦月",'認知症対応型通所（100名）'!AX258/('認知症対応型通所（100名）'!$BB$8/7),""))</f>
        <v>0</v>
      </c>
      <c r="BA258" s="286"/>
      <c r="BB258" s="174"/>
      <c r="BC258" s="174"/>
      <c r="BD258" s="174"/>
      <c r="BE258" s="174"/>
      <c r="BF258" s="174"/>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row>
    <row r="259" spans="1:1024" ht="20.25" customHeight="1">
      <c r="A259" s="5"/>
      <c r="B259" s="209">
        <f>B256+1</f>
        <v>80</v>
      </c>
      <c r="C259" s="219"/>
      <c r="D259" s="219"/>
      <c r="E259" s="219"/>
      <c r="F259" s="41"/>
      <c r="G259" s="50"/>
      <c r="H259" s="50"/>
      <c r="I259" s="50"/>
      <c r="J259" s="50"/>
      <c r="K259" s="50"/>
      <c r="L259" s="67"/>
      <c r="M259" s="67"/>
      <c r="N259" s="67"/>
      <c r="O259" s="67"/>
      <c r="P259" s="241" t="s">
        <v>49</v>
      </c>
      <c r="Q259" s="241"/>
      <c r="R259" s="241"/>
      <c r="S259" s="307"/>
      <c r="T259" s="309"/>
      <c r="U259" s="309"/>
      <c r="V259" s="309"/>
      <c r="W259" s="309"/>
      <c r="X259" s="309"/>
      <c r="Y259" s="310"/>
      <c r="Z259" s="307"/>
      <c r="AA259" s="309"/>
      <c r="AB259" s="309"/>
      <c r="AC259" s="309"/>
      <c r="AD259" s="309"/>
      <c r="AE259" s="309"/>
      <c r="AF259" s="310"/>
      <c r="AG259" s="307"/>
      <c r="AH259" s="309"/>
      <c r="AI259" s="309"/>
      <c r="AJ259" s="309"/>
      <c r="AK259" s="309"/>
      <c r="AL259" s="309"/>
      <c r="AM259" s="310"/>
      <c r="AN259" s="307"/>
      <c r="AO259" s="309"/>
      <c r="AP259" s="309"/>
      <c r="AQ259" s="309"/>
      <c r="AR259" s="309"/>
      <c r="AS259" s="309"/>
      <c r="AT259" s="310"/>
      <c r="AU259" s="307"/>
      <c r="AV259" s="309"/>
      <c r="AW259" s="309"/>
      <c r="AX259" s="312"/>
      <c r="AY259" s="312"/>
      <c r="AZ259" s="316"/>
      <c r="BA259" s="316"/>
      <c r="BB259" s="174"/>
      <c r="BC259" s="174"/>
      <c r="BD259" s="174"/>
      <c r="BE259" s="174"/>
      <c r="BF259" s="174"/>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row>
    <row r="260" spans="1:1024" ht="20.25" customHeight="1">
      <c r="A260" s="5"/>
      <c r="B260" s="209"/>
      <c r="C260" s="219"/>
      <c r="D260" s="219"/>
      <c r="E260" s="219"/>
      <c r="F260" s="39"/>
      <c r="G260" s="50"/>
      <c r="H260" s="50"/>
      <c r="I260" s="50"/>
      <c r="J260" s="50"/>
      <c r="K260" s="50"/>
      <c r="L260" s="67"/>
      <c r="M260" s="67"/>
      <c r="N260" s="67"/>
      <c r="O260" s="67"/>
      <c r="P260" s="239" t="s">
        <v>40</v>
      </c>
      <c r="Q260" s="239"/>
      <c r="R260" s="239"/>
      <c r="S260" s="247" t="str">
        <f>IF(S259="","",VLOOKUP(S259,'シフト記号表（勤務時間帯）'!$C$6:$K$35,9,0))</f>
        <v/>
      </c>
      <c r="T260" s="251" t="str">
        <f>IF(T259="","",VLOOKUP(T259,'シフト記号表（勤務時間帯）'!$C$6:$K$35,9,0))</f>
        <v/>
      </c>
      <c r="U260" s="251" t="str">
        <f>IF(U259="","",VLOOKUP(U259,'シフト記号表（勤務時間帯）'!$C$6:$K$35,9,0))</f>
        <v/>
      </c>
      <c r="V260" s="251" t="str">
        <f>IF(V259="","",VLOOKUP(V259,'シフト記号表（勤務時間帯）'!$C$6:$K$35,9,0))</f>
        <v/>
      </c>
      <c r="W260" s="251" t="str">
        <f>IF(W259="","",VLOOKUP(W259,'シフト記号表（勤務時間帯）'!$C$6:$K$35,9,0))</f>
        <v/>
      </c>
      <c r="X260" s="251" t="str">
        <f>IF(X259="","",VLOOKUP(X259,'シフト記号表（勤務時間帯）'!$C$6:$K$35,9,0))</f>
        <v/>
      </c>
      <c r="Y260" s="256" t="str">
        <f>IF(Y259="","",VLOOKUP(Y259,'シフト記号表（勤務時間帯）'!$C$6:$K$35,9,0))</f>
        <v/>
      </c>
      <c r="Z260" s="247" t="str">
        <f>IF(Z259="","",VLOOKUP(Z259,'シフト記号表（勤務時間帯）'!$C$6:$K$35,9,0))</f>
        <v/>
      </c>
      <c r="AA260" s="251" t="str">
        <f>IF(AA259="","",VLOOKUP(AA259,'シフト記号表（勤務時間帯）'!$C$6:$K$35,9,0))</f>
        <v/>
      </c>
      <c r="AB260" s="251" t="str">
        <f>IF(AB259="","",VLOOKUP(AB259,'シフト記号表（勤務時間帯）'!$C$6:$K$35,9,0))</f>
        <v/>
      </c>
      <c r="AC260" s="251" t="str">
        <f>IF(AC259="","",VLOOKUP(AC259,'シフト記号表（勤務時間帯）'!$C$6:$K$35,9,0))</f>
        <v/>
      </c>
      <c r="AD260" s="251" t="str">
        <f>IF(AD259="","",VLOOKUP(AD259,'シフト記号表（勤務時間帯）'!$C$6:$K$35,9,0))</f>
        <v/>
      </c>
      <c r="AE260" s="251" t="str">
        <f>IF(AE259="","",VLOOKUP(AE259,'シフト記号表（勤務時間帯）'!$C$6:$K$35,9,0))</f>
        <v/>
      </c>
      <c r="AF260" s="256" t="str">
        <f>IF(AF259="","",VLOOKUP(AF259,'シフト記号表（勤務時間帯）'!$C$6:$K$35,9,0))</f>
        <v/>
      </c>
      <c r="AG260" s="247" t="str">
        <f>IF(AG259="","",VLOOKUP(AG259,'シフト記号表（勤務時間帯）'!$C$6:$K$35,9,0))</f>
        <v/>
      </c>
      <c r="AH260" s="251" t="str">
        <f>IF(AH259="","",VLOOKUP(AH259,'シフト記号表（勤務時間帯）'!$C$6:$K$35,9,0))</f>
        <v/>
      </c>
      <c r="AI260" s="251" t="str">
        <f>IF(AI259="","",VLOOKUP(AI259,'シフト記号表（勤務時間帯）'!$C$6:$K$35,9,0))</f>
        <v/>
      </c>
      <c r="AJ260" s="251" t="str">
        <f>IF(AJ259="","",VLOOKUP(AJ259,'シフト記号表（勤務時間帯）'!$C$6:$K$35,9,0))</f>
        <v/>
      </c>
      <c r="AK260" s="251" t="str">
        <f>IF(AK259="","",VLOOKUP(AK259,'シフト記号表（勤務時間帯）'!$C$6:$K$35,9,0))</f>
        <v/>
      </c>
      <c r="AL260" s="251" t="str">
        <f>IF(AL259="","",VLOOKUP(AL259,'シフト記号表（勤務時間帯）'!$C$6:$K$35,9,0))</f>
        <v/>
      </c>
      <c r="AM260" s="256" t="str">
        <f>IF(AM259="","",VLOOKUP(AM259,'シフト記号表（勤務時間帯）'!$C$6:$K$35,9,0))</f>
        <v/>
      </c>
      <c r="AN260" s="247" t="str">
        <f>IF(AN259="","",VLOOKUP(AN259,'シフト記号表（勤務時間帯）'!$C$6:$K$35,9,0))</f>
        <v/>
      </c>
      <c r="AO260" s="251" t="str">
        <f>IF(AO259="","",VLOOKUP(AO259,'シフト記号表（勤務時間帯）'!$C$6:$K$35,9,0))</f>
        <v/>
      </c>
      <c r="AP260" s="251" t="str">
        <f>IF(AP259="","",VLOOKUP(AP259,'シフト記号表（勤務時間帯）'!$C$6:$K$35,9,0))</f>
        <v/>
      </c>
      <c r="AQ260" s="251" t="str">
        <f>IF(AQ259="","",VLOOKUP(AQ259,'シフト記号表（勤務時間帯）'!$C$6:$K$35,9,0))</f>
        <v/>
      </c>
      <c r="AR260" s="251" t="str">
        <f>IF(AR259="","",VLOOKUP(AR259,'シフト記号表（勤務時間帯）'!$C$6:$K$35,9,0))</f>
        <v/>
      </c>
      <c r="AS260" s="251" t="str">
        <f>IF(AS259="","",VLOOKUP(AS259,'シフト記号表（勤務時間帯）'!$C$6:$K$35,9,0))</f>
        <v/>
      </c>
      <c r="AT260" s="256" t="str">
        <f>IF(AT259="","",VLOOKUP(AT259,'シフト記号表（勤務時間帯）'!$C$6:$K$35,9,0))</f>
        <v/>
      </c>
      <c r="AU260" s="247" t="str">
        <f>IF(AU259="","",VLOOKUP(AU259,'シフト記号表（勤務時間帯）'!$C$6:$K$35,9,0))</f>
        <v/>
      </c>
      <c r="AV260" s="251" t="str">
        <f>IF(AV259="","",VLOOKUP(AV259,'シフト記号表（勤務時間帯）'!$C$6:$K$35,9,0))</f>
        <v/>
      </c>
      <c r="AW260" s="251" t="str">
        <f>IF(AW259="","",VLOOKUP(AW259,'シフト記号表（勤務時間帯）'!$C$6:$K$35,9,0))</f>
        <v/>
      </c>
      <c r="AX260" s="276">
        <f>IF($BB$3="４週",SUM(S260:AT260),IF($BB$3="暦月",SUM(S260:AW260),""))</f>
        <v>0</v>
      </c>
      <c r="AY260" s="276"/>
      <c r="AZ260" s="285">
        <f>IF($BB$3="４週",AX260/4,IF($BB$3="暦月",'認知症対応型通所（100名）'!AX260/('認知症対応型通所（100名）'!$BB$8/7),""))</f>
        <v>0</v>
      </c>
      <c r="BA260" s="285"/>
      <c r="BB260" s="174"/>
      <c r="BC260" s="174"/>
      <c r="BD260" s="174"/>
      <c r="BE260" s="174"/>
      <c r="BF260" s="174"/>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row>
    <row r="261" spans="1:1024" ht="20.25" customHeight="1">
      <c r="A261" s="5"/>
      <c r="B261" s="209"/>
      <c r="C261" s="219"/>
      <c r="D261" s="219"/>
      <c r="E261" s="219"/>
      <c r="F261" s="303">
        <f>C259</f>
        <v>0</v>
      </c>
      <c r="G261" s="50"/>
      <c r="H261" s="50"/>
      <c r="I261" s="50"/>
      <c r="J261" s="50"/>
      <c r="K261" s="50"/>
      <c r="L261" s="67"/>
      <c r="M261" s="67"/>
      <c r="N261" s="67"/>
      <c r="O261" s="67"/>
      <c r="P261" s="240" t="s">
        <v>44</v>
      </c>
      <c r="Q261" s="240"/>
      <c r="R261" s="240"/>
      <c r="S261" s="248" t="str">
        <f>IF(S259="","",VLOOKUP(S259,'シフト記号表（勤務時間帯）'!$C$6:$U$35,19,0))</f>
        <v/>
      </c>
      <c r="T261" s="252" t="str">
        <f>IF(T259="","",VLOOKUP(T259,'シフト記号表（勤務時間帯）'!$C$6:$U$35,19,0))</f>
        <v/>
      </c>
      <c r="U261" s="252" t="str">
        <f>IF(U259="","",VLOOKUP(U259,'シフト記号表（勤務時間帯）'!$C$6:$U$35,19,0))</f>
        <v/>
      </c>
      <c r="V261" s="252" t="str">
        <f>IF(V259="","",VLOOKUP(V259,'シフト記号表（勤務時間帯）'!$C$6:$U$35,19,0))</f>
        <v/>
      </c>
      <c r="W261" s="252" t="str">
        <f>IF(W259="","",VLOOKUP(W259,'シフト記号表（勤務時間帯）'!$C$6:$U$35,19,0))</f>
        <v/>
      </c>
      <c r="X261" s="252" t="str">
        <f>IF(X259="","",VLOOKUP(X259,'シフト記号表（勤務時間帯）'!$C$6:$U$35,19,0))</f>
        <v/>
      </c>
      <c r="Y261" s="257" t="str">
        <f>IF(Y259="","",VLOOKUP(Y259,'シフト記号表（勤務時間帯）'!$C$6:$U$35,19,0))</f>
        <v/>
      </c>
      <c r="Z261" s="248" t="str">
        <f>IF(Z259="","",VLOOKUP(Z259,'シフト記号表（勤務時間帯）'!$C$6:$U$35,19,0))</f>
        <v/>
      </c>
      <c r="AA261" s="252" t="str">
        <f>IF(AA259="","",VLOOKUP(AA259,'シフト記号表（勤務時間帯）'!$C$6:$U$35,19,0))</f>
        <v/>
      </c>
      <c r="AB261" s="252" t="str">
        <f>IF(AB259="","",VLOOKUP(AB259,'シフト記号表（勤務時間帯）'!$C$6:$U$35,19,0))</f>
        <v/>
      </c>
      <c r="AC261" s="252" t="str">
        <f>IF(AC259="","",VLOOKUP(AC259,'シフト記号表（勤務時間帯）'!$C$6:$U$35,19,0))</f>
        <v/>
      </c>
      <c r="AD261" s="252" t="str">
        <f>IF(AD259="","",VLOOKUP(AD259,'シフト記号表（勤務時間帯）'!$C$6:$U$35,19,0))</f>
        <v/>
      </c>
      <c r="AE261" s="252" t="str">
        <f>IF(AE259="","",VLOOKUP(AE259,'シフト記号表（勤務時間帯）'!$C$6:$U$35,19,0))</f>
        <v/>
      </c>
      <c r="AF261" s="257" t="str">
        <f>IF(AF259="","",VLOOKUP(AF259,'シフト記号表（勤務時間帯）'!$C$6:$U$35,19,0))</f>
        <v/>
      </c>
      <c r="AG261" s="248" t="str">
        <f>IF(AG259="","",VLOOKUP(AG259,'シフト記号表（勤務時間帯）'!$C$6:$U$35,19,0))</f>
        <v/>
      </c>
      <c r="AH261" s="252" t="str">
        <f>IF(AH259="","",VLOOKUP(AH259,'シフト記号表（勤務時間帯）'!$C$6:$U$35,19,0))</f>
        <v/>
      </c>
      <c r="AI261" s="252" t="str">
        <f>IF(AI259="","",VLOOKUP(AI259,'シフト記号表（勤務時間帯）'!$C$6:$U$35,19,0))</f>
        <v/>
      </c>
      <c r="AJ261" s="252" t="str">
        <f>IF(AJ259="","",VLOOKUP(AJ259,'シフト記号表（勤務時間帯）'!$C$6:$U$35,19,0))</f>
        <v/>
      </c>
      <c r="AK261" s="252" t="str">
        <f>IF(AK259="","",VLOOKUP(AK259,'シフト記号表（勤務時間帯）'!$C$6:$U$35,19,0))</f>
        <v/>
      </c>
      <c r="AL261" s="252" t="str">
        <f>IF(AL259="","",VLOOKUP(AL259,'シフト記号表（勤務時間帯）'!$C$6:$U$35,19,0))</f>
        <v/>
      </c>
      <c r="AM261" s="257" t="str">
        <f>IF(AM259="","",VLOOKUP(AM259,'シフト記号表（勤務時間帯）'!$C$6:$U$35,19,0))</f>
        <v/>
      </c>
      <c r="AN261" s="248" t="str">
        <f>IF(AN259="","",VLOOKUP(AN259,'シフト記号表（勤務時間帯）'!$C$6:$U$35,19,0))</f>
        <v/>
      </c>
      <c r="AO261" s="252" t="str">
        <f>IF(AO259="","",VLOOKUP(AO259,'シフト記号表（勤務時間帯）'!$C$6:$U$35,19,0))</f>
        <v/>
      </c>
      <c r="AP261" s="252" t="str">
        <f>IF(AP259="","",VLOOKUP(AP259,'シフト記号表（勤務時間帯）'!$C$6:$U$35,19,0))</f>
        <v/>
      </c>
      <c r="AQ261" s="252" t="str">
        <f>IF(AQ259="","",VLOOKUP(AQ259,'シフト記号表（勤務時間帯）'!$C$6:$U$35,19,0))</f>
        <v/>
      </c>
      <c r="AR261" s="252" t="str">
        <f>IF(AR259="","",VLOOKUP(AR259,'シフト記号表（勤務時間帯）'!$C$6:$U$35,19,0))</f>
        <v/>
      </c>
      <c r="AS261" s="252" t="str">
        <f>IF(AS259="","",VLOOKUP(AS259,'シフト記号表（勤務時間帯）'!$C$6:$U$35,19,0))</f>
        <v/>
      </c>
      <c r="AT261" s="257" t="str">
        <f>IF(AT259="","",VLOOKUP(AT259,'シフト記号表（勤務時間帯）'!$C$6:$U$35,19,0))</f>
        <v/>
      </c>
      <c r="AU261" s="248" t="str">
        <f>IF(AU259="","",VLOOKUP(AU259,'シフト記号表（勤務時間帯）'!$C$6:$U$35,19,0))</f>
        <v/>
      </c>
      <c r="AV261" s="252" t="str">
        <f>IF(AV259="","",VLOOKUP(AV259,'シフト記号表（勤務時間帯）'!$C$6:$U$35,19,0))</f>
        <v/>
      </c>
      <c r="AW261" s="252" t="str">
        <f>IF(AW259="","",VLOOKUP(AW259,'シフト記号表（勤務時間帯）'!$C$6:$U$35,19,0))</f>
        <v/>
      </c>
      <c r="AX261" s="277">
        <f>IF($BB$3="４週",SUM(S261:AT261),IF($BB$3="暦月",SUM(S261:AW261),""))</f>
        <v>0</v>
      </c>
      <c r="AY261" s="277"/>
      <c r="AZ261" s="286">
        <f>IF($BB$3="４週",AX261/4,IF($BB$3="暦月",'認知症対応型通所（100名）'!AX261/('認知症対応型通所（100名）'!$BB$8/7),""))</f>
        <v>0</v>
      </c>
      <c r="BA261" s="286"/>
      <c r="BB261" s="174"/>
      <c r="BC261" s="174"/>
      <c r="BD261" s="174"/>
      <c r="BE261" s="174"/>
      <c r="BF261" s="174"/>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row>
    <row r="262" spans="1:1024" ht="20.25" customHeight="1">
      <c r="A262" s="5"/>
      <c r="B262" s="209">
        <f>B259+1</f>
        <v>81</v>
      </c>
      <c r="C262" s="219"/>
      <c r="D262" s="219"/>
      <c r="E262" s="219"/>
      <c r="F262" s="41"/>
      <c r="G262" s="50"/>
      <c r="H262" s="50"/>
      <c r="I262" s="50"/>
      <c r="J262" s="50"/>
      <c r="K262" s="50"/>
      <c r="L262" s="67"/>
      <c r="M262" s="67"/>
      <c r="N262" s="67"/>
      <c r="O262" s="67"/>
      <c r="P262" s="241" t="s">
        <v>49</v>
      </c>
      <c r="Q262" s="241"/>
      <c r="R262" s="241"/>
      <c r="S262" s="307"/>
      <c r="T262" s="309"/>
      <c r="U262" s="309"/>
      <c r="V262" s="309"/>
      <c r="W262" s="309"/>
      <c r="X262" s="309"/>
      <c r="Y262" s="310"/>
      <c r="Z262" s="307"/>
      <c r="AA262" s="309"/>
      <c r="AB262" s="309"/>
      <c r="AC262" s="309"/>
      <c r="AD262" s="309"/>
      <c r="AE262" s="309"/>
      <c r="AF262" s="310"/>
      <c r="AG262" s="307"/>
      <c r="AH262" s="309"/>
      <c r="AI262" s="309"/>
      <c r="AJ262" s="309"/>
      <c r="AK262" s="309"/>
      <c r="AL262" s="309"/>
      <c r="AM262" s="310"/>
      <c r="AN262" s="307"/>
      <c r="AO262" s="309"/>
      <c r="AP262" s="309"/>
      <c r="AQ262" s="309"/>
      <c r="AR262" s="309"/>
      <c r="AS262" s="309"/>
      <c r="AT262" s="310"/>
      <c r="AU262" s="307"/>
      <c r="AV262" s="309"/>
      <c r="AW262" s="309"/>
      <c r="AX262" s="312"/>
      <c r="AY262" s="312"/>
      <c r="AZ262" s="316"/>
      <c r="BA262" s="316"/>
      <c r="BB262" s="174"/>
      <c r="BC262" s="174"/>
      <c r="BD262" s="174"/>
      <c r="BE262" s="174"/>
      <c r="BF262" s="174"/>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row>
    <row r="263" spans="1:1024" ht="20.25" customHeight="1">
      <c r="A263" s="5"/>
      <c r="B263" s="209"/>
      <c r="C263" s="219"/>
      <c r="D263" s="219"/>
      <c r="E263" s="219"/>
      <c r="F263" s="39"/>
      <c r="G263" s="50"/>
      <c r="H263" s="50"/>
      <c r="I263" s="50"/>
      <c r="J263" s="50"/>
      <c r="K263" s="50"/>
      <c r="L263" s="67"/>
      <c r="M263" s="67"/>
      <c r="N263" s="67"/>
      <c r="O263" s="67"/>
      <c r="P263" s="239" t="s">
        <v>40</v>
      </c>
      <c r="Q263" s="239"/>
      <c r="R263" s="239"/>
      <c r="S263" s="247" t="str">
        <f>IF(S262="","",VLOOKUP(S262,'シフト記号表（勤務時間帯）'!$C$6:$K$35,9,0))</f>
        <v/>
      </c>
      <c r="T263" s="251" t="str">
        <f>IF(T262="","",VLOOKUP(T262,'シフト記号表（勤務時間帯）'!$C$6:$K$35,9,0))</f>
        <v/>
      </c>
      <c r="U263" s="251" t="str">
        <f>IF(U262="","",VLOOKUP(U262,'シフト記号表（勤務時間帯）'!$C$6:$K$35,9,0))</f>
        <v/>
      </c>
      <c r="V263" s="251" t="str">
        <f>IF(V262="","",VLOOKUP(V262,'シフト記号表（勤務時間帯）'!$C$6:$K$35,9,0))</f>
        <v/>
      </c>
      <c r="W263" s="251" t="str">
        <f>IF(W262="","",VLOOKUP(W262,'シフト記号表（勤務時間帯）'!$C$6:$K$35,9,0))</f>
        <v/>
      </c>
      <c r="X263" s="251" t="str">
        <f>IF(X262="","",VLOOKUP(X262,'シフト記号表（勤務時間帯）'!$C$6:$K$35,9,0))</f>
        <v/>
      </c>
      <c r="Y263" s="256" t="str">
        <f>IF(Y262="","",VLOOKUP(Y262,'シフト記号表（勤務時間帯）'!$C$6:$K$35,9,0))</f>
        <v/>
      </c>
      <c r="Z263" s="247" t="str">
        <f>IF(Z262="","",VLOOKUP(Z262,'シフト記号表（勤務時間帯）'!$C$6:$K$35,9,0))</f>
        <v/>
      </c>
      <c r="AA263" s="251" t="str">
        <f>IF(AA262="","",VLOOKUP(AA262,'シフト記号表（勤務時間帯）'!$C$6:$K$35,9,0))</f>
        <v/>
      </c>
      <c r="AB263" s="251" t="str">
        <f>IF(AB262="","",VLOOKUP(AB262,'シフト記号表（勤務時間帯）'!$C$6:$K$35,9,0))</f>
        <v/>
      </c>
      <c r="AC263" s="251" t="str">
        <f>IF(AC262="","",VLOOKUP(AC262,'シフト記号表（勤務時間帯）'!$C$6:$K$35,9,0))</f>
        <v/>
      </c>
      <c r="AD263" s="251" t="str">
        <f>IF(AD262="","",VLOOKUP(AD262,'シフト記号表（勤務時間帯）'!$C$6:$K$35,9,0))</f>
        <v/>
      </c>
      <c r="AE263" s="251" t="str">
        <f>IF(AE262="","",VLOOKUP(AE262,'シフト記号表（勤務時間帯）'!$C$6:$K$35,9,0))</f>
        <v/>
      </c>
      <c r="AF263" s="256" t="str">
        <f>IF(AF262="","",VLOOKUP(AF262,'シフト記号表（勤務時間帯）'!$C$6:$K$35,9,0))</f>
        <v/>
      </c>
      <c r="AG263" s="247" t="str">
        <f>IF(AG262="","",VLOOKUP(AG262,'シフト記号表（勤務時間帯）'!$C$6:$K$35,9,0))</f>
        <v/>
      </c>
      <c r="AH263" s="251" t="str">
        <f>IF(AH262="","",VLOOKUP(AH262,'シフト記号表（勤務時間帯）'!$C$6:$K$35,9,0))</f>
        <v/>
      </c>
      <c r="AI263" s="251" t="str">
        <f>IF(AI262="","",VLOOKUP(AI262,'シフト記号表（勤務時間帯）'!$C$6:$K$35,9,0))</f>
        <v/>
      </c>
      <c r="AJ263" s="251" t="str">
        <f>IF(AJ262="","",VLOOKUP(AJ262,'シフト記号表（勤務時間帯）'!$C$6:$K$35,9,0))</f>
        <v/>
      </c>
      <c r="AK263" s="251" t="str">
        <f>IF(AK262="","",VLOOKUP(AK262,'シフト記号表（勤務時間帯）'!$C$6:$K$35,9,0))</f>
        <v/>
      </c>
      <c r="AL263" s="251" t="str">
        <f>IF(AL262="","",VLOOKUP(AL262,'シフト記号表（勤務時間帯）'!$C$6:$K$35,9,0))</f>
        <v/>
      </c>
      <c r="AM263" s="256" t="str">
        <f>IF(AM262="","",VLOOKUP(AM262,'シフト記号表（勤務時間帯）'!$C$6:$K$35,9,0))</f>
        <v/>
      </c>
      <c r="AN263" s="247" t="str">
        <f>IF(AN262="","",VLOOKUP(AN262,'シフト記号表（勤務時間帯）'!$C$6:$K$35,9,0))</f>
        <v/>
      </c>
      <c r="AO263" s="251" t="str">
        <f>IF(AO262="","",VLOOKUP(AO262,'シフト記号表（勤務時間帯）'!$C$6:$K$35,9,0))</f>
        <v/>
      </c>
      <c r="AP263" s="251" t="str">
        <f>IF(AP262="","",VLOOKUP(AP262,'シフト記号表（勤務時間帯）'!$C$6:$K$35,9,0))</f>
        <v/>
      </c>
      <c r="AQ263" s="251" t="str">
        <f>IF(AQ262="","",VLOOKUP(AQ262,'シフト記号表（勤務時間帯）'!$C$6:$K$35,9,0))</f>
        <v/>
      </c>
      <c r="AR263" s="251" t="str">
        <f>IF(AR262="","",VLOOKUP(AR262,'シフト記号表（勤務時間帯）'!$C$6:$K$35,9,0))</f>
        <v/>
      </c>
      <c r="AS263" s="251" t="str">
        <f>IF(AS262="","",VLOOKUP(AS262,'シフト記号表（勤務時間帯）'!$C$6:$K$35,9,0))</f>
        <v/>
      </c>
      <c r="AT263" s="256" t="str">
        <f>IF(AT262="","",VLOOKUP(AT262,'シフト記号表（勤務時間帯）'!$C$6:$K$35,9,0))</f>
        <v/>
      </c>
      <c r="AU263" s="247" t="str">
        <f>IF(AU262="","",VLOOKUP(AU262,'シフト記号表（勤務時間帯）'!$C$6:$K$35,9,0))</f>
        <v/>
      </c>
      <c r="AV263" s="251" t="str">
        <f>IF(AV262="","",VLOOKUP(AV262,'シフト記号表（勤務時間帯）'!$C$6:$K$35,9,0))</f>
        <v/>
      </c>
      <c r="AW263" s="251" t="str">
        <f>IF(AW262="","",VLOOKUP(AW262,'シフト記号表（勤務時間帯）'!$C$6:$K$35,9,0))</f>
        <v/>
      </c>
      <c r="AX263" s="276">
        <f>IF($BB$3="４週",SUM(S263:AT263),IF($BB$3="暦月",SUM(S263:AW263),""))</f>
        <v>0</v>
      </c>
      <c r="AY263" s="276"/>
      <c r="AZ263" s="285">
        <f>IF($BB$3="４週",AX263/4,IF($BB$3="暦月",'認知症対応型通所（100名）'!AX263/('認知症対応型通所（100名）'!$BB$8/7),""))</f>
        <v>0</v>
      </c>
      <c r="BA263" s="285"/>
      <c r="BB263" s="174"/>
      <c r="BC263" s="174"/>
      <c r="BD263" s="174"/>
      <c r="BE263" s="174"/>
      <c r="BF263" s="174"/>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row>
    <row r="264" spans="1:1024" ht="20.25" customHeight="1">
      <c r="A264" s="5"/>
      <c r="B264" s="209"/>
      <c r="C264" s="219"/>
      <c r="D264" s="219"/>
      <c r="E264" s="219"/>
      <c r="F264" s="303">
        <f>C262</f>
        <v>0</v>
      </c>
      <c r="G264" s="50"/>
      <c r="H264" s="50"/>
      <c r="I264" s="50"/>
      <c r="J264" s="50"/>
      <c r="K264" s="50"/>
      <c r="L264" s="67"/>
      <c r="M264" s="67"/>
      <c r="N264" s="67"/>
      <c r="O264" s="67"/>
      <c r="P264" s="240" t="s">
        <v>44</v>
      </c>
      <c r="Q264" s="240"/>
      <c r="R264" s="240"/>
      <c r="S264" s="248" t="str">
        <f>IF(S262="","",VLOOKUP(S262,'シフト記号表（勤務時間帯）'!$C$6:$U$35,19,0))</f>
        <v/>
      </c>
      <c r="T264" s="252" t="str">
        <f>IF(T262="","",VLOOKUP(T262,'シフト記号表（勤務時間帯）'!$C$6:$U$35,19,0))</f>
        <v/>
      </c>
      <c r="U264" s="252" t="str">
        <f>IF(U262="","",VLOOKUP(U262,'シフト記号表（勤務時間帯）'!$C$6:$U$35,19,0))</f>
        <v/>
      </c>
      <c r="V264" s="252" t="str">
        <f>IF(V262="","",VLOOKUP(V262,'シフト記号表（勤務時間帯）'!$C$6:$U$35,19,0))</f>
        <v/>
      </c>
      <c r="W264" s="252" t="str">
        <f>IF(W262="","",VLOOKUP(W262,'シフト記号表（勤務時間帯）'!$C$6:$U$35,19,0))</f>
        <v/>
      </c>
      <c r="X264" s="252" t="str">
        <f>IF(X262="","",VLOOKUP(X262,'シフト記号表（勤務時間帯）'!$C$6:$U$35,19,0))</f>
        <v/>
      </c>
      <c r="Y264" s="257" t="str">
        <f>IF(Y262="","",VLOOKUP(Y262,'シフト記号表（勤務時間帯）'!$C$6:$U$35,19,0))</f>
        <v/>
      </c>
      <c r="Z264" s="248" t="str">
        <f>IF(Z262="","",VLOOKUP(Z262,'シフト記号表（勤務時間帯）'!$C$6:$U$35,19,0))</f>
        <v/>
      </c>
      <c r="AA264" s="252" t="str">
        <f>IF(AA262="","",VLOOKUP(AA262,'シフト記号表（勤務時間帯）'!$C$6:$U$35,19,0))</f>
        <v/>
      </c>
      <c r="AB264" s="252" t="str">
        <f>IF(AB262="","",VLOOKUP(AB262,'シフト記号表（勤務時間帯）'!$C$6:$U$35,19,0))</f>
        <v/>
      </c>
      <c r="AC264" s="252" t="str">
        <f>IF(AC262="","",VLOOKUP(AC262,'シフト記号表（勤務時間帯）'!$C$6:$U$35,19,0))</f>
        <v/>
      </c>
      <c r="AD264" s="252" t="str">
        <f>IF(AD262="","",VLOOKUP(AD262,'シフト記号表（勤務時間帯）'!$C$6:$U$35,19,0))</f>
        <v/>
      </c>
      <c r="AE264" s="252" t="str">
        <f>IF(AE262="","",VLOOKUP(AE262,'シフト記号表（勤務時間帯）'!$C$6:$U$35,19,0))</f>
        <v/>
      </c>
      <c r="AF264" s="257" t="str">
        <f>IF(AF262="","",VLOOKUP(AF262,'シフト記号表（勤務時間帯）'!$C$6:$U$35,19,0))</f>
        <v/>
      </c>
      <c r="AG264" s="248" t="str">
        <f>IF(AG262="","",VLOOKUP(AG262,'シフト記号表（勤務時間帯）'!$C$6:$U$35,19,0))</f>
        <v/>
      </c>
      <c r="AH264" s="252" t="str">
        <f>IF(AH262="","",VLOOKUP(AH262,'シフト記号表（勤務時間帯）'!$C$6:$U$35,19,0))</f>
        <v/>
      </c>
      <c r="AI264" s="252" t="str">
        <f>IF(AI262="","",VLOOKUP(AI262,'シフト記号表（勤務時間帯）'!$C$6:$U$35,19,0))</f>
        <v/>
      </c>
      <c r="AJ264" s="252" t="str">
        <f>IF(AJ262="","",VLOOKUP(AJ262,'シフト記号表（勤務時間帯）'!$C$6:$U$35,19,0))</f>
        <v/>
      </c>
      <c r="AK264" s="252" t="str">
        <f>IF(AK262="","",VLOOKUP(AK262,'シフト記号表（勤務時間帯）'!$C$6:$U$35,19,0))</f>
        <v/>
      </c>
      <c r="AL264" s="252" t="str">
        <f>IF(AL262="","",VLOOKUP(AL262,'シフト記号表（勤務時間帯）'!$C$6:$U$35,19,0))</f>
        <v/>
      </c>
      <c r="AM264" s="257" t="str">
        <f>IF(AM262="","",VLOOKUP(AM262,'シフト記号表（勤務時間帯）'!$C$6:$U$35,19,0))</f>
        <v/>
      </c>
      <c r="AN264" s="248" t="str">
        <f>IF(AN262="","",VLOOKUP(AN262,'シフト記号表（勤務時間帯）'!$C$6:$U$35,19,0))</f>
        <v/>
      </c>
      <c r="AO264" s="252" t="str">
        <f>IF(AO262="","",VLOOKUP(AO262,'シフト記号表（勤務時間帯）'!$C$6:$U$35,19,0))</f>
        <v/>
      </c>
      <c r="AP264" s="252" t="str">
        <f>IF(AP262="","",VLOOKUP(AP262,'シフト記号表（勤務時間帯）'!$C$6:$U$35,19,0))</f>
        <v/>
      </c>
      <c r="AQ264" s="252" t="str">
        <f>IF(AQ262="","",VLOOKUP(AQ262,'シフト記号表（勤務時間帯）'!$C$6:$U$35,19,0))</f>
        <v/>
      </c>
      <c r="AR264" s="252" t="str">
        <f>IF(AR262="","",VLOOKUP(AR262,'シフト記号表（勤務時間帯）'!$C$6:$U$35,19,0))</f>
        <v/>
      </c>
      <c r="AS264" s="252" t="str">
        <f>IF(AS262="","",VLOOKUP(AS262,'シフト記号表（勤務時間帯）'!$C$6:$U$35,19,0))</f>
        <v/>
      </c>
      <c r="AT264" s="257" t="str">
        <f>IF(AT262="","",VLOOKUP(AT262,'シフト記号表（勤務時間帯）'!$C$6:$U$35,19,0))</f>
        <v/>
      </c>
      <c r="AU264" s="248" t="str">
        <f>IF(AU262="","",VLOOKUP(AU262,'シフト記号表（勤務時間帯）'!$C$6:$U$35,19,0))</f>
        <v/>
      </c>
      <c r="AV264" s="252" t="str">
        <f>IF(AV262="","",VLOOKUP(AV262,'シフト記号表（勤務時間帯）'!$C$6:$U$35,19,0))</f>
        <v/>
      </c>
      <c r="AW264" s="252" t="str">
        <f>IF(AW262="","",VLOOKUP(AW262,'シフト記号表（勤務時間帯）'!$C$6:$U$35,19,0))</f>
        <v/>
      </c>
      <c r="AX264" s="277">
        <f>IF($BB$3="４週",SUM(S264:AT264),IF($BB$3="暦月",SUM(S264:AW264),""))</f>
        <v>0</v>
      </c>
      <c r="AY264" s="277"/>
      <c r="AZ264" s="286">
        <f>IF($BB$3="４週",AX264/4,IF($BB$3="暦月",'認知症対応型通所（100名）'!AX264/('認知症対応型通所（100名）'!$BB$8/7),""))</f>
        <v>0</v>
      </c>
      <c r="BA264" s="286"/>
      <c r="BB264" s="174"/>
      <c r="BC264" s="174"/>
      <c r="BD264" s="174"/>
      <c r="BE264" s="174"/>
      <c r="BF264" s="174"/>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row>
    <row r="265" spans="1:1024" ht="20.25" customHeight="1">
      <c r="A265" s="5"/>
      <c r="B265" s="209">
        <f>B262+1</f>
        <v>82</v>
      </c>
      <c r="C265" s="219"/>
      <c r="D265" s="219"/>
      <c r="E265" s="219"/>
      <c r="F265" s="41"/>
      <c r="G265" s="50"/>
      <c r="H265" s="50"/>
      <c r="I265" s="50"/>
      <c r="J265" s="50"/>
      <c r="K265" s="50"/>
      <c r="L265" s="67"/>
      <c r="M265" s="67"/>
      <c r="N265" s="67"/>
      <c r="O265" s="67"/>
      <c r="P265" s="241" t="s">
        <v>49</v>
      </c>
      <c r="Q265" s="241"/>
      <c r="R265" s="241"/>
      <c r="S265" s="307"/>
      <c r="T265" s="309"/>
      <c r="U265" s="309"/>
      <c r="V265" s="309"/>
      <c r="W265" s="309"/>
      <c r="X265" s="309"/>
      <c r="Y265" s="310"/>
      <c r="Z265" s="307"/>
      <c r="AA265" s="309"/>
      <c r="AB265" s="309"/>
      <c r="AC265" s="309"/>
      <c r="AD265" s="309"/>
      <c r="AE265" s="309"/>
      <c r="AF265" s="310"/>
      <c r="AG265" s="307"/>
      <c r="AH265" s="309"/>
      <c r="AI265" s="309"/>
      <c r="AJ265" s="309"/>
      <c r="AK265" s="309"/>
      <c r="AL265" s="309"/>
      <c r="AM265" s="310"/>
      <c r="AN265" s="307"/>
      <c r="AO265" s="309"/>
      <c r="AP265" s="309"/>
      <c r="AQ265" s="309"/>
      <c r="AR265" s="309"/>
      <c r="AS265" s="309"/>
      <c r="AT265" s="310"/>
      <c r="AU265" s="307"/>
      <c r="AV265" s="309"/>
      <c r="AW265" s="309"/>
      <c r="AX265" s="312"/>
      <c r="AY265" s="312"/>
      <c r="AZ265" s="316"/>
      <c r="BA265" s="316"/>
      <c r="BB265" s="174"/>
      <c r="BC265" s="174"/>
      <c r="BD265" s="174"/>
      <c r="BE265" s="174"/>
      <c r="BF265" s="174"/>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c r="HW265" s="5"/>
      <c r="HX265" s="5"/>
      <c r="HY265" s="5"/>
      <c r="HZ265" s="5"/>
      <c r="IA265" s="5"/>
      <c r="IB265" s="5"/>
      <c r="IC265" s="5"/>
      <c r="ID265" s="5"/>
      <c r="IE265" s="5"/>
      <c r="IF265" s="5"/>
      <c r="IG265" s="5"/>
      <c r="IH265" s="5"/>
      <c r="II265" s="5"/>
      <c r="IJ265" s="5"/>
      <c r="IK265" s="5"/>
      <c r="IL265" s="5"/>
      <c r="IM265" s="5"/>
      <c r="IN265" s="5"/>
      <c r="IO265" s="5"/>
      <c r="IP265" s="5"/>
      <c r="IQ265" s="5"/>
      <c r="IR265" s="5"/>
      <c r="IS265" s="5"/>
      <c r="IT265" s="5"/>
      <c r="IU265" s="5"/>
      <c r="IV265" s="5"/>
      <c r="IW265" s="5"/>
      <c r="IX265" s="5"/>
      <c r="IY265" s="5"/>
      <c r="IZ265" s="5"/>
      <c r="JA265" s="5"/>
      <c r="JB265" s="5"/>
      <c r="JC265" s="5"/>
      <c r="JD265" s="5"/>
      <c r="JE265" s="5"/>
      <c r="JF265" s="5"/>
      <c r="JG265" s="5"/>
      <c r="JH265" s="5"/>
      <c r="JI265" s="5"/>
      <c r="JJ265" s="5"/>
      <c r="JK265" s="5"/>
      <c r="JL265" s="5"/>
      <c r="JM265" s="5"/>
      <c r="JN265" s="5"/>
      <c r="JO265" s="5"/>
      <c r="JP265" s="5"/>
      <c r="JQ265" s="5"/>
      <c r="JR265" s="5"/>
      <c r="JS265" s="5"/>
      <c r="JT265" s="5"/>
      <c r="JU265" s="5"/>
      <c r="JV265" s="5"/>
      <c r="JW265" s="5"/>
      <c r="JX265" s="5"/>
      <c r="JY265" s="5"/>
      <c r="JZ265" s="5"/>
      <c r="KA265" s="5"/>
      <c r="KB265" s="5"/>
      <c r="KC265" s="5"/>
      <c r="KD265" s="5"/>
      <c r="KE265" s="5"/>
      <c r="KF265" s="5"/>
      <c r="KG265" s="5"/>
      <c r="KH265" s="5"/>
      <c r="KI265" s="5"/>
      <c r="KJ265" s="5"/>
      <c r="KK265" s="5"/>
      <c r="KL265" s="5"/>
      <c r="KM265" s="5"/>
      <c r="KN265" s="5"/>
      <c r="KO265" s="5"/>
      <c r="KP265" s="5"/>
      <c r="KQ265" s="5"/>
      <c r="KR265" s="5"/>
      <c r="KS265" s="5"/>
      <c r="KT265" s="5"/>
      <c r="KU265" s="5"/>
      <c r="KV265" s="5"/>
      <c r="KW265" s="5"/>
      <c r="KX265" s="5"/>
      <c r="KY265" s="5"/>
      <c r="KZ265" s="5"/>
      <c r="LA265" s="5"/>
      <c r="LB265" s="5"/>
      <c r="LC265" s="5"/>
      <c r="LD265" s="5"/>
      <c r="LE265" s="5"/>
      <c r="LF265" s="5"/>
      <c r="LG265" s="5"/>
      <c r="LH265" s="5"/>
      <c r="LI265" s="5"/>
      <c r="LJ265" s="5"/>
      <c r="LK265" s="5"/>
      <c r="LL265" s="5"/>
      <c r="LM265" s="5"/>
      <c r="LN265" s="5"/>
      <c r="LO265" s="5"/>
      <c r="LP265" s="5"/>
      <c r="LQ265" s="5"/>
      <c r="LR265" s="5"/>
      <c r="LS265" s="5"/>
      <c r="LT265" s="5"/>
      <c r="LU265" s="5"/>
      <c r="LV265" s="5"/>
      <c r="LW265" s="5"/>
      <c r="LX265" s="5"/>
      <c r="LY265" s="5"/>
      <c r="LZ265" s="5"/>
      <c r="MA265" s="5"/>
      <c r="MB265" s="5"/>
      <c r="MC265" s="5"/>
      <c r="MD265" s="5"/>
      <c r="ME265" s="5"/>
      <c r="MF265" s="5"/>
      <c r="MG265" s="5"/>
      <c r="MH265" s="5"/>
      <c r="MI265" s="5"/>
      <c r="MJ265" s="5"/>
      <c r="MK265" s="5"/>
      <c r="ML265" s="5"/>
      <c r="MM265" s="5"/>
      <c r="MN265" s="5"/>
      <c r="MO265" s="5"/>
      <c r="MP265" s="5"/>
      <c r="MQ265" s="5"/>
      <c r="MR265" s="5"/>
      <c r="MS265" s="5"/>
      <c r="MT265" s="5"/>
      <c r="MU265" s="5"/>
      <c r="MV265" s="5"/>
      <c r="MW265" s="5"/>
      <c r="MX265" s="5"/>
      <c r="MY265" s="5"/>
      <c r="MZ265" s="5"/>
      <c r="NA265" s="5"/>
      <c r="NB265" s="5"/>
      <c r="NC265" s="5"/>
      <c r="ND265" s="5"/>
      <c r="NE265" s="5"/>
      <c r="NF265" s="5"/>
      <c r="NG265" s="5"/>
      <c r="NH265" s="5"/>
      <c r="NI265" s="5"/>
      <c r="NJ265" s="5"/>
      <c r="NK265" s="5"/>
      <c r="NL265" s="5"/>
      <c r="NM265" s="5"/>
      <c r="NN265" s="5"/>
      <c r="NO265" s="5"/>
      <c r="NP265" s="5"/>
      <c r="NQ265" s="5"/>
      <c r="NR265" s="5"/>
      <c r="NS265" s="5"/>
      <c r="NT265" s="5"/>
      <c r="NU265" s="5"/>
      <c r="NV265" s="5"/>
      <c r="NW265" s="5"/>
      <c r="NX265" s="5"/>
      <c r="NY265" s="5"/>
      <c r="NZ265" s="5"/>
      <c r="OA265" s="5"/>
      <c r="OB265" s="5"/>
      <c r="OC265" s="5"/>
      <c r="OD265" s="5"/>
      <c r="OE265" s="5"/>
      <c r="OF265" s="5"/>
      <c r="OG265" s="5"/>
      <c r="OH265" s="5"/>
      <c r="OI265" s="5"/>
      <c r="OJ265" s="5"/>
      <c r="OK265" s="5"/>
      <c r="OL265" s="5"/>
      <c r="OM265" s="5"/>
      <c r="ON265" s="5"/>
      <c r="OO265" s="5"/>
      <c r="OP265" s="5"/>
      <c r="OQ265" s="5"/>
      <c r="OR265" s="5"/>
      <c r="OS265" s="5"/>
      <c r="OT265" s="5"/>
      <c r="OU265" s="5"/>
      <c r="OV265" s="5"/>
      <c r="OW265" s="5"/>
      <c r="OX265" s="5"/>
      <c r="OY265" s="5"/>
      <c r="OZ265" s="5"/>
      <c r="PA265" s="5"/>
      <c r="PB265" s="5"/>
      <c r="PC265" s="5"/>
      <c r="PD265" s="5"/>
      <c r="PE265" s="5"/>
      <c r="PF265" s="5"/>
      <c r="PG265" s="5"/>
      <c r="PH265" s="5"/>
      <c r="PI265" s="5"/>
      <c r="PJ265" s="5"/>
      <c r="PK265" s="5"/>
      <c r="PL265" s="5"/>
      <c r="PM265" s="5"/>
      <c r="PN265" s="5"/>
      <c r="PO265" s="5"/>
      <c r="PP265" s="5"/>
      <c r="PQ265" s="5"/>
      <c r="PR265" s="5"/>
      <c r="PS265" s="5"/>
      <c r="PT265" s="5"/>
      <c r="PU265" s="5"/>
      <c r="PV265" s="5"/>
      <c r="PW265" s="5"/>
      <c r="PX265" s="5"/>
      <c r="PY265" s="5"/>
      <c r="PZ265" s="5"/>
      <c r="QA265" s="5"/>
      <c r="QB265" s="5"/>
      <c r="QC265" s="5"/>
      <c r="QD265" s="5"/>
      <c r="QE265" s="5"/>
      <c r="QF265" s="5"/>
      <c r="QG265" s="5"/>
      <c r="QH265" s="5"/>
      <c r="QI265" s="5"/>
      <c r="QJ265" s="5"/>
      <c r="QK265" s="5"/>
      <c r="QL265" s="5"/>
      <c r="QM265" s="5"/>
      <c r="QN265" s="5"/>
      <c r="QO265" s="5"/>
      <c r="QP265" s="5"/>
      <c r="QQ265" s="5"/>
      <c r="QR265" s="5"/>
      <c r="QS265" s="5"/>
      <c r="QT265" s="5"/>
      <c r="QU265" s="5"/>
      <c r="QV265" s="5"/>
      <c r="QW265" s="5"/>
      <c r="QX265" s="5"/>
      <c r="QY265" s="5"/>
      <c r="QZ265" s="5"/>
      <c r="RA265" s="5"/>
      <c r="RB265" s="5"/>
      <c r="RC265" s="5"/>
      <c r="RD265" s="5"/>
      <c r="RE265" s="5"/>
      <c r="RF265" s="5"/>
      <c r="RG265" s="5"/>
      <c r="RH265" s="5"/>
      <c r="RI265" s="5"/>
      <c r="RJ265" s="5"/>
      <c r="RK265" s="5"/>
      <c r="RL265" s="5"/>
      <c r="RM265" s="5"/>
      <c r="RN265" s="5"/>
      <c r="RO265" s="5"/>
      <c r="RP265" s="5"/>
      <c r="RQ265" s="5"/>
      <c r="RR265" s="5"/>
      <c r="RS265" s="5"/>
      <c r="RT265" s="5"/>
      <c r="RU265" s="5"/>
      <c r="RV265" s="5"/>
      <c r="RW265" s="5"/>
      <c r="RX265" s="5"/>
      <c r="RY265" s="5"/>
      <c r="RZ265" s="5"/>
      <c r="SA265" s="5"/>
      <c r="SB265" s="5"/>
      <c r="SC265" s="5"/>
      <c r="SD265" s="5"/>
      <c r="SE265" s="5"/>
      <c r="SF265" s="5"/>
      <c r="SG265" s="5"/>
      <c r="SH265" s="5"/>
      <c r="SI265" s="5"/>
      <c r="SJ265" s="5"/>
      <c r="SK265" s="5"/>
      <c r="SL265" s="5"/>
      <c r="SM265" s="5"/>
      <c r="SN265" s="5"/>
      <c r="SO265" s="5"/>
      <c r="SP265" s="5"/>
      <c r="SQ265" s="5"/>
      <c r="SR265" s="5"/>
      <c r="SS265" s="5"/>
      <c r="ST265" s="5"/>
      <c r="SU265" s="5"/>
      <c r="SV265" s="5"/>
      <c r="SW265" s="5"/>
      <c r="SX265" s="5"/>
      <c r="SY265" s="5"/>
      <c r="SZ265" s="5"/>
      <c r="TA265" s="5"/>
      <c r="TB265" s="5"/>
      <c r="TC265" s="5"/>
      <c r="TD265" s="5"/>
      <c r="TE265" s="5"/>
      <c r="TF265" s="5"/>
      <c r="TG265" s="5"/>
      <c r="TH265" s="5"/>
      <c r="TI265" s="5"/>
      <c r="TJ265" s="5"/>
      <c r="TK265" s="5"/>
      <c r="TL265" s="5"/>
      <c r="TM265" s="5"/>
      <c r="TN265" s="5"/>
      <c r="TO265" s="5"/>
      <c r="TP265" s="5"/>
      <c r="TQ265" s="5"/>
      <c r="TR265" s="5"/>
      <c r="TS265" s="5"/>
      <c r="TT265" s="5"/>
      <c r="TU265" s="5"/>
      <c r="TV265" s="5"/>
      <c r="TW265" s="5"/>
      <c r="TX265" s="5"/>
      <c r="TY265" s="5"/>
      <c r="TZ265" s="5"/>
      <c r="UA265" s="5"/>
      <c r="UB265" s="5"/>
      <c r="UC265" s="5"/>
      <c r="UD265" s="5"/>
      <c r="UE265" s="5"/>
      <c r="UF265" s="5"/>
      <c r="UG265" s="5"/>
      <c r="UH265" s="5"/>
      <c r="UI265" s="5"/>
      <c r="UJ265" s="5"/>
      <c r="UK265" s="5"/>
      <c r="UL265" s="5"/>
      <c r="UM265" s="5"/>
      <c r="UN265" s="5"/>
      <c r="UO265" s="5"/>
      <c r="UP265" s="5"/>
      <c r="UQ265" s="5"/>
      <c r="UR265" s="5"/>
      <c r="US265" s="5"/>
      <c r="UT265" s="5"/>
      <c r="UU265" s="5"/>
      <c r="UV265" s="5"/>
      <c r="UW265" s="5"/>
      <c r="UX265" s="5"/>
      <c r="UY265" s="5"/>
      <c r="UZ265" s="5"/>
      <c r="VA265" s="5"/>
      <c r="VB265" s="5"/>
      <c r="VC265" s="5"/>
      <c r="VD265" s="5"/>
      <c r="VE265" s="5"/>
      <c r="VF265" s="5"/>
      <c r="VG265" s="5"/>
      <c r="VH265" s="5"/>
      <c r="VI265" s="5"/>
      <c r="VJ265" s="5"/>
      <c r="VK265" s="5"/>
      <c r="VL265" s="5"/>
      <c r="VM265" s="5"/>
      <c r="VN265" s="5"/>
      <c r="VO265" s="5"/>
      <c r="VP265" s="5"/>
      <c r="VQ265" s="5"/>
      <c r="VR265" s="5"/>
      <c r="VS265" s="5"/>
      <c r="VT265" s="5"/>
      <c r="VU265" s="5"/>
      <c r="VV265" s="5"/>
      <c r="VW265" s="5"/>
      <c r="VX265" s="5"/>
      <c r="VY265" s="5"/>
      <c r="VZ265" s="5"/>
      <c r="WA265" s="5"/>
      <c r="WB265" s="5"/>
      <c r="WC265" s="5"/>
      <c r="WD265" s="5"/>
      <c r="WE265" s="5"/>
      <c r="WF265" s="5"/>
      <c r="WG265" s="5"/>
      <c r="WH265" s="5"/>
      <c r="WI265" s="5"/>
      <c r="WJ265" s="5"/>
      <c r="WK265" s="5"/>
      <c r="WL265" s="5"/>
      <c r="WM265" s="5"/>
      <c r="WN265" s="5"/>
      <c r="WO265" s="5"/>
      <c r="WP265" s="5"/>
      <c r="WQ265" s="5"/>
      <c r="WR265" s="5"/>
      <c r="WS265" s="5"/>
      <c r="WT265" s="5"/>
      <c r="WU265" s="5"/>
      <c r="WV265" s="5"/>
      <c r="WW265" s="5"/>
      <c r="WX265" s="5"/>
      <c r="WY265" s="5"/>
      <c r="WZ265" s="5"/>
      <c r="XA265" s="5"/>
      <c r="XB265" s="5"/>
      <c r="XC265" s="5"/>
      <c r="XD265" s="5"/>
      <c r="XE265" s="5"/>
      <c r="XF265" s="5"/>
      <c r="XG265" s="5"/>
      <c r="XH265" s="5"/>
      <c r="XI265" s="5"/>
      <c r="XJ265" s="5"/>
      <c r="XK265" s="5"/>
      <c r="XL265" s="5"/>
      <c r="XM265" s="5"/>
      <c r="XN265" s="5"/>
      <c r="XO265" s="5"/>
      <c r="XP265" s="5"/>
      <c r="XQ265" s="5"/>
      <c r="XR265" s="5"/>
      <c r="XS265" s="5"/>
      <c r="XT265" s="5"/>
      <c r="XU265" s="5"/>
      <c r="XV265" s="5"/>
      <c r="XW265" s="5"/>
      <c r="XX265" s="5"/>
      <c r="XY265" s="5"/>
      <c r="XZ265" s="5"/>
      <c r="YA265" s="5"/>
      <c r="YB265" s="5"/>
      <c r="YC265" s="5"/>
      <c r="YD265" s="5"/>
      <c r="YE265" s="5"/>
      <c r="YF265" s="5"/>
      <c r="YG265" s="5"/>
      <c r="YH265" s="5"/>
      <c r="YI265" s="5"/>
      <c r="YJ265" s="5"/>
      <c r="YK265" s="5"/>
      <c r="YL265" s="5"/>
      <c r="YM265" s="5"/>
      <c r="YN265" s="5"/>
      <c r="YO265" s="5"/>
      <c r="YP265" s="5"/>
      <c r="YQ265" s="5"/>
      <c r="YR265" s="5"/>
      <c r="YS265" s="5"/>
      <c r="YT265" s="5"/>
      <c r="YU265" s="5"/>
      <c r="YV265" s="5"/>
      <c r="YW265" s="5"/>
      <c r="YX265" s="5"/>
      <c r="YY265" s="5"/>
      <c r="YZ265" s="5"/>
      <c r="ZA265" s="5"/>
      <c r="ZB265" s="5"/>
      <c r="ZC265" s="5"/>
      <c r="ZD265" s="5"/>
      <c r="ZE265" s="5"/>
      <c r="ZF265" s="5"/>
      <c r="ZG265" s="5"/>
      <c r="ZH265" s="5"/>
      <c r="ZI265" s="5"/>
      <c r="ZJ265" s="5"/>
      <c r="ZK265" s="5"/>
      <c r="ZL265" s="5"/>
      <c r="ZM265" s="5"/>
      <c r="ZN265" s="5"/>
      <c r="ZO265" s="5"/>
      <c r="ZP265" s="5"/>
      <c r="ZQ265" s="5"/>
      <c r="ZR265" s="5"/>
      <c r="ZS265" s="5"/>
      <c r="ZT265" s="5"/>
      <c r="ZU265" s="5"/>
      <c r="ZV265" s="5"/>
      <c r="ZW265" s="5"/>
      <c r="ZX265" s="5"/>
      <c r="ZY265" s="5"/>
      <c r="ZZ265" s="5"/>
      <c r="AAA265" s="5"/>
      <c r="AAB265" s="5"/>
      <c r="AAC265" s="5"/>
      <c r="AAD265" s="5"/>
      <c r="AAE265" s="5"/>
      <c r="AAF265" s="5"/>
      <c r="AAG265" s="5"/>
      <c r="AAH265" s="5"/>
      <c r="AAI265" s="5"/>
      <c r="AAJ265" s="5"/>
      <c r="AAK265" s="5"/>
      <c r="AAL265" s="5"/>
      <c r="AAM265" s="5"/>
      <c r="AAN265" s="5"/>
      <c r="AAO265" s="5"/>
      <c r="AAP265" s="5"/>
      <c r="AAQ265" s="5"/>
      <c r="AAR265" s="5"/>
      <c r="AAS265" s="5"/>
      <c r="AAT265" s="5"/>
      <c r="AAU265" s="5"/>
      <c r="AAV265" s="5"/>
      <c r="AAW265" s="5"/>
      <c r="AAX265" s="5"/>
      <c r="AAY265" s="5"/>
      <c r="AAZ265" s="5"/>
      <c r="ABA265" s="5"/>
      <c r="ABB265" s="5"/>
      <c r="ABC265" s="5"/>
      <c r="ABD265" s="5"/>
      <c r="ABE265" s="5"/>
      <c r="ABF265" s="5"/>
      <c r="ABG265" s="5"/>
      <c r="ABH265" s="5"/>
      <c r="ABI265" s="5"/>
      <c r="ABJ265" s="5"/>
      <c r="ABK265" s="5"/>
      <c r="ABL265" s="5"/>
      <c r="ABM265" s="5"/>
      <c r="ABN265" s="5"/>
      <c r="ABO265" s="5"/>
      <c r="ABP265" s="5"/>
      <c r="ABQ265" s="5"/>
      <c r="ABR265" s="5"/>
      <c r="ABS265" s="5"/>
      <c r="ABT265" s="5"/>
      <c r="ABU265" s="5"/>
      <c r="ABV265" s="5"/>
      <c r="ABW265" s="5"/>
      <c r="ABX265" s="5"/>
      <c r="ABY265" s="5"/>
      <c r="ABZ265" s="5"/>
      <c r="ACA265" s="5"/>
      <c r="ACB265" s="5"/>
      <c r="ACC265" s="5"/>
      <c r="ACD265" s="5"/>
      <c r="ACE265" s="5"/>
      <c r="ACF265" s="5"/>
      <c r="ACG265" s="5"/>
      <c r="ACH265" s="5"/>
      <c r="ACI265" s="5"/>
      <c r="ACJ265" s="5"/>
      <c r="ACK265" s="5"/>
      <c r="ACL265" s="5"/>
      <c r="ACM265" s="5"/>
      <c r="ACN265" s="5"/>
      <c r="ACO265" s="5"/>
      <c r="ACP265" s="5"/>
      <c r="ACQ265" s="5"/>
      <c r="ACR265" s="5"/>
      <c r="ACS265" s="5"/>
      <c r="ACT265" s="5"/>
      <c r="ACU265" s="5"/>
      <c r="ACV265" s="5"/>
      <c r="ACW265" s="5"/>
      <c r="ACX265" s="5"/>
      <c r="ACY265" s="5"/>
      <c r="ACZ265" s="5"/>
      <c r="ADA265" s="5"/>
      <c r="ADB265" s="5"/>
      <c r="ADC265" s="5"/>
      <c r="ADD265" s="5"/>
      <c r="ADE265" s="5"/>
      <c r="ADF265" s="5"/>
      <c r="ADG265" s="5"/>
      <c r="ADH265" s="5"/>
      <c r="ADI265" s="5"/>
      <c r="ADJ265" s="5"/>
      <c r="ADK265" s="5"/>
      <c r="ADL265" s="5"/>
      <c r="ADM265" s="5"/>
      <c r="ADN265" s="5"/>
      <c r="ADO265" s="5"/>
      <c r="ADP265" s="5"/>
      <c r="ADQ265" s="5"/>
      <c r="ADR265" s="5"/>
      <c r="ADS265" s="5"/>
      <c r="ADT265" s="5"/>
      <c r="ADU265" s="5"/>
      <c r="ADV265" s="5"/>
      <c r="ADW265" s="5"/>
      <c r="ADX265" s="5"/>
      <c r="ADY265" s="5"/>
      <c r="ADZ265" s="5"/>
      <c r="AEA265" s="5"/>
      <c r="AEB265" s="5"/>
      <c r="AEC265" s="5"/>
      <c r="AED265" s="5"/>
      <c r="AEE265" s="5"/>
      <c r="AEF265" s="5"/>
      <c r="AEG265" s="5"/>
      <c r="AEH265" s="5"/>
      <c r="AEI265" s="5"/>
      <c r="AEJ265" s="5"/>
      <c r="AEK265" s="5"/>
      <c r="AEL265" s="5"/>
      <c r="AEM265" s="5"/>
      <c r="AEN265" s="5"/>
      <c r="AEO265" s="5"/>
      <c r="AEP265" s="5"/>
      <c r="AEQ265" s="5"/>
      <c r="AER265" s="5"/>
      <c r="AES265" s="5"/>
      <c r="AET265" s="5"/>
      <c r="AEU265" s="5"/>
      <c r="AEV265" s="5"/>
      <c r="AEW265" s="5"/>
      <c r="AEX265" s="5"/>
      <c r="AEY265" s="5"/>
      <c r="AEZ265" s="5"/>
      <c r="AFA265" s="5"/>
      <c r="AFB265" s="5"/>
      <c r="AFC265" s="5"/>
      <c r="AFD265" s="5"/>
      <c r="AFE265" s="5"/>
      <c r="AFF265" s="5"/>
      <c r="AFG265" s="5"/>
      <c r="AFH265" s="5"/>
      <c r="AFI265" s="5"/>
      <c r="AFJ265" s="5"/>
      <c r="AFK265" s="5"/>
      <c r="AFL265" s="5"/>
      <c r="AFM265" s="5"/>
      <c r="AFN265" s="5"/>
      <c r="AFO265" s="5"/>
      <c r="AFP265" s="5"/>
      <c r="AFQ265" s="5"/>
      <c r="AFR265" s="5"/>
      <c r="AFS265" s="5"/>
      <c r="AFT265" s="5"/>
      <c r="AFU265" s="5"/>
      <c r="AFV265" s="5"/>
      <c r="AFW265" s="5"/>
      <c r="AFX265" s="5"/>
      <c r="AFY265" s="5"/>
      <c r="AFZ265" s="5"/>
      <c r="AGA265" s="5"/>
      <c r="AGB265" s="5"/>
      <c r="AGC265" s="5"/>
      <c r="AGD265" s="5"/>
      <c r="AGE265" s="5"/>
      <c r="AGF265" s="5"/>
      <c r="AGG265" s="5"/>
      <c r="AGH265" s="5"/>
      <c r="AGI265" s="5"/>
      <c r="AGJ265" s="5"/>
      <c r="AGK265" s="5"/>
      <c r="AGL265" s="5"/>
      <c r="AGM265" s="5"/>
      <c r="AGN265" s="5"/>
      <c r="AGO265" s="5"/>
      <c r="AGP265" s="5"/>
      <c r="AGQ265" s="5"/>
      <c r="AGR265" s="5"/>
      <c r="AGS265" s="5"/>
      <c r="AGT265" s="5"/>
      <c r="AGU265" s="5"/>
      <c r="AGV265" s="5"/>
      <c r="AGW265" s="5"/>
      <c r="AGX265" s="5"/>
      <c r="AGY265" s="5"/>
      <c r="AGZ265" s="5"/>
      <c r="AHA265" s="5"/>
      <c r="AHB265" s="5"/>
      <c r="AHC265" s="5"/>
      <c r="AHD265" s="5"/>
      <c r="AHE265" s="5"/>
      <c r="AHF265" s="5"/>
      <c r="AHG265" s="5"/>
      <c r="AHH265" s="5"/>
      <c r="AHI265" s="5"/>
      <c r="AHJ265" s="5"/>
      <c r="AHK265" s="5"/>
      <c r="AHL265" s="5"/>
      <c r="AHM265" s="5"/>
      <c r="AHN265" s="5"/>
      <c r="AHO265" s="5"/>
      <c r="AHP265" s="5"/>
      <c r="AHQ265" s="5"/>
      <c r="AHR265" s="5"/>
      <c r="AHS265" s="5"/>
      <c r="AHT265" s="5"/>
      <c r="AHU265" s="5"/>
      <c r="AHV265" s="5"/>
      <c r="AHW265" s="5"/>
      <c r="AHX265" s="5"/>
      <c r="AHY265" s="5"/>
      <c r="AHZ265" s="5"/>
      <c r="AIA265" s="5"/>
      <c r="AIB265" s="5"/>
      <c r="AIC265" s="5"/>
      <c r="AID265" s="5"/>
      <c r="AIE265" s="5"/>
      <c r="AIF265" s="5"/>
      <c r="AIG265" s="5"/>
      <c r="AIH265" s="5"/>
      <c r="AII265" s="5"/>
      <c r="AIJ265" s="5"/>
      <c r="AIK265" s="5"/>
      <c r="AIL265" s="5"/>
      <c r="AIM265" s="5"/>
      <c r="AIN265" s="5"/>
      <c r="AIO265" s="5"/>
      <c r="AIP265" s="5"/>
      <c r="AIQ265" s="5"/>
      <c r="AIR265" s="5"/>
      <c r="AIS265" s="5"/>
      <c r="AIT265" s="5"/>
      <c r="AIU265" s="5"/>
      <c r="AIV265" s="5"/>
      <c r="AIW265" s="5"/>
      <c r="AIX265" s="5"/>
      <c r="AIY265" s="5"/>
      <c r="AIZ265" s="5"/>
      <c r="AJA265" s="5"/>
      <c r="AJB265" s="5"/>
      <c r="AJC265" s="5"/>
      <c r="AJD265" s="5"/>
      <c r="AJE265" s="5"/>
      <c r="AJF265" s="5"/>
      <c r="AJG265" s="5"/>
      <c r="AJH265" s="5"/>
      <c r="AJI265" s="5"/>
      <c r="AJJ265" s="5"/>
      <c r="AJK265" s="5"/>
      <c r="AJL265" s="5"/>
      <c r="AJM265" s="5"/>
      <c r="AJN265" s="5"/>
      <c r="AJO265" s="5"/>
      <c r="AJP265" s="5"/>
      <c r="AJQ265" s="5"/>
      <c r="AJR265" s="5"/>
      <c r="AJS265" s="5"/>
      <c r="AJT265" s="5"/>
      <c r="AJU265" s="5"/>
      <c r="AJV265" s="5"/>
      <c r="AJW265" s="5"/>
      <c r="AJX265" s="5"/>
      <c r="AJY265" s="5"/>
      <c r="AJZ265" s="5"/>
      <c r="AKA265" s="5"/>
      <c r="AKB265" s="5"/>
      <c r="AKC265" s="5"/>
      <c r="AKD265" s="5"/>
      <c r="AKE265" s="5"/>
      <c r="AKF265" s="5"/>
      <c r="AKG265" s="5"/>
      <c r="AKH265" s="5"/>
      <c r="AKI265" s="5"/>
      <c r="AKJ265" s="5"/>
      <c r="AKK265" s="5"/>
      <c r="AKL265" s="5"/>
      <c r="AKM265" s="5"/>
      <c r="AKN265" s="5"/>
      <c r="AKO265" s="5"/>
      <c r="AKP265" s="5"/>
      <c r="AKQ265" s="5"/>
      <c r="AKR265" s="5"/>
      <c r="AKS265" s="5"/>
      <c r="AKT265" s="5"/>
      <c r="AKU265" s="5"/>
      <c r="AKV265" s="5"/>
      <c r="AKW265" s="5"/>
      <c r="AKX265" s="5"/>
      <c r="AKY265" s="5"/>
      <c r="AKZ265" s="5"/>
      <c r="ALA265" s="5"/>
      <c r="ALB265" s="5"/>
      <c r="ALC265" s="5"/>
      <c r="ALD265" s="5"/>
      <c r="ALE265" s="5"/>
      <c r="ALF265" s="5"/>
      <c r="ALG265" s="5"/>
      <c r="ALH265" s="5"/>
      <c r="ALI265" s="5"/>
      <c r="ALJ265" s="5"/>
      <c r="ALK265" s="5"/>
      <c r="ALL265" s="5"/>
      <c r="ALM265" s="5"/>
      <c r="ALN265" s="5"/>
      <c r="ALO265" s="5"/>
      <c r="ALP265" s="5"/>
      <c r="ALQ265" s="5"/>
      <c r="ALR265" s="5"/>
      <c r="ALS265" s="5"/>
      <c r="ALT265" s="5"/>
      <c r="ALU265" s="5"/>
      <c r="ALV265" s="5"/>
      <c r="ALW265" s="5"/>
      <c r="ALX265" s="5"/>
      <c r="ALY265" s="5"/>
      <c r="ALZ265" s="5"/>
      <c r="AMA265" s="5"/>
      <c r="AMB265" s="5"/>
      <c r="AMC265" s="5"/>
      <c r="AMD265" s="5"/>
      <c r="AME265" s="5"/>
      <c r="AMF265" s="5"/>
      <c r="AMG265" s="5"/>
      <c r="AMH265" s="5"/>
      <c r="AMI265" s="5"/>
      <c r="AMJ265" s="5"/>
    </row>
    <row r="266" spans="1:1024" ht="20.25" customHeight="1">
      <c r="A266" s="5"/>
      <c r="B266" s="209"/>
      <c r="C266" s="219"/>
      <c r="D266" s="219"/>
      <c r="E266" s="219"/>
      <c r="F266" s="39"/>
      <c r="G266" s="50"/>
      <c r="H266" s="50"/>
      <c r="I266" s="50"/>
      <c r="J266" s="50"/>
      <c r="K266" s="50"/>
      <c r="L266" s="67"/>
      <c r="M266" s="67"/>
      <c r="N266" s="67"/>
      <c r="O266" s="67"/>
      <c r="P266" s="239" t="s">
        <v>40</v>
      </c>
      <c r="Q266" s="239"/>
      <c r="R266" s="239"/>
      <c r="S266" s="247" t="str">
        <f>IF(S265="","",VLOOKUP(S265,'シフト記号表（勤務時間帯）'!$C$6:$K$35,9,0))</f>
        <v/>
      </c>
      <c r="T266" s="251" t="str">
        <f>IF(T265="","",VLOOKUP(T265,'シフト記号表（勤務時間帯）'!$C$6:$K$35,9,0))</f>
        <v/>
      </c>
      <c r="U266" s="251" t="str">
        <f>IF(U265="","",VLOOKUP(U265,'シフト記号表（勤務時間帯）'!$C$6:$K$35,9,0))</f>
        <v/>
      </c>
      <c r="V266" s="251" t="str">
        <f>IF(V265="","",VLOOKUP(V265,'シフト記号表（勤務時間帯）'!$C$6:$K$35,9,0))</f>
        <v/>
      </c>
      <c r="W266" s="251" t="str">
        <f>IF(W265="","",VLOOKUP(W265,'シフト記号表（勤務時間帯）'!$C$6:$K$35,9,0))</f>
        <v/>
      </c>
      <c r="X266" s="251" t="str">
        <f>IF(X265="","",VLOOKUP(X265,'シフト記号表（勤務時間帯）'!$C$6:$K$35,9,0))</f>
        <v/>
      </c>
      <c r="Y266" s="256" t="str">
        <f>IF(Y265="","",VLOOKUP(Y265,'シフト記号表（勤務時間帯）'!$C$6:$K$35,9,0))</f>
        <v/>
      </c>
      <c r="Z266" s="247" t="str">
        <f>IF(Z265="","",VLOOKUP(Z265,'シフト記号表（勤務時間帯）'!$C$6:$K$35,9,0))</f>
        <v/>
      </c>
      <c r="AA266" s="251" t="str">
        <f>IF(AA265="","",VLOOKUP(AA265,'シフト記号表（勤務時間帯）'!$C$6:$K$35,9,0))</f>
        <v/>
      </c>
      <c r="AB266" s="251" t="str">
        <f>IF(AB265="","",VLOOKUP(AB265,'シフト記号表（勤務時間帯）'!$C$6:$K$35,9,0))</f>
        <v/>
      </c>
      <c r="AC266" s="251" t="str">
        <f>IF(AC265="","",VLOOKUP(AC265,'シフト記号表（勤務時間帯）'!$C$6:$K$35,9,0))</f>
        <v/>
      </c>
      <c r="AD266" s="251" t="str">
        <f>IF(AD265="","",VLOOKUP(AD265,'シフト記号表（勤務時間帯）'!$C$6:$K$35,9,0))</f>
        <v/>
      </c>
      <c r="AE266" s="251" t="str">
        <f>IF(AE265="","",VLOOKUP(AE265,'シフト記号表（勤務時間帯）'!$C$6:$K$35,9,0))</f>
        <v/>
      </c>
      <c r="AF266" s="256" t="str">
        <f>IF(AF265="","",VLOOKUP(AF265,'シフト記号表（勤務時間帯）'!$C$6:$K$35,9,0))</f>
        <v/>
      </c>
      <c r="AG266" s="247" t="str">
        <f>IF(AG265="","",VLOOKUP(AG265,'シフト記号表（勤務時間帯）'!$C$6:$K$35,9,0))</f>
        <v/>
      </c>
      <c r="AH266" s="251" t="str">
        <f>IF(AH265="","",VLOOKUP(AH265,'シフト記号表（勤務時間帯）'!$C$6:$K$35,9,0))</f>
        <v/>
      </c>
      <c r="AI266" s="251" t="str">
        <f>IF(AI265="","",VLOOKUP(AI265,'シフト記号表（勤務時間帯）'!$C$6:$K$35,9,0))</f>
        <v/>
      </c>
      <c r="AJ266" s="251" t="str">
        <f>IF(AJ265="","",VLOOKUP(AJ265,'シフト記号表（勤務時間帯）'!$C$6:$K$35,9,0))</f>
        <v/>
      </c>
      <c r="AK266" s="251" t="str">
        <f>IF(AK265="","",VLOOKUP(AK265,'シフト記号表（勤務時間帯）'!$C$6:$K$35,9,0))</f>
        <v/>
      </c>
      <c r="AL266" s="251" t="str">
        <f>IF(AL265="","",VLOOKUP(AL265,'シフト記号表（勤務時間帯）'!$C$6:$K$35,9,0))</f>
        <v/>
      </c>
      <c r="AM266" s="256" t="str">
        <f>IF(AM265="","",VLOOKUP(AM265,'シフト記号表（勤務時間帯）'!$C$6:$K$35,9,0))</f>
        <v/>
      </c>
      <c r="AN266" s="247" t="str">
        <f>IF(AN265="","",VLOOKUP(AN265,'シフト記号表（勤務時間帯）'!$C$6:$K$35,9,0))</f>
        <v/>
      </c>
      <c r="AO266" s="251" t="str">
        <f>IF(AO265="","",VLOOKUP(AO265,'シフト記号表（勤務時間帯）'!$C$6:$K$35,9,0))</f>
        <v/>
      </c>
      <c r="AP266" s="251" t="str">
        <f>IF(AP265="","",VLOOKUP(AP265,'シフト記号表（勤務時間帯）'!$C$6:$K$35,9,0))</f>
        <v/>
      </c>
      <c r="AQ266" s="251" t="str">
        <f>IF(AQ265="","",VLOOKUP(AQ265,'シフト記号表（勤務時間帯）'!$C$6:$K$35,9,0))</f>
        <v/>
      </c>
      <c r="AR266" s="251" t="str">
        <f>IF(AR265="","",VLOOKUP(AR265,'シフト記号表（勤務時間帯）'!$C$6:$K$35,9,0))</f>
        <v/>
      </c>
      <c r="AS266" s="251" t="str">
        <f>IF(AS265="","",VLOOKUP(AS265,'シフト記号表（勤務時間帯）'!$C$6:$K$35,9,0))</f>
        <v/>
      </c>
      <c r="AT266" s="256" t="str">
        <f>IF(AT265="","",VLOOKUP(AT265,'シフト記号表（勤務時間帯）'!$C$6:$K$35,9,0))</f>
        <v/>
      </c>
      <c r="AU266" s="247" t="str">
        <f>IF(AU265="","",VLOOKUP(AU265,'シフト記号表（勤務時間帯）'!$C$6:$K$35,9,0))</f>
        <v/>
      </c>
      <c r="AV266" s="251" t="str">
        <f>IF(AV265="","",VLOOKUP(AV265,'シフト記号表（勤務時間帯）'!$C$6:$K$35,9,0))</f>
        <v/>
      </c>
      <c r="AW266" s="251" t="str">
        <f>IF(AW265="","",VLOOKUP(AW265,'シフト記号表（勤務時間帯）'!$C$6:$K$35,9,0))</f>
        <v/>
      </c>
      <c r="AX266" s="276">
        <f>IF($BB$3="４週",SUM(S266:AT266),IF($BB$3="暦月",SUM(S266:AW266),""))</f>
        <v>0</v>
      </c>
      <c r="AY266" s="276"/>
      <c r="AZ266" s="285">
        <f>IF($BB$3="４週",AX266/4,IF($BB$3="暦月",'認知症対応型通所（100名）'!AX266/('認知症対応型通所（100名）'!$BB$8/7),""))</f>
        <v>0</v>
      </c>
      <c r="BA266" s="285"/>
      <c r="BB266" s="174"/>
      <c r="BC266" s="174"/>
      <c r="BD266" s="174"/>
      <c r="BE266" s="174"/>
      <c r="BF266" s="174"/>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c r="HY266" s="5"/>
      <c r="HZ266" s="5"/>
      <c r="IA266" s="5"/>
      <c r="IB266" s="5"/>
      <c r="IC266" s="5"/>
      <c r="ID266" s="5"/>
      <c r="IE266" s="5"/>
      <c r="IF266" s="5"/>
      <c r="IG266" s="5"/>
      <c r="IH266" s="5"/>
      <c r="II266" s="5"/>
      <c r="IJ266" s="5"/>
      <c r="IK266" s="5"/>
      <c r="IL266" s="5"/>
      <c r="IM266" s="5"/>
      <c r="IN266" s="5"/>
      <c r="IO266" s="5"/>
      <c r="IP266" s="5"/>
      <c r="IQ266" s="5"/>
      <c r="IR266" s="5"/>
      <c r="IS266" s="5"/>
      <c r="IT266" s="5"/>
      <c r="IU266" s="5"/>
      <c r="IV266" s="5"/>
      <c r="IW266" s="5"/>
      <c r="IX266" s="5"/>
      <c r="IY266" s="5"/>
      <c r="IZ266" s="5"/>
      <c r="JA266" s="5"/>
      <c r="JB266" s="5"/>
      <c r="JC266" s="5"/>
      <c r="JD266" s="5"/>
      <c r="JE266" s="5"/>
      <c r="JF266" s="5"/>
      <c r="JG266" s="5"/>
      <c r="JH266" s="5"/>
      <c r="JI266" s="5"/>
      <c r="JJ266" s="5"/>
      <c r="JK266" s="5"/>
      <c r="JL266" s="5"/>
      <c r="JM266" s="5"/>
      <c r="JN266" s="5"/>
      <c r="JO266" s="5"/>
      <c r="JP266" s="5"/>
      <c r="JQ266" s="5"/>
      <c r="JR266" s="5"/>
      <c r="JS266" s="5"/>
      <c r="JT266" s="5"/>
      <c r="JU266" s="5"/>
      <c r="JV266" s="5"/>
      <c r="JW266" s="5"/>
      <c r="JX266" s="5"/>
      <c r="JY266" s="5"/>
      <c r="JZ266" s="5"/>
      <c r="KA266" s="5"/>
      <c r="KB266" s="5"/>
      <c r="KC266" s="5"/>
      <c r="KD266" s="5"/>
      <c r="KE266" s="5"/>
      <c r="KF266" s="5"/>
      <c r="KG266" s="5"/>
      <c r="KH266" s="5"/>
      <c r="KI266" s="5"/>
      <c r="KJ266" s="5"/>
      <c r="KK266" s="5"/>
      <c r="KL266" s="5"/>
      <c r="KM266" s="5"/>
      <c r="KN266" s="5"/>
      <c r="KO266" s="5"/>
      <c r="KP266" s="5"/>
      <c r="KQ266" s="5"/>
      <c r="KR266" s="5"/>
      <c r="KS266" s="5"/>
      <c r="KT266" s="5"/>
      <c r="KU266" s="5"/>
      <c r="KV266" s="5"/>
      <c r="KW266" s="5"/>
      <c r="KX266" s="5"/>
      <c r="KY266" s="5"/>
      <c r="KZ266" s="5"/>
      <c r="LA266" s="5"/>
      <c r="LB266" s="5"/>
      <c r="LC266" s="5"/>
      <c r="LD266" s="5"/>
      <c r="LE266" s="5"/>
      <c r="LF266" s="5"/>
      <c r="LG266" s="5"/>
      <c r="LH266" s="5"/>
      <c r="LI266" s="5"/>
      <c r="LJ266" s="5"/>
      <c r="LK266" s="5"/>
      <c r="LL266" s="5"/>
      <c r="LM266" s="5"/>
      <c r="LN266" s="5"/>
      <c r="LO266" s="5"/>
      <c r="LP266" s="5"/>
      <c r="LQ266" s="5"/>
      <c r="LR266" s="5"/>
      <c r="LS266" s="5"/>
      <c r="LT266" s="5"/>
      <c r="LU266" s="5"/>
      <c r="LV266" s="5"/>
      <c r="LW266" s="5"/>
      <c r="LX266" s="5"/>
      <c r="LY266" s="5"/>
      <c r="LZ266" s="5"/>
      <c r="MA266" s="5"/>
      <c r="MB266" s="5"/>
      <c r="MC266" s="5"/>
      <c r="MD266" s="5"/>
      <c r="ME266" s="5"/>
      <c r="MF266" s="5"/>
      <c r="MG266" s="5"/>
      <c r="MH266" s="5"/>
      <c r="MI266" s="5"/>
      <c r="MJ266" s="5"/>
      <c r="MK266" s="5"/>
      <c r="ML266" s="5"/>
      <c r="MM266" s="5"/>
      <c r="MN266" s="5"/>
      <c r="MO266" s="5"/>
      <c r="MP266" s="5"/>
      <c r="MQ266" s="5"/>
      <c r="MR266" s="5"/>
      <c r="MS266" s="5"/>
      <c r="MT266" s="5"/>
      <c r="MU266" s="5"/>
      <c r="MV266" s="5"/>
      <c r="MW266" s="5"/>
      <c r="MX266" s="5"/>
      <c r="MY266" s="5"/>
      <c r="MZ266" s="5"/>
      <c r="NA266" s="5"/>
      <c r="NB266" s="5"/>
      <c r="NC266" s="5"/>
      <c r="ND266" s="5"/>
      <c r="NE266" s="5"/>
      <c r="NF266" s="5"/>
      <c r="NG266" s="5"/>
      <c r="NH266" s="5"/>
      <c r="NI266" s="5"/>
      <c r="NJ266" s="5"/>
      <c r="NK266" s="5"/>
      <c r="NL266" s="5"/>
      <c r="NM266" s="5"/>
      <c r="NN266" s="5"/>
      <c r="NO266" s="5"/>
      <c r="NP266" s="5"/>
      <c r="NQ266" s="5"/>
      <c r="NR266" s="5"/>
      <c r="NS266" s="5"/>
      <c r="NT266" s="5"/>
      <c r="NU266" s="5"/>
      <c r="NV266" s="5"/>
      <c r="NW266" s="5"/>
      <c r="NX266" s="5"/>
      <c r="NY266" s="5"/>
      <c r="NZ266" s="5"/>
      <c r="OA266" s="5"/>
      <c r="OB266" s="5"/>
      <c r="OC266" s="5"/>
      <c r="OD266" s="5"/>
      <c r="OE266" s="5"/>
      <c r="OF266" s="5"/>
      <c r="OG266" s="5"/>
      <c r="OH266" s="5"/>
      <c r="OI266" s="5"/>
      <c r="OJ266" s="5"/>
      <c r="OK266" s="5"/>
      <c r="OL266" s="5"/>
      <c r="OM266" s="5"/>
      <c r="ON266" s="5"/>
      <c r="OO266" s="5"/>
      <c r="OP266" s="5"/>
      <c r="OQ266" s="5"/>
      <c r="OR266" s="5"/>
      <c r="OS266" s="5"/>
      <c r="OT266" s="5"/>
      <c r="OU266" s="5"/>
      <c r="OV266" s="5"/>
      <c r="OW266" s="5"/>
      <c r="OX266" s="5"/>
      <c r="OY266" s="5"/>
      <c r="OZ266" s="5"/>
      <c r="PA266" s="5"/>
      <c r="PB266" s="5"/>
      <c r="PC266" s="5"/>
      <c r="PD266" s="5"/>
      <c r="PE266" s="5"/>
      <c r="PF266" s="5"/>
      <c r="PG266" s="5"/>
      <c r="PH266" s="5"/>
      <c r="PI266" s="5"/>
      <c r="PJ266" s="5"/>
      <c r="PK266" s="5"/>
      <c r="PL266" s="5"/>
      <c r="PM266" s="5"/>
      <c r="PN266" s="5"/>
      <c r="PO266" s="5"/>
      <c r="PP266" s="5"/>
      <c r="PQ266" s="5"/>
      <c r="PR266" s="5"/>
      <c r="PS266" s="5"/>
      <c r="PT266" s="5"/>
      <c r="PU266" s="5"/>
      <c r="PV266" s="5"/>
      <c r="PW266" s="5"/>
      <c r="PX266" s="5"/>
      <c r="PY266" s="5"/>
      <c r="PZ266" s="5"/>
      <c r="QA266" s="5"/>
      <c r="QB266" s="5"/>
      <c r="QC266" s="5"/>
      <c r="QD266" s="5"/>
      <c r="QE266" s="5"/>
      <c r="QF266" s="5"/>
      <c r="QG266" s="5"/>
      <c r="QH266" s="5"/>
      <c r="QI266" s="5"/>
      <c r="QJ266" s="5"/>
      <c r="QK266" s="5"/>
      <c r="QL266" s="5"/>
      <c r="QM266" s="5"/>
      <c r="QN266" s="5"/>
      <c r="QO266" s="5"/>
      <c r="QP266" s="5"/>
      <c r="QQ266" s="5"/>
      <c r="QR266" s="5"/>
      <c r="QS266" s="5"/>
      <c r="QT266" s="5"/>
      <c r="QU266" s="5"/>
      <c r="QV266" s="5"/>
      <c r="QW266" s="5"/>
      <c r="QX266" s="5"/>
      <c r="QY266" s="5"/>
      <c r="QZ266" s="5"/>
      <c r="RA266" s="5"/>
      <c r="RB266" s="5"/>
      <c r="RC266" s="5"/>
      <c r="RD266" s="5"/>
      <c r="RE266" s="5"/>
      <c r="RF266" s="5"/>
      <c r="RG266" s="5"/>
      <c r="RH266" s="5"/>
      <c r="RI266" s="5"/>
      <c r="RJ266" s="5"/>
      <c r="RK266" s="5"/>
      <c r="RL266" s="5"/>
      <c r="RM266" s="5"/>
      <c r="RN266" s="5"/>
      <c r="RO266" s="5"/>
      <c r="RP266" s="5"/>
      <c r="RQ266" s="5"/>
      <c r="RR266" s="5"/>
      <c r="RS266" s="5"/>
      <c r="RT266" s="5"/>
      <c r="RU266" s="5"/>
      <c r="RV266" s="5"/>
      <c r="RW266" s="5"/>
      <c r="RX266" s="5"/>
      <c r="RY266" s="5"/>
      <c r="RZ266" s="5"/>
      <c r="SA266" s="5"/>
      <c r="SB266" s="5"/>
      <c r="SC266" s="5"/>
      <c r="SD266" s="5"/>
      <c r="SE266" s="5"/>
      <c r="SF266" s="5"/>
      <c r="SG266" s="5"/>
      <c r="SH266" s="5"/>
      <c r="SI266" s="5"/>
      <c r="SJ266" s="5"/>
      <c r="SK266" s="5"/>
      <c r="SL266" s="5"/>
      <c r="SM266" s="5"/>
      <c r="SN266" s="5"/>
      <c r="SO266" s="5"/>
      <c r="SP266" s="5"/>
      <c r="SQ266" s="5"/>
      <c r="SR266" s="5"/>
      <c r="SS266" s="5"/>
      <c r="ST266" s="5"/>
      <c r="SU266" s="5"/>
      <c r="SV266" s="5"/>
      <c r="SW266" s="5"/>
      <c r="SX266" s="5"/>
      <c r="SY266" s="5"/>
      <c r="SZ266" s="5"/>
      <c r="TA266" s="5"/>
      <c r="TB266" s="5"/>
      <c r="TC266" s="5"/>
      <c r="TD266" s="5"/>
      <c r="TE266" s="5"/>
      <c r="TF266" s="5"/>
      <c r="TG266" s="5"/>
      <c r="TH266" s="5"/>
      <c r="TI266" s="5"/>
      <c r="TJ266" s="5"/>
      <c r="TK266" s="5"/>
      <c r="TL266" s="5"/>
      <c r="TM266" s="5"/>
      <c r="TN266" s="5"/>
      <c r="TO266" s="5"/>
      <c r="TP266" s="5"/>
      <c r="TQ266" s="5"/>
      <c r="TR266" s="5"/>
      <c r="TS266" s="5"/>
      <c r="TT266" s="5"/>
      <c r="TU266" s="5"/>
      <c r="TV266" s="5"/>
      <c r="TW266" s="5"/>
      <c r="TX266" s="5"/>
      <c r="TY266" s="5"/>
      <c r="TZ266" s="5"/>
      <c r="UA266" s="5"/>
      <c r="UB266" s="5"/>
      <c r="UC266" s="5"/>
      <c r="UD266" s="5"/>
      <c r="UE266" s="5"/>
      <c r="UF266" s="5"/>
      <c r="UG266" s="5"/>
      <c r="UH266" s="5"/>
      <c r="UI266" s="5"/>
      <c r="UJ266" s="5"/>
      <c r="UK266" s="5"/>
      <c r="UL266" s="5"/>
      <c r="UM266" s="5"/>
      <c r="UN266" s="5"/>
      <c r="UO266" s="5"/>
      <c r="UP266" s="5"/>
      <c r="UQ266" s="5"/>
      <c r="UR266" s="5"/>
      <c r="US266" s="5"/>
      <c r="UT266" s="5"/>
      <c r="UU266" s="5"/>
      <c r="UV266" s="5"/>
      <c r="UW266" s="5"/>
      <c r="UX266" s="5"/>
      <c r="UY266" s="5"/>
      <c r="UZ266" s="5"/>
      <c r="VA266" s="5"/>
      <c r="VB266" s="5"/>
      <c r="VC266" s="5"/>
      <c r="VD266" s="5"/>
      <c r="VE266" s="5"/>
      <c r="VF266" s="5"/>
      <c r="VG266" s="5"/>
      <c r="VH266" s="5"/>
      <c r="VI266" s="5"/>
      <c r="VJ266" s="5"/>
      <c r="VK266" s="5"/>
      <c r="VL266" s="5"/>
      <c r="VM266" s="5"/>
      <c r="VN266" s="5"/>
      <c r="VO266" s="5"/>
      <c r="VP266" s="5"/>
      <c r="VQ266" s="5"/>
      <c r="VR266" s="5"/>
      <c r="VS266" s="5"/>
      <c r="VT266" s="5"/>
      <c r="VU266" s="5"/>
      <c r="VV266" s="5"/>
      <c r="VW266" s="5"/>
      <c r="VX266" s="5"/>
      <c r="VY266" s="5"/>
      <c r="VZ266" s="5"/>
      <c r="WA266" s="5"/>
      <c r="WB266" s="5"/>
      <c r="WC266" s="5"/>
      <c r="WD266" s="5"/>
      <c r="WE266" s="5"/>
      <c r="WF266" s="5"/>
      <c r="WG266" s="5"/>
      <c r="WH266" s="5"/>
      <c r="WI266" s="5"/>
      <c r="WJ266" s="5"/>
      <c r="WK266" s="5"/>
      <c r="WL266" s="5"/>
      <c r="WM266" s="5"/>
      <c r="WN266" s="5"/>
      <c r="WO266" s="5"/>
      <c r="WP266" s="5"/>
      <c r="WQ266" s="5"/>
      <c r="WR266" s="5"/>
      <c r="WS266" s="5"/>
      <c r="WT266" s="5"/>
      <c r="WU266" s="5"/>
      <c r="WV266" s="5"/>
      <c r="WW266" s="5"/>
      <c r="WX266" s="5"/>
      <c r="WY266" s="5"/>
      <c r="WZ266" s="5"/>
      <c r="XA266" s="5"/>
      <c r="XB266" s="5"/>
      <c r="XC266" s="5"/>
      <c r="XD266" s="5"/>
      <c r="XE266" s="5"/>
      <c r="XF266" s="5"/>
      <c r="XG266" s="5"/>
      <c r="XH266" s="5"/>
      <c r="XI266" s="5"/>
      <c r="XJ266" s="5"/>
      <c r="XK266" s="5"/>
      <c r="XL266" s="5"/>
      <c r="XM266" s="5"/>
      <c r="XN266" s="5"/>
      <c r="XO266" s="5"/>
      <c r="XP266" s="5"/>
      <c r="XQ266" s="5"/>
      <c r="XR266" s="5"/>
      <c r="XS266" s="5"/>
      <c r="XT266" s="5"/>
      <c r="XU266" s="5"/>
      <c r="XV266" s="5"/>
      <c r="XW266" s="5"/>
      <c r="XX266" s="5"/>
      <c r="XY266" s="5"/>
      <c r="XZ266" s="5"/>
      <c r="YA266" s="5"/>
      <c r="YB266" s="5"/>
      <c r="YC266" s="5"/>
      <c r="YD266" s="5"/>
      <c r="YE266" s="5"/>
      <c r="YF266" s="5"/>
      <c r="YG266" s="5"/>
      <c r="YH266" s="5"/>
      <c r="YI266" s="5"/>
      <c r="YJ266" s="5"/>
      <c r="YK266" s="5"/>
      <c r="YL266" s="5"/>
      <c r="YM266" s="5"/>
      <c r="YN266" s="5"/>
      <c r="YO266" s="5"/>
      <c r="YP266" s="5"/>
      <c r="YQ266" s="5"/>
      <c r="YR266" s="5"/>
      <c r="YS266" s="5"/>
      <c r="YT266" s="5"/>
      <c r="YU266" s="5"/>
      <c r="YV266" s="5"/>
      <c r="YW266" s="5"/>
      <c r="YX266" s="5"/>
      <c r="YY266" s="5"/>
      <c r="YZ266" s="5"/>
      <c r="ZA266" s="5"/>
      <c r="ZB266" s="5"/>
      <c r="ZC266" s="5"/>
      <c r="ZD266" s="5"/>
      <c r="ZE266" s="5"/>
      <c r="ZF266" s="5"/>
      <c r="ZG266" s="5"/>
      <c r="ZH266" s="5"/>
      <c r="ZI266" s="5"/>
      <c r="ZJ266" s="5"/>
      <c r="ZK266" s="5"/>
      <c r="ZL266" s="5"/>
      <c r="ZM266" s="5"/>
      <c r="ZN266" s="5"/>
      <c r="ZO266" s="5"/>
      <c r="ZP266" s="5"/>
      <c r="ZQ266" s="5"/>
      <c r="ZR266" s="5"/>
      <c r="ZS266" s="5"/>
      <c r="ZT266" s="5"/>
      <c r="ZU266" s="5"/>
      <c r="ZV266" s="5"/>
      <c r="ZW266" s="5"/>
      <c r="ZX266" s="5"/>
      <c r="ZY266" s="5"/>
      <c r="ZZ266" s="5"/>
      <c r="AAA266" s="5"/>
      <c r="AAB266" s="5"/>
      <c r="AAC266" s="5"/>
      <c r="AAD266" s="5"/>
      <c r="AAE266" s="5"/>
      <c r="AAF266" s="5"/>
      <c r="AAG266" s="5"/>
      <c r="AAH266" s="5"/>
      <c r="AAI266" s="5"/>
      <c r="AAJ266" s="5"/>
      <c r="AAK266" s="5"/>
      <c r="AAL266" s="5"/>
      <c r="AAM266" s="5"/>
      <c r="AAN266" s="5"/>
      <c r="AAO266" s="5"/>
      <c r="AAP266" s="5"/>
      <c r="AAQ266" s="5"/>
      <c r="AAR266" s="5"/>
      <c r="AAS266" s="5"/>
      <c r="AAT266" s="5"/>
      <c r="AAU266" s="5"/>
      <c r="AAV266" s="5"/>
      <c r="AAW266" s="5"/>
      <c r="AAX266" s="5"/>
      <c r="AAY266" s="5"/>
      <c r="AAZ266" s="5"/>
      <c r="ABA266" s="5"/>
      <c r="ABB266" s="5"/>
      <c r="ABC266" s="5"/>
      <c r="ABD266" s="5"/>
      <c r="ABE266" s="5"/>
      <c r="ABF266" s="5"/>
      <c r="ABG266" s="5"/>
      <c r="ABH266" s="5"/>
      <c r="ABI266" s="5"/>
      <c r="ABJ266" s="5"/>
      <c r="ABK266" s="5"/>
      <c r="ABL266" s="5"/>
      <c r="ABM266" s="5"/>
      <c r="ABN266" s="5"/>
      <c r="ABO266" s="5"/>
      <c r="ABP266" s="5"/>
      <c r="ABQ266" s="5"/>
      <c r="ABR266" s="5"/>
      <c r="ABS266" s="5"/>
      <c r="ABT266" s="5"/>
      <c r="ABU266" s="5"/>
      <c r="ABV266" s="5"/>
      <c r="ABW266" s="5"/>
      <c r="ABX266" s="5"/>
      <c r="ABY266" s="5"/>
      <c r="ABZ266" s="5"/>
      <c r="ACA266" s="5"/>
      <c r="ACB266" s="5"/>
      <c r="ACC266" s="5"/>
      <c r="ACD266" s="5"/>
      <c r="ACE266" s="5"/>
      <c r="ACF266" s="5"/>
      <c r="ACG266" s="5"/>
      <c r="ACH266" s="5"/>
      <c r="ACI266" s="5"/>
      <c r="ACJ266" s="5"/>
      <c r="ACK266" s="5"/>
      <c r="ACL266" s="5"/>
      <c r="ACM266" s="5"/>
      <c r="ACN266" s="5"/>
      <c r="ACO266" s="5"/>
      <c r="ACP266" s="5"/>
      <c r="ACQ266" s="5"/>
      <c r="ACR266" s="5"/>
      <c r="ACS266" s="5"/>
      <c r="ACT266" s="5"/>
      <c r="ACU266" s="5"/>
      <c r="ACV266" s="5"/>
      <c r="ACW266" s="5"/>
      <c r="ACX266" s="5"/>
      <c r="ACY266" s="5"/>
      <c r="ACZ266" s="5"/>
      <c r="ADA266" s="5"/>
      <c r="ADB266" s="5"/>
      <c r="ADC266" s="5"/>
      <c r="ADD266" s="5"/>
      <c r="ADE266" s="5"/>
      <c r="ADF266" s="5"/>
      <c r="ADG266" s="5"/>
      <c r="ADH266" s="5"/>
      <c r="ADI266" s="5"/>
      <c r="ADJ266" s="5"/>
      <c r="ADK266" s="5"/>
      <c r="ADL266" s="5"/>
      <c r="ADM266" s="5"/>
      <c r="ADN266" s="5"/>
      <c r="ADO266" s="5"/>
      <c r="ADP266" s="5"/>
      <c r="ADQ266" s="5"/>
      <c r="ADR266" s="5"/>
      <c r="ADS266" s="5"/>
      <c r="ADT266" s="5"/>
      <c r="ADU266" s="5"/>
      <c r="ADV266" s="5"/>
      <c r="ADW266" s="5"/>
      <c r="ADX266" s="5"/>
      <c r="ADY266" s="5"/>
      <c r="ADZ266" s="5"/>
      <c r="AEA266" s="5"/>
      <c r="AEB266" s="5"/>
      <c r="AEC266" s="5"/>
      <c r="AED266" s="5"/>
      <c r="AEE266" s="5"/>
      <c r="AEF266" s="5"/>
      <c r="AEG266" s="5"/>
      <c r="AEH266" s="5"/>
      <c r="AEI266" s="5"/>
      <c r="AEJ266" s="5"/>
      <c r="AEK266" s="5"/>
      <c r="AEL266" s="5"/>
      <c r="AEM266" s="5"/>
      <c r="AEN266" s="5"/>
      <c r="AEO266" s="5"/>
      <c r="AEP266" s="5"/>
      <c r="AEQ266" s="5"/>
      <c r="AER266" s="5"/>
      <c r="AES266" s="5"/>
      <c r="AET266" s="5"/>
      <c r="AEU266" s="5"/>
      <c r="AEV266" s="5"/>
      <c r="AEW266" s="5"/>
      <c r="AEX266" s="5"/>
      <c r="AEY266" s="5"/>
      <c r="AEZ266" s="5"/>
      <c r="AFA266" s="5"/>
      <c r="AFB266" s="5"/>
      <c r="AFC266" s="5"/>
      <c r="AFD266" s="5"/>
      <c r="AFE266" s="5"/>
      <c r="AFF266" s="5"/>
      <c r="AFG266" s="5"/>
      <c r="AFH266" s="5"/>
      <c r="AFI266" s="5"/>
      <c r="AFJ266" s="5"/>
      <c r="AFK266" s="5"/>
      <c r="AFL266" s="5"/>
      <c r="AFM266" s="5"/>
      <c r="AFN266" s="5"/>
      <c r="AFO266" s="5"/>
      <c r="AFP266" s="5"/>
      <c r="AFQ266" s="5"/>
      <c r="AFR266" s="5"/>
      <c r="AFS266" s="5"/>
      <c r="AFT266" s="5"/>
      <c r="AFU266" s="5"/>
      <c r="AFV266" s="5"/>
      <c r="AFW266" s="5"/>
      <c r="AFX266" s="5"/>
      <c r="AFY266" s="5"/>
      <c r="AFZ266" s="5"/>
      <c r="AGA266" s="5"/>
      <c r="AGB266" s="5"/>
      <c r="AGC266" s="5"/>
      <c r="AGD266" s="5"/>
      <c r="AGE266" s="5"/>
      <c r="AGF266" s="5"/>
      <c r="AGG266" s="5"/>
      <c r="AGH266" s="5"/>
      <c r="AGI266" s="5"/>
      <c r="AGJ266" s="5"/>
      <c r="AGK266" s="5"/>
      <c r="AGL266" s="5"/>
      <c r="AGM266" s="5"/>
      <c r="AGN266" s="5"/>
      <c r="AGO266" s="5"/>
      <c r="AGP266" s="5"/>
      <c r="AGQ266" s="5"/>
      <c r="AGR266" s="5"/>
      <c r="AGS266" s="5"/>
      <c r="AGT266" s="5"/>
      <c r="AGU266" s="5"/>
      <c r="AGV266" s="5"/>
      <c r="AGW266" s="5"/>
      <c r="AGX266" s="5"/>
      <c r="AGY266" s="5"/>
      <c r="AGZ266" s="5"/>
      <c r="AHA266" s="5"/>
      <c r="AHB266" s="5"/>
      <c r="AHC266" s="5"/>
      <c r="AHD266" s="5"/>
      <c r="AHE266" s="5"/>
      <c r="AHF266" s="5"/>
      <c r="AHG266" s="5"/>
      <c r="AHH266" s="5"/>
      <c r="AHI266" s="5"/>
      <c r="AHJ266" s="5"/>
      <c r="AHK266" s="5"/>
      <c r="AHL266" s="5"/>
      <c r="AHM266" s="5"/>
      <c r="AHN266" s="5"/>
      <c r="AHO266" s="5"/>
      <c r="AHP266" s="5"/>
      <c r="AHQ266" s="5"/>
      <c r="AHR266" s="5"/>
      <c r="AHS266" s="5"/>
      <c r="AHT266" s="5"/>
      <c r="AHU266" s="5"/>
      <c r="AHV266" s="5"/>
      <c r="AHW266" s="5"/>
      <c r="AHX266" s="5"/>
      <c r="AHY266" s="5"/>
      <c r="AHZ266" s="5"/>
      <c r="AIA266" s="5"/>
      <c r="AIB266" s="5"/>
      <c r="AIC266" s="5"/>
      <c r="AID266" s="5"/>
      <c r="AIE266" s="5"/>
      <c r="AIF266" s="5"/>
      <c r="AIG266" s="5"/>
      <c r="AIH266" s="5"/>
      <c r="AII266" s="5"/>
      <c r="AIJ266" s="5"/>
      <c r="AIK266" s="5"/>
      <c r="AIL266" s="5"/>
      <c r="AIM266" s="5"/>
      <c r="AIN266" s="5"/>
      <c r="AIO266" s="5"/>
      <c r="AIP266" s="5"/>
      <c r="AIQ266" s="5"/>
      <c r="AIR266" s="5"/>
      <c r="AIS266" s="5"/>
      <c r="AIT266" s="5"/>
      <c r="AIU266" s="5"/>
      <c r="AIV266" s="5"/>
      <c r="AIW266" s="5"/>
      <c r="AIX266" s="5"/>
      <c r="AIY266" s="5"/>
      <c r="AIZ266" s="5"/>
      <c r="AJA266" s="5"/>
      <c r="AJB266" s="5"/>
      <c r="AJC266" s="5"/>
      <c r="AJD266" s="5"/>
      <c r="AJE266" s="5"/>
      <c r="AJF266" s="5"/>
      <c r="AJG266" s="5"/>
      <c r="AJH266" s="5"/>
      <c r="AJI266" s="5"/>
      <c r="AJJ266" s="5"/>
      <c r="AJK266" s="5"/>
      <c r="AJL266" s="5"/>
      <c r="AJM266" s="5"/>
      <c r="AJN266" s="5"/>
      <c r="AJO266" s="5"/>
      <c r="AJP266" s="5"/>
      <c r="AJQ266" s="5"/>
      <c r="AJR266" s="5"/>
      <c r="AJS266" s="5"/>
      <c r="AJT266" s="5"/>
      <c r="AJU266" s="5"/>
      <c r="AJV266" s="5"/>
      <c r="AJW266" s="5"/>
      <c r="AJX266" s="5"/>
      <c r="AJY266" s="5"/>
      <c r="AJZ266" s="5"/>
      <c r="AKA266" s="5"/>
      <c r="AKB266" s="5"/>
      <c r="AKC266" s="5"/>
      <c r="AKD266" s="5"/>
      <c r="AKE266" s="5"/>
      <c r="AKF266" s="5"/>
      <c r="AKG266" s="5"/>
      <c r="AKH266" s="5"/>
      <c r="AKI266" s="5"/>
      <c r="AKJ266" s="5"/>
      <c r="AKK266" s="5"/>
      <c r="AKL266" s="5"/>
      <c r="AKM266" s="5"/>
      <c r="AKN266" s="5"/>
      <c r="AKO266" s="5"/>
      <c r="AKP266" s="5"/>
      <c r="AKQ266" s="5"/>
      <c r="AKR266" s="5"/>
      <c r="AKS266" s="5"/>
      <c r="AKT266" s="5"/>
      <c r="AKU266" s="5"/>
      <c r="AKV266" s="5"/>
      <c r="AKW266" s="5"/>
      <c r="AKX266" s="5"/>
      <c r="AKY266" s="5"/>
      <c r="AKZ266" s="5"/>
      <c r="ALA266" s="5"/>
      <c r="ALB266" s="5"/>
      <c r="ALC266" s="5"/>
      <c r="ALD266" s="5"/>
      <c r="ALE266" s="5"/>
      <c r="ALF266" s="5"/>
      <c r="ALG266" s="5"/>
      <c r="ALH266" s="5"/>
      <c r="ALI266" s="5"/>
      <c r="ALJ266" s="5"/>
      <c r="ALK266" s="5"/>
      <c r="ALL266" s="5"/>
      <c r="ALM266" s="5"/>
      <c r="ALN266" s="5"/>
      <c r="ALO266" s="5"/>
      <c r="ALP266" s="5"/>
      <c r="ALQ266" s="5"/>
      <c r="ALR266" s="5"/>
      <c r="ALS266" s="5"/>
      <c r="ALT266" s="5"/>
      <c r="ALU266" s="5"/>
      <c r="ALV266" s="5"/>
      <c r="ALW266" s="5"/>
      <c r="ALX266" s="5"/>
      <c r="ALY266" s="5"/>
      <c r="ALZ266" s="5"/>
      <c r="AMA266" s="5"/>
      <c r="AMB266" s="5"/>
      <c r="AMC266" s="5"/>
      <c r="AMD266" s="5"/>
      <c r="AME266" s="5"/>
      <c r="AMF266" s="5"/>
      <c r="AMG266" s="5"/>
      <c r="AMH266" s="5"/>
      <c r="AMI266" s="5"/>
      <c r="AMJ266" s="5"/>
    </row>
    <row r="267" spans="1:1024" ht="20.25" customHeight="1">
      <c r="A267" s="5"/>
      <c r="B267" s="209"/>
      <c r="C267" s="219"/>
      <c r="D267" s="219"/>
      <c r="E267" s="219"/>
      <c r="F267" s="303">
        <f>C265</f>
        <v>0</v>
      </c>
      <c r="G267" s="50"/>
      <c r="H267" s="50"/>
      <c r="I267" s="50"/>
      <c r="J267" s="50"/>
      <c r="K267" s="50"/>
      <c r="L267" s="67"/>
      <c r="M267" s="67"/>
      <c r="N267" s="67"/>
      <c r="O267" s="67"/>
      <c r="P267" s="240" t="s">
        <v>44</v>
      </c>
      <c r="Q267" s="240"/>
      <c r="R267" s="240"/>
      <c r="S267" s="248" t="str">
        <f>IF(S265="","",VLOOKUP(S265,'シフト記号表（勤務時間帯）'!$C$6:$U$35,19,0))</f>
        <v/>
      </c>
      <c r="T267" s="252" t="str">
        <f>IF(T265="","",VLOOKUP(T265,'シフト記号表（勤務時間帯）'!$C$6:$U$35,19,0))</f>
        <v/>
      </c>
      <c r="U267" s="252" t="str">
        <f>IF(U265="","",VLOOKUP(U265,'シフト記号表（勤務時間帯）'!$C$6:$U$35,19,0))</f>
        <v/>
      </c>
      <c r="V267" s="252" t="str">
        <f>IF(V265="","",VLOOKUP(V265,'シフト記号表（勤務時間帯）'!$C$6:$U$35,19,0))</f>
        <v/>
      </c>
      <c r="W267" s="252" t="str">
        <f>IF(W265="","",VLOOKUP(W265,'シフト記号表（勤務時間帯）'!$C$6:$U$35,19,0))</f>
        <v/>
      </c>
      <c r="X267" s="252" t="str">
        <f>IF(X265="","",VLOOKUP(X265,'シフト記号表（勤務時間帯）'!$C$6:$U$35,19,0))</f>
        <v/>
      </c>
      <c r="Y267" s="257" t="str">
        <f>IF(Y265="","",VLOOKUP(Y265,'シフト記号表（勤務時間帯）'!$C$6:$U$35,19,0))</f>
        <v/>
      </c>
      <c r="Z267" s="248" t="str">
        <f>IF(Z265="","",VLOOKUP(Z265,'シフト記号表（勤務時間帯）'!$C$6:$U$35,19,0))</f>
        <v/>
      </c>
      <c r="AA267" s="252" t="str">
        <f>IF(AA265="","",VLOOKUP(AA265,'シフト記号表（勤務時間帯）'!$C$6:$U$35,19,0))</f>
        <v/>
      </c>
      <c r="AB267" s="252" t="str">
        <f>IF(AB265="","",VLOOKUP(AB265,'シフト記号表（勤務時間帯）'!$C$6:$U$35,19,0))</f>
        <v/>
      </c>
      <c r="AC267" s="252" t="str">
        <f>IF(AC265="","",VLOOKUP(AC265,'シフト記号表（勤務時間帯）'!$C$6:$U$35,19,0))</f>
        <v/>
      </c>
      <c r="AD267" s="252" t="str">
        <f>IF(AD265="","",VLOOKUP(AD265,'シフト記号表（勤務時間帯）'!$C$6:$U$35,19,0))</f>
        <v/>
      </c>
      <c r="AE267" s="252" t="str">
        <f>IF(AE265="","",VLOOKUP(AE265,'シフト記号表（勤務時間帯）'!$C$6:$U$35,19,0))</f>
        <v/>
      </c>
      <c r="AF267" s="257" t="str">
        <f>IF(AF265="","",VLOOKUP(AF265,'シフト記号表（勤務時間帯）'!$C$6:$U$35,19,0))</f>
        <v/>
      </c>
      <c r="AG267" s="248" t="str">
        <f>IF(AG265="","",VLOOKUP(AG265,'シフト記号表（勤務時間帯）'!$C$6:$U$35,19,0))</f>
        <v/>
      </c>
      <c r="AH267" s="252" t="str">
        <f>IF(AH265="","",VLOOKUP(AH265,'シフト記号表（勤務時間帯）'!$C$6:$U$35,19,0))</f>
        <v/>
      </c>
      <c r="AI267" s="252" t="str">
        <f>IF(AI265="","",VLOOKUP(AI265,'シフト記号表（勤務時間帯）'!$C$6:$U$35,19,0))</f>
        <v/>
      </c>
      <c r="AJ267" s="252" t="str">
        <f>IF(AJ265="","",VLOOKUP(AJ265,'シフト記号表（勤務時間帯）'!$C$6:$U$35,19,0))</f>
        <v/>
      </c>
      <c r="AK267" s="252" t="str">
        <f>IF(AK265="","",VLOOKUP(AK265,'シフト記号表（勤務時間帯）'!$C$6:$U$35,19,0))</f>
        <v/>
      </c>
      <c r="AL267" s="252" t="str">
        <f>IF(AL265="","",VLOOKUP(AL265,'シフト記号表（勤務時間帯）'!$C$6:$U$35,19,0))</f>
        <v/>
      </c>
      <c r="AM267" s="257" t="str">
        <f>IF(AM265="","",VLOOKUP(AM265,'シフト記号表（勤務時間帯）'!$C$6:$U$35,19,0))</f>
        <v/>
      </c>
      <c r="AN267" s="248" t="str">
        <f>IF(AN265="","",VLOOKUP(AN265,'シフト記号表（勤務時間帯）'!$C$6:$U$35,19,0))</f>
        <v/>
      </c>
      <c r="AO267" s="252" t="str">
        <f>IF(AO265="","",VLOOKUP(AO265,'シフト記号表（勤務時間帯）'!$C$6:$U$35,19,0))</f>
        <v/>
      </c>
      <c r="AP267" s="252" t="str">
        <f>IF(AP265="","",VLOOKUP(AP265,'シフト記号表（勤務時間帯）'!$C$6:$U$35,19,0))</f>
        <v/>
      </c>
      <c r="AQ267" s="252" t="str">
        <f>IF(AQ265="","",VLOOKUP(AQ265,'シフト記号表（勤務時間帯）'!$C$6:$U$35,19,0))</f>
        <v/>
      </c>
      <c r="AR267" s="252" t="str">
        <f>IF(AR265="","",VLOOKUP(AR265,'シフト記号表（勤務時間帯）'!$C$6:$U$35,19,0))</f>
        <v/>
      </c>
      <c r="AS267" s="252" t="str">
        <f>IF(AS265="","",VLOOKUP(AS265,'シフト記号表（勤務時間帯）'!$C$6:$U$35,19,0))</f>
        <v/>
      </c>
      <c r="AT267" s="257" t="str">
        <f>IF(AT265="","",VLOOKUP(AT265,'シフト記号表（勤務時間帯）'!$C$6:$U$35,19,0))</f>
        <v/>
      </c>
      <c r="AU267" s="248" t="str">
        <f>IF(AU265="","",VLOOKUP(AU265,'シフト記号表（勤務時間帯）'!$C$6:$U$35,19,0))</f>
        <v/>
      </c>
      <c r="AV267" s="252" t="str">
        <f>IF(AV265="","",VLOOKUP(AV265,'シフト記号表（勤務時間帯）'!$C$6:$U$35,19,0))</f>
        <v/>
      </c>
      <c r="AW267" s="252" t="str">
        <f>IF(AW265="","",VLOOKUP(AW265,'シフト記号表（勤務時間帯）'!$C$6:$U$35,19,0))</f>
        <v/>
      </c>
      <c r="AX267" s="277">
        <f>IF($BB$3="４週",SUM(S267:AT267),IF($BB$3="暦月",SUM(S267:AW267),""))</f>
        <v>0</v>
      </c>
      <c r="AY267" s="277"/>
      <c r="AZ267" s="286">
        <f>IF($BB$3="４週",AX267/4,IF($BB$3="暦月",'認知症対応型通所（100名）'!AX267/('認知症対応型通所（100名）'!$BB$8/7),""))</f>
        <v>0</v>
      </c>
      <c r="BA267" s="286"/>
      <c r="BB267" s="174"/>
      <c r="BC267" s="174"/>
      <c r="BD267" s="174"/>
      <c r="BE267" s="174"/>
      <c r="BF267" s="174"/>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c r="HY267" s="5"/>
      <c r="HZ267" s="5"/>
      <c r="IA267" s="5"/>
      <c r="IB267" s="5"/>
      <c r="IC267" s="5"/>
      <c r="ID267" s="5"/>
      <c r="IE267" s="5"/>
      <c r="IF267" s="5"/>
      <c r="IG267" s="5"/>
      <c r="IH267" s="5"/>
      <c r="II267" s="5"/>
      <c r="IJ267" s="5"/>
      <c r="IK267" s="5"/>
      <c r="IL267" s="5"/>
      <c r="IM267" s="5"/>
      <c r="IN267" s="5"/>
      <c r="IO267" s="5"/>
      <c r="IP267" s="5"/>
      <c r="IQ267" s="5"/>
      <c r="IR267" s="5"/>
      <c r="IS267" s="5"/>
      <c r="IT267" s="5"/>
      <c r="IU267" s="5"/>
      <c r="IV267" s="5"/>
      <c r="IW267" s="5"/>
      <c r="IX267" s="5"/>
      <c r="IY267" s="5"/>
      <c r="IZ267" s="5"/>
      <c r="JA267" s="5"/>
      <c r="JB267" s="5"/>
      <c r="JC267" s="5"/>
      <c r="JD267" s="5"/>
      <c r="JE267" s="5"/>
      <c r="JF267" s="5"/>
      <c r="JG267" s="5"/>
      <c r="JH267" s="5"/>
      <c r="JI267" s="5"/>
      <c r="JJ267" s="5"/>
      <c r="JK267" s="5"/>
      <c r="JL267" s="5"/>
      <c r="JM267" s="5"/>
      <c r="JN267" s="5"/>
      <c r="JO267" s="5"/>
      <c r="JP267" s="5"/>
      <c r="JQ267" s="5"/>
      <c r="JR267" s="5"/>
      <c r="JS267" s="5"/>
      <c r="JT267" s="5"/>
      <c r="JU267" s="5"/>
      <c r="JV267" s="5"/>
      <c r="JW267" s="5"/>
      <c r="JX267" s="5"/>
      <c r="JY267" s="5"/>
      <c r="JZ267" s="5"/>
      <c r="KA267" s="5"/>
      <c r="KB267" s="5"/>
      <c r="KC267" s="5"/>
      <c r="KD267" s="5"/>
      <c r="KE267" s="5"/>
      <c r="KF267" s="5"/>
      <c r="KG267" s="5"/>
      <c r="KH267" s="5"/>
      <c r="KI267" s="5"/>
      <c r="KJ267" s="5"/>
      <c r="KK267" s="5"/>
      <c r="KL267" s="5"/>
      <c r="KM267" s="5"/>
      <c r="KN267" s="5"/>
      <c r="KO267" s="5"/>
      <c r="KP267" s="5"/>
      <c r="KQ267" s="5"/>
      <c r="KR267" s="5"/>
      <c r="KS267" s="5"/>
      <c r="KT267" s="5"/>
      <c r="KU267" s="5"/>
      <c r="KV267" s="5"/>
      <c r="KW267" s="5"/>
      <c r="KX267" s="5"/>
      <c r="KY267" s="5"/>
      <c r="KZ267" s="5"/>
      <c r="LA267" s="5"/>
      <c r="LB267" s="5"/>
      <c r="LC267" s="5"/>
      <c r="LD267" s="5"/>
      <c r="LE267" s="5"/>
      <c r="LF267" s="5"/>
      <c r="LG267" s="5"/>
      <c r="LH267" s="5"/>
      <c r="LI267" s="5"/>
      <c r="LJ267" s="5"/>
      <c r="LK267" s="5"/>
      <c r="LL267" s="5"/>
      <c r="LM267" s="5"/>
      <c r="LN267" s="5"/>
      <c r="LO267" s="5"/>
      <c r="LP267" s="5"/>
      <c r="LQ267" s="5"/>
      <c r="LR267" s="5"/>
      <c r="LS267" s="5"/>
      <c r="LT267" s="5"/>
      <c r="LU267" s="5"/>
      <c r="LV267" s="5"/>
      <c r="LW267" s="5"/>
      <c r="LX267" s="5"/>
      <c r="LY267" s="5"/>
      <c r="LZ267" s="5"/>
      <c r="MA267" s="5"/>
      <c r="MB267" s="5"/>
      <c r="MC267" s="5"/>
      <c r="MD267" s="5"/>
      <c r="ME267" s="5"/>
      <c r="MF267" s="5"/>
      <c r="MG267" s="5"/>
      <c r="MH267" s="5"/>
      <c r="MI267" s="5"/>
      <c r="MJ267" s="5"/>
      <c r="MK267" s="5"/>
      <c r="ML267" s="5"/>
      <c r="MM267" s="5"/>
      <c r="MN267" s="5"/>
      <c r="MO267" s="5"/>
      <c r="MP267" s="5"/>
      <c r="MQ267" s="5"/>
      <c r="MR267" s="5"/>
      <c r="MS267" s="5"/>
      <c r="MT267" s="5"/>
      <c r="MU267" s="5"/>
      <c r="MV267" s="5"/>
      <c r="MW267" s="5"/>
      <c r="MX267" s="5"/>
      <c r="MY267" s="5"/>
      <c r="MZ267" s="5"/>
      <c r="NA267" s="5"/>
      <c r="NB267" s="5"/>
      <c r="NC267" s="5"/>
      <c r="ND267" s="5"/>
      <c r="NE267" s="5"/>
      <c r="NF267" s="5"/>
      <c r="NG267" s="5"/>
      <c r="NH267" s="5"/>
      <c r="NI267" s="5"/>
      <c r="NJ267" s="5"/>
      <c r="NK267" s="5"/>
      <c r="NL267" s="5"/>
      <c r="NM267" s="5"/>
      <c r="NN267" s="5"/>
      <c r="NO267" s="5"/>
      <c r="NP267" s="5"/>
      <c r="NQ267" s="5"/>
      <c r="NR267" s="5"/>
      <c r="NS267" s="5"/>
      <c r="NT267" s="5"/>
      <c r="NU267" s="5"/>
      <c r="NV267" s="5"/>
      <c r="NW267" s="5"/>
      <c r="NX267" s="5"/>
      <c r="NY267" s="5"/>
      <c r="NZ267" s="5"/>
      <c r="OA267" s="5"/>
      <c r="OB267" s="5"/>
      <c r="OC267" s="5"/>
      <c r="OD267" s="5"/>
      <c r="OE267" s="5"/>
      <c r="OF267" s="5"/>
      <c r="OG267" s="5"/>
      <c r="OH267" s="5"/>
      <c r="OI267" s="5"/>
      <c r="OJ267" s="5"/>
      <c r="OK267" s="5"/>
      <c r="OL267" s="5"/>
      <c r="OM267" s="5"/>
      <c r="ON267" s="5"/>
      <c r="OO267" s="5"/>
      <c r="OP267" s="5"/>
      <c r="OQ267" s="5"/>
      <c r="OR267" s="5"/>
      <c r="OS267" s="5"/>
      <c r="OT267" s="5"/>
      <c r="OU267" s="5"/>
      <c r="OV267" s="5"/>
      <c r="OW267" s="5"/>
      <c r="OX267" s="5"/>
      <c r="OY267" s="5"/>
      <c r="OZ267" s="5"/>
      <c r="PA267" s="5"/>
      <c r="PB267" s="5"/>
      <c r="PC267" s="5"/>
      <c r="PD267" s="5"/>
      <c r="PE267" s="5"/>
      <c r="PF267" s="5"/>
      <c r="PG267" s="5"/>
      <c r="PH267" s="5"/>
      <c r="PI267" s="5"/>
      <c r="PJ267" s="5"/>
      <c r="PK267" s="5"/>
      <c r="PL267" s="5"/>
      <c r="PM267" s="5"/>
      <c r="PN267" s="5"/>
      <c r="PO267" s="5"/>
      <c r="PP267" s="5"/>
      <c r="PQ267" s="5"/>
      <c r="PR267" s="5"/>
      <c r="PS267" s="5"/>
      <c r="PT267" s="5"/>
      <c r="PU267" s="5"/>
      <c r="PV267" s="5"/>
      <c r="PW267" s="5"/>
      <c r="PX267" s="5"/>
      <c r="PY267" s="5"/>
      <c r="PZ267" s="5"/>
      <c r="QA267" s="5"/>
      <c r="QB267" s="5"/>
      <c r="QC267" s="5"/>
      <c r="QD267" s="5"/>
      <c r="QE267" s="5"/>
      <c r="QF267" s="5"/>
      <c r="QG267" s="5"/>
      <c r="QH267" s="5"/>
      <c r="QI267" s="5"/>
      <c r="QJ267" s="5"/>
      <c r="QK267" s="5"/>
      <c r="QL267" s="5"/>
      <c r="QM267" s="5"/>
      <c r="QN267" s="5"/>
      <c r="QO267" s="5"/>
      <c r="QP267" s="5"/>
      <c r="QQ267" s="5"/>
      <c r="QR267" s="5"/>
      <c r="QS267" s="5"/>
      <c r="QT267" s="5"/>
      <c r="QU267" s="5"/>
      <c r="QV267" s="5"/>
      <c r="QW267" s="5"/>
      <c r="QX267" s="5"/>
      <c r="QY267" s="5"/>
      <c r="QZ267" s="5"/>
      <c r="RA267" s="5"/>
      <c r="RB267" s="5"/>
      <c r="RC267" s="5"/>
      <c r="RD267" s="5"/>
      <c r="RE267" s="5"/>
      <c r="RF267" s="5"/>
      <c r="RG267" s="5"/>
      <c r="RH267" s="5"/>
      <c r="RI267" s="5"/>
      <c r="RJ267" s="5"/>
      <c r="RK267" s="5"/>
      <c r="RL267" s="5"/>
      <c r="RM267" s="5"/>
      <c r="RN267" s="5"/>
      <c r="RO267" s="5"/>
      <c r="RP267" s="5"/>
      <c r="RQ267" s="5"/>
      <c r="RR267" s="5"/>
      <c r="RS267" s="5"/>
      <c r="RT267" s="5"/>
      <c r="RU267" s="5"/>
      <c r="RV267" s="5"/>
      <c r="RW267" s="5"/>
      <c r="RX267" s="5"/>
      <c r="RY267" s="5"/>
      <c r="RZ267" s="5"/>
      <c r="SA267" s="5"/>
      <c r="SB267" s="5"/>
      <c r="SC267" s="5"/>
      <c r="SD267" s="5"/>
      <c r="SE267" s="5"/>
      <c r="SF267" s="5"/>
      <c r="SG267" s="5"/>
      <c r="SH267" s="5"/>
      <c r="SI267" s="5"/>
      <c r="SJ267" s="5"/>
      <c r="SK267" s="5"/>
      <c r="SL267" s="5"/>
      <c r="SM267" s="5"/>
      <c r="SN267" s="5"/>
      <c r="SO267" s="5"/>
      <c r="SP267" s="5"/>
      <c r="SQ267" s="5"/>
      <c r="SR267" s="5"/>
      <c r="SS267" s="5"/>
      <c r="ST267" s="5"/>
      <c r="SU267" s="5"/>
      <c r="SV267" s="5"/>
      <c r="SW267" s="5"/>
      <c r="SX267" s="5"/>
      <c r="SY267" s="5"/>
      <c r="SZ267" s="5"/>
      <c r="TA267" s="5"/>
      <c r="TB267" s="5"/>
      <c r="TC267" s="5"/>
      <c r="TD267" s="5"/>
      <c r="TE267" s="5"/>
      <c r="TF267" s="5"/>
      <c r="TG267" s="5"/>
      <c r="TH267" s="5"/>
      <c r="TI267" s="5"/>
      <c r="TJ267" s="5"/>
      <c r="TK267" s="5"/>
      <c r="TL267" s="5"/>
      <c r="TM267" s="5"/>
      <c r="TN267" s="5"/>
      <c r="TO267" s="5"/>
      <c r="TP267" s="5"/>
      <c r="TQ267" s="5"/>
      <c r="TR267" s="5"/>
      <c r="TS267" s="5"/>
      <c r="TT267" s="5"/>
      <c r="TU267" s="5"/>
      <c r="TV267" s="5"/>
      <c r="TW267" s="5"/>
      <c r="TX267" s="5"/>
      <c r="TY267" s="5"/>
      <c r="TZ267" s="5"/>
      <c r="UA267" s="5"/>
      <c r="UB267" s="5"/>
      <c r="UC267" s="5"/>
      <c r="UD267" s="5"/>
      <c r="UE267" s="5"/>
      <c r="UF267" s="5"/>
      <c r="UG267" s="5"/>
      <c r="UH267" s="5"/>
      <c r="UI267" s="5"/>
      <c r="UJ267" s="5"/>
      <c r="UK267" s="5"/>
      <c r="UL267" s="5"/>
      <c r="UM267" s="5"/>
      <c r="UN267" s="5"/>
      <c r="UO267" s="5"/>
      <c r="UP267" s="5"/>
      <c r="UQ267" s="5"/>
      <c r="UR267" s="5"/>
      <c r="US267" s="5"/>
      <c r="UT267" s="5"/>
      <c r="UU267" s="5"/>
      <c r="UV267" s="5"/>
      <c r="UW267" s="5"/>
      <c r="UX267" s="5"/>
      <c r="UY267" s="5"/>
      <c r="UZ267" s="5"/>
      <c r="VA267" s="5"/>
      <c r="VB267" s="5"/>
      <c r="VC267" s="5"/>
      <c r="VD267" s="5"/>
      <c r="VE267" s="5"/>
      <c r="VF267" s="5"/>
      <c r="VG267" s="5"/>
      <c r="VH267" s="5"/>
      <c r="VI267" s="5"/>
      <c r="VJ267" s="5"/>
      <c r="VK267" s="5"/>
      <c r="VL267" s="5"/>
      <c r="VM267" s="5"/>
      <c r="VN267" s="5"/>
      <c r="VO267" s="5"/>
      <c r="VP267" s="5"/>
      <c r="VQ267" s="5"/>
      <c r="VR267" s="5"/>
      <c r="VS267" s="5"/>
      <c r="VT267" s="5"/>
      <c r="VU267" s="5"/>
      <c r="VV267" s="5"/>
      <c r="VW267" s="5"/>
      <c r="VX267" s="5"/>
      <c r="VY267" s="5"/>
      <c r="VZ267" s="5"/>
      <c r="WA267" s="5"/>
      <c r="WB267" s="5"/>
      <c r="WC267" s="5"/>
      <c r="WD267" s="5"/>
      <c r="WE267" s="5"/>
      <c r="WF267" s="5"/>
      <c r="WG267" s="5"/>
      <c r="WH267" s="5"/>
      <c r="WI267" s="5"/>
      <c r="WJ267" s="5"/>
      <c r="WK267" s="5"/>
      <c r="WL267" s="5"/>
      <c r="WM267" s="5"/>
      <c r="WN267" s="5"/>
      <c r="WO267" s="5"/>
      <c r="WP267" s="5"/>
      <c r="WQ267" s="5"/>
      <c r="WR267" s="5"/>
      <c r="WS267" s="5"/>
      <c r="WT267" s="5"/>
      <c r="WU267" s="5"/>
      <c r="WV267" s="5"/>
      <c r="WW267" s="5"/>
      <c r="WX267" s="5"/>
      <c r="WY267" s="5"/>
      <c r="WZ267" s="5"/>
      <c r="XA267" s="5"/>
      <c r="XB267" s="5"/>
      <c r="XC267" s="5"/>
      <c r="XD267" s="5"/>
      <c r="XE267" s="5"/>
      <c r="XF267" s="5"/>
      <c r="XG267" s="5"/>
      <c r="XH267" s="5"/>
      <c r="XI267" s="5"/>
      <c r="XJ267" s="5"/>
      <c r="XK267" s="5"/>
      <c r="XL267" s="5"/>
      <c r="XM267" s="5"/>
      <c r="XN267" s="5"/>
      <c r="XO267" s="5"/>
      <c r="XP267" s="5"/>
      <c r="XQ267" s="5"/>
      <c r="XR267" s="5"/>
      <c r="XS267" s="5"/>
      <c r="XT267" s="5"/>
      <c r="XU267" s="5"/>
      <c r="XV267" s="5"/>
      <c r="XW267" s="5"/>
      <c r="XX267" s="5"/>
      <c r="XY267" s="5"/>
      <c r="XZ267" s="5"/>
      <c r="YA267" s="5"/>
      <c r="YB267" s="5"/>
      <c r="YC267" s="5"/>
      <c r="YD267" s="5"/>
      <c r="YE267" s="5"/>
      <c r="YF267" s="5"/>
      <c r="YG267" s="5"/>
      <c r="YH267" s="5"/>
      <c r="YI267" s="5"/>
      <c r="YJ267" s="5"/>
      <c r="YK267" s="5"/>
      <c r="YL267" s="5"/>
      <c r="YM267" s="5"/>
      <c r="YN267" s="5"/>
      <c r="YO267" s="5"/>
      <c r="YP267" s="5"/>
      <c r="YQ267" s="5"/>
      <c r="YR267" s="5"/>
      <c r="YS267" s="5"/>
      <c r="YT267" s="5"/>
      <c r="YU267" s="5"/>
      <c r="YV267" s="5"/>
      <c r="YW267" s="5"/>
      <c r="YX267" s="5"/>
      <c r="YY267" s="5"/>
      <c r="YZ267" s="5"/>
      <c r="ZA267" s="5"/>
      <c r="ZB267" s="5"/>
      <c r="ZC267" s="5"/>
      <c r="ZD267" s="5"/>
      <c r="ZE267" s="5"/>
      <c r="ZF267" s="5"/>
      <c r="ZG267" s="5"/>
      <c r="ZH267" s="5"/>
      <c r="ZI267" s="5"/>
      <c r="ZJ267" s="5"/>
      <c r="ZK267" s="5"/>
      <c r="ZL267" s="5"/>
      <c r="ZM267" s="5"/>
      <c r="ZN267" s="5"/>
      <c r="ZO267" s="5"/>
      <c r="ZP267" s="5"/>
      <c r="ZQ267" s="5"/>
      <c r="ZR267" s="5"/>
      <c r="ZS267" s="5"/>
      <c r="ZT267" s="5"/>
      <c r="ZU267" s="5"/>
      <c r="ZV267" s="5"/>
      <c r="ZW267" s="5"/>
      <c r="ZX267" s="5"/>
      <c r="ZY267" s="5"/>
      <c r="ZZ267" s="5"/>
      <c r="AAA267" s="5"/>
      <c r="AAB267" s="5"/>
      <c r="AAC267" s="5"/>
      <c r="AAD267" s="5"/>
      <c r="AAE267" s="5"/>
      <c r="AAF267" s="5"/>
      <c r="AAG267" s="5"/>
      <c r="AAH267" s="5"/>
      <c r="AAI267" s="5"/>
      <c r="AAJ267" s="5"/>
      <c r="AAK267" s="5"/>
      <c r="AAL267" s="5"/>
      <c r="AAM267" s="5"/>
      <c r="AAN267" s="5"/>
      <c r="AAO267" s="5"/>
      <c r="AAP267" s="5"/>
      <c r="AAQ267" s="5"/>
      <c r="AAR267" s="5"/>
      <c r="AAS267" s="5"/>
      <c r="AAT267" s="5"/>
      <c r="AAU267" s="5"/>
      <c r="AAV267" s="5"/>
      <c r="AAW267" s="5"/>
      <c r="AAX267" s="5"/>
      <c r="AAY267" s="5"/>
      <c r="AAZ267" s="5"/>
      <c r="ABA267" s="5"/>
      <c r="ABB267" s="5"/>
      <c r="ABC267" s="5"/>
      <c r="ABD267" s="5"/>
      <c r="ABE267" s="5"/>
      <c r="ABF267" s="5"/>
      <c r="ABG267" s="5"/>
      <c r="ABH267" s="5"/>
      <c r="ABI267" s="5"/>
      <c r="ABJ267" s="5"/>
      <c r="ABK267" s="5"/>
      <c r="ABL267" s="5"/>
      <c r="ABM267" s="5"/>
      <c r="ABN267" s="5"/>
      <c r="ABO267" s="5"/>
      <c r="ABP267" s="5"/>
      <c r="ABQ267" s="5"/>
      <c r="ABR267" s="5"/>
      <c r="ABS267" s="5"/>
      <c r="ABT267" s="5"/>
      <c r="ABU267" s="5"/>
      <c r="ABV267" s="5"/>
      <c r="ABW267" s="5"/>
      <c r="ABX267" s="5"/>
      <c r="ABY267" s="5"/>
      <c r="ABZ267" s="5"/>
      <c r="ACA267" s="5"/>
      <c r="ACB267" s="5"/>
      <c r="ACC267" s="5"/>
      <c r="ACD267" s="5"/>
      <c r="ACE267" s="5"/>
      <c r="ACF267" s="5"/>
      <c r="ACG267" s="5"/>
      <c r="ACH267" s="5"/>
      <c r="ACI267" s="5"/>
      <c r="ACJ267" s="5"/>
      <c r="ACK267" s="5"/>
      <c r="ACL267" s="5"/>
      <c r="ACM267" s="5"/>
      <c r="ACN267" s="5"/>
      <c r="ACO267" s="5"/>
      <c r="ACP267" s="5"/>
      <c r="ACQ267" s="5"/>
      <c r="ACR267" s="5"/>
      <c r="ACS267" s="5"/>
      <c r="ACT267" s="5"/>
      <c r="ACU267" s="5"/>
      <c r="ACV267" s="5"/>
      <c r="ACW267" s="5"/>
      <c r="ACX267" s="5"/>
      <c r="ACY267" s="5"/>
      <c r="ACZ267" s="5"/>
      <c r="ADA267" s="5"/>
      <c r="ADB267" s="5"/>
      <c r="ADC267" s="5"/>
      <c r="ADD267" s="5"/>
      <c r="ADE267" s="5"/>
      <c r="ADF267" s="5"/>
      <c r="ADG267" s="5"/>
      <c r="ADH267" s="5"/>
      <c r="ADI267" s="5"/>
      <c r="ADJ267" s="5"/>
      <c r="ADK267" s="5"/>
      <c r="ADL267" s="5"/>
      <c r="ADM267" s="5"/>
      <c r="ADN267" s="5"/>
      <c r="ADO267" s="5"/>
      <c r="ADP267" s="5"/>
      <c r="ADQ267" s="5"/>
      <c r="ADR267" s="5"/>
      <c r="ADS267" s="5"/>
      <c r="ADT267" s="5"/>
      <c r="ADU267" s="5"/>
      <c r="ADV267" s="5"/>
      <c r="ADW267" s="5"/>
      <c r="ADX267" s="5"/>
      <c r="ADY267" s="5"/>
      <c r="ADZ267" s="5"/>
      <c r="AEA267" s="5"/>
      <c r="AEB267" s="5"/>
      <c r="AEC267" s="5"/>
      <c r="AED267" s="5"/>
      <c r="AEE267" s="5"/>
      <c r="AEF267" s="5"/>
      <c r="AEG267" s="5"/>
      <c r="AEH267" s="5"/>
      <c r="AEI267" s="5"/>
      <c r="AEJ267" s="5"/>
      <c r="AEK267" s="5"/>
      <c r="AEL267" s="5"/>
      <c r="AEM267" s="5"/>
      <c r="AEN267" s="5"/>
      <c r="AEO267" s="5"/>
      <c r="AEP267" s="5"/>
      <c r="AEQ267" s="5"/>
      <c r="AER267" s="5"/>
      <c r="AES267" s="5"/>
      <c r="AET267" s="5"/>
      <c r="AEU267" s="5"/>
      <c r="AEV267" s="5"/>
      <c r="AEW267" s="5"/>
      <c r="AEX267" s="5"/>
      <c r="AEY267" s="5"/>
      <c r="AEZ267" s="5"/>
      <c r="AFA267" s="5"/>
      <c r="AFB267" s="5"/>
      <c r="AFC267" s="5"/>
      <c r="AFD267" s="5"/>
      <c r="AFE267" s="5"/>
      <c r="AFF267" s="5"/>
      <c r="AFG267" s="5"/>
      <c r="AFH267" s="5"/>
      <c r="AFI267" s="5"/>
      <c r="AFJ267" s="5"/>
      <c r="AFK267" s="5"/>
      <c r="AFL267" s="5"/>
      <c r="AFM267" s="5"/>
      <c r="AFN267" s="5"/>
      <c r="AFO267" s="5"/>
      <c r="AFP267" s="5"/>
      <c r="AFQ267" s="5"/>
      <c r="AFR267" s="5"/>
      <c r="AFS267" s="5"/>
      <c r="AFT267" s="5"/>
      <c r="AFU267" s="5"/>
      <c r="AFV267" s="5"/>
      <c r="AFW267" s="5"/>
      <c r="AFX267" s="5"/>
      <c r="AFY267" s="5"/>
      <c r="AFZ267" s="5"/>
      <c r="AGA267" s="5"/>
      <c r="AGB267" s="5"/>
      <c r="AGC267" s="5"/>
      <c r="AGD267" s="5"/>
      <c r="AGE267" s="5"/>
      <c r="AGF267" s="5"/>
      <c r="AGG267" s="5"/>
      <c r="AGH267" s="5"/>
      <c r="AGI267" s="5"/>
      <c r="AGJ267" s="5"/>
      <c r="AGK267" s="5"/>
      <c r="AGL267" s="5"/>
      <c r="AGM267" s="5"/>
      <c r="AGN267" s="5"/>
      <c r="AGO267" s="5"/>
      <c r="AGP267" s="5"/>
      <c r="AGQ267" s="5"/>
      <c r="AGR267" s="5"/>
      <c r="AGS267" s="5"/>
      <c r="AGT267" s="5"/>
      <c r="AGU267" s="5"/>
      <c r="AGV267" s="5"/>
      <c r="AGW267" s="5"/>
      <c r="AGX267" s="5"/>
      <c r="AGY267" s="5"/>
      <c r="AGZ267" s="5"/>
      <c r="AHA267" s="5"/>
      <c r="AHB267" s="5"/>
      <c r="AHC267" s="5"/>
      <c r="AHD267" s="5"/>
      <c r="AHE267" s="5"/>
      <c r="AHF267" s="5"/>
      <c r="AHG267" s="5"/>
      <c r="AHH267" s="5"/>
      <c r="AHI267" s="5"/>
      <c r="AHJ267" s="5"/>
      <c r="AHK267" s="5"/>
      <c r="AHL267" s="5"/>
      <c r="AHM267" s="5"/>
      <c r="AHN267" s="5"/>
      <c r="AHO267" s="5"/>
      <c r="AHP267" s="5"/>
      <c r="AHQ267" s="5"/>
      <c r="AHR267" s="5"/>
      <c r="AHS267" s="5"/>
      <c r="AHT267" s="5"/>
      <c r="AHU267" s="5"/>
      <c r="AHV267" s="5"/>
      <c r="AHW267" s="5"/>
      <c r="AHX267" s="5"/>
      <c r="AHY267" s="5"/>
      <c r="AHZ267" s="5"/>
      <c r="AIA267" s="5"/>
      <c r="AIB267" s="5"/>
      <c r="AIC267" s="5"/>
      <c r="AID267" s="5"/>
      <c r="AIE267" s="5"/>
      <c r="AIF267" s="5"/>
      <c r="AIG267" s="5"/>
      <c r="AIH267" s="5"/>
      <c r="AII267" s="5"/>
      <c r="AIJ267" s="5"/>
      <c r="AIK267" s="5"/>
      <c r="AIL267" s="5"/>
      <c r="AIM267" s="5"/>
      <c r="AIN267" s="5"/>
      <c r="AIO267" s="5"/>
      <c r="AIP267" s="5"/>
      <c r="AIQ267" s="5"/>
      <c r="AIR267" s="5"/>
      <c r="AIS267" s="5"/>
      <c r="AIT267" s="5"/>
      <c r="AIU267" s="5"/>
      <c r="AIV267" s="5"/>
      <c r="AIW267" s="5"/>
      <c r="AIX267" s="5"/>
      <c r="AIY267" s="5"/>
      <c r="AIZ267" s="5"/>
      <c r="AJA267" s="5"/>
      <c r="AJB267" s="5"/>
      <c r="AJC267" s="5"/>
      <c r="AJD267" s="5"/>
      <c r="AJE267" s="5"/>
      <c r="AJF267" s="5"/>
      <c r="AJG267" s="5"/>
      <c r="AJH267" s="5"/>
      <c r="AJI267" s="5"/>
      <c r="AJJ267" s="5"/>
      <c r="AJK267" s="5"/>
      <c r="AJL267" s="5"/>
      <c r="AJM267" s="5"/>
      <c r="AJN267" s="5"/>
      <c r="AJO267" s="5"/>
      <c r="AJP267" s="5"/>
      <c r="AJQ267" s="5"/>
      <c r="AJR267" s="5"/>
      <c r="AJS267" s="5"/>
      <c r="AJT267" s="5"/>
      <c r="AJU267" s="5"/>
      <c r="AJV267" s="5"/>
      <c r="AJW267" s="5"/>
      <c r="AJX267" s="5"/>
      <c r="AJY267" s="5"/>
      <c r="AJZ267" s="5"/>
      <c r="AKA267" s="5"/>
      <c r="AKB267" s="5"/>
      <c r="AKC267" s="5"/>
      <c r="AKD267" s="5"/>
      <c r="AKE267" s="5"/>
      <c r="AKF267" s="5"/>
      <c r="AKG267" s="5"/>
      <c r="AKH267" s="5"/>
      <c r="AKI267" s="5"/>
      <c r="AKJ267" s="5"/>
      <c r="AKK267" s="5"/>
      <c r="AKL267" s="5"/>
      <c r="AKM267" s="5"/>
      <c r="AKN267" s="5"/>
      <c r="AKO267" s="5"/>
      <c r="AKP267" s="5"/>
      <c r="AKQ267" s="5"/>
      <c r="AKR267" s="5"/>
      <c r="AKS267" s="5"/>
      <c r="AKT267" s="5"/>
      <c r="AKU267" s="5"/>
      <c r="AKV267" s="5"/>
      <c r="AKW267" s="5"/>
      <c r="AKX267" s="5"/>
      <c r="AKY267" s="5"/>
      <c r="AKZ267" s="5"/>
      <c r="ALA267" s="5"/>
      <c r="ALB267" s="5"/>
      <c r="ALC267" s="5"/>
      <c r="ALD267" s="5"/>
      <c r="ALE267" s="5"/>
      <c r="ALF267" s="5"/>
      <c r="ALG267" s="5"/>
      <c r="ALH267" s="5"/>
      <c r="ALI267" s="5"/>
      <c r="ALJ267" s="5"/>
      <c r="ALK267" s="5"/>
      <c r="ALL267" s="5"/>
      <c r="ALM267" s="5"/>
      <c r="ALN267" s="5"/>
      <c r="ALO267" s="5"/>
      <c r="ALP267" s="5"/>
      <c r="ALQ267" s="5"/>
      <c r="ALR267" s="5"/>
      <c r="ALS267" s="5"/>
      <c r="ALT267" s="5"/>
      <c r="ALU267" s="5"/>
      <c r="ALV267" s="5"/>
      <c r="ALW267" s="5"/>
      <c r="ALX267" s="5"/>
      <c r="ALY267" s="5"/>
      <c r="ALZ267" s="5"/>
      <c r="AMA267" s="5"/>
      <c r="AMB267" s="5"/>
      <c r="AMC267" s="5"/>
      <c r="AMD267" s="5"/>
      <c r="AME267" s="5"/>
      <c r="AMF267" s="5"/>
      <c r="AMG267" s="5"/>
      <c r="AMH267" s="5"/>
      <c r="AMI267" s="5"/>
      <c r="AMJ267" s="5"/>
    </row>
    <row r="268" spans="1:1024" ht="20.25" customHeight="1">
      <c r="A268" s="5"/>
      <c r="B268" s="209">
        <f>B265+1</f>
        <v>83</v>
      </c>
      <c r="C268" s="219"/>
      <c r="D268" s="219"/>
      <c r="E268" s="219"/>
      <c r="F268" s="41"/>
      <c r="G268" s="50"/>
      <c r="H268" s="50"/>
      <c r="I268" s="50"/>
      <c r="J268" s="50"/>
      <c r="K268" s="50"/>
      <c r="L268" s="67"/>
      <c r="M268" s="67"/>
      <c r="N268" s="67"/>
      <c r="O268" s="67"/>
      <c r="P268" s="241" t="s">
        <v>49</v>
      </c>
      <c r="Q268" s="241"/>
      <c r="R268" s="241"/>
      <c r="S268" s="307"/>
      <c r="T268" s="309"/>
      <c r="U268" s="309"/>
      <c r="V268" s="309"/>
      <c r="W268" s="309"/>
      <c r="X268" s="309"/>
      <c r="Y268" s="310"/>
      <c r="Z268" s="307"/>
      <c r="AA268" s="309"/>
      <c r="AB268" s="309"/>
      <c r="AC268" s="309"/>
      <c r="AD268" s="309"/>
      <c r="AE268" s="309"/>
      <c r="AF268" s="310"/>
      <c r="AG268" s="307"/>
      <c r="AH268" s="309"/>
      <c r="AI268" s="309"/>
      <c r="AJ268" s="309"/>
      <c r="AK268" s="309"/>
      <c r="AL268" s="309"/>
      <c r="AM268" s="310"/>
      <c r="AN268" s="307"/>
      <c r="AO268" s="309"/>
      <c r="AP268" s="309"/>
      <c r="AQ268" s="309"/>
      <c r="AR268" s="309"/>
      <c r="AS268" s="309"/>
      <c r="AT268" s="310"/>
      <c r="AU268" s="307"/>
      <c r="AV268" s="309"/>
      <c r="AW268" s="309"/>
      <c r="AX268" s="312"/>
      <c r="AY268" s="312"/>
      <c r="AZ268" s="316"/>
      <c r="BA268" s="316"/>
      <c r="BB268" s="174"/>
      <c r="BC268" s="174"/>
      <c r="BD268" s="174"/>
      <c r="BE268" s="174"/>
      <c r="BF268" s="174"/>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c r="HW268" s="5"/>
      <c r="HX268" s="5"/>
      <c r="HY268" s="5"/>
      <c r="HZ268" s="5"/>
      <c r="IA268" s="5"/>
      <c r="IB268" s="5"/>
      <c r="IC268" s="5"/>
      <c r="ID268" s="5"/>
      <c r="IE268" s="5"/>
      <c r="IF268" s="5"/>
      <c r="IG268" s="5"/>
      <c r="IH268" s="5"/>
      <c r="II268" s="5"/>
      <c r="IJ268" s="5"/>
      <c r="IK268" s="5"/>
      <c r="IL268" s="5"/>
      <c r="IM268" s="5"/>
      <c r="IN268" s="5"/>
      <c r="IO268" s="5"/>
      <c r="IP268" s="5"/>
      <c r="IQ268" s="5"/>
      <c r="IR268" s="5"/>
      <c r="IS268" s="5"/>
      <c r="IT268" s="5"/>
      <c r="IU268" s="5"/>
      <c r="IV268" s="5"/>
      <c r="IW268" s="5"/>
      <c r="IX268" s="5"/>
      <c r="IY268" s="5"/>
      <c r="IZ268" s="5"/>
      <c r="JA268" s="5"/>
      <c r="JB268" s="5"/>
      <c r="JC268" s="5"/>
      <c r="JD268" s="5"/>
      <c r="JE268" s="5"/>
      <c r="JF268" s="5"/>
      <c r="JG268" s="5"/>
      <c r="JH268" s="5"/>
      <c r="JI268" s="5"/>
      <c r="JJ268" s="5"/>
      <c r="JK268" s="5"/>
      <c r="JL268" s="5"/>
      <c r="JM268" s="5"/>
      <c r="JN268" s="5"/>
      <c r="JO268" s="5"/>
      <c r="JP268" s="5"/>
      <c r="JQ268" s="5"/>
      <c r="JR268" s="5"/>
      <c r="JS268" s="5"/>
      <c r="JT268" s="5"/>
      <c r="JU268" s="5"/>
      <c r="JV268" s="5"/>
      <c r="JW268" s="5"/>
      <c r="JX268" s="5"/>
      <c r="JY268" s="5"/>
      <c r="JZ268" s="5"/>
      <c r="KA268" s="5"/>
      <c r="KB268" s="5"/>
      <c r="KC268" s="5"/>
      <c r="KD268" s="5"/>
      <c r="KE268" s="5"/>
      <c r="KF268" s="5"/>
      <c r="KG268" s="5"/>
      <c r="KH268" s="5"/>
      <c r="KI268" s="5"/>
      <c r="KJ268" s="5"/>
      <c r="KK268" s="5"/>
      <c r="KL268" s="5"/>
      <c r="KM268" s="5"/>
      <c r="KN268" s="5"/>
      <c r="KO268" s="5"/>
      <c r="KP268" s="5"/>
      <c r="KQ268" s="5"/>
      <c r="KR268" s="5"/>
      <c r="KS268" s="5"/>
      <c r="KT268" s="5"/>
      <c r="KU268" s="5"/>
      <c r="KV268" s="5"/>
      <c r="KW268" s="5"/>
      <c r="KX268" s="5"/>
      <c r="KY268" s="5"/>
      <c r="KZ268" s="5"/>
      <c r="LA268" s="5"/>
      <c r="LB268" s="5"/>
      <c r="LC268" s="5"/>
      <c r="LD268" s="5"/>
      <c r="LE268" s="5"/>
      <c r="LF268" s="5"/>
      <c r="LG268" s="5"/>
      <c r="LH268" s="5"/>
      <c r="LI268" s="5"/>
      <c r="LJ268" s="5"/>
      <c r="LK268" s="5"/>
      <c r="LL268" s="5"/>
      <c r="LM268" s="5"/>
      <c r="LN268" s="5"/>
      <c r="LO268" s="5"/>
      <c r="LP268" s="5"/>
      <c r="LQ268" s="5"/>
      <c r="LR268" s="5"/>
      <c r="LS268" s="5"/>
      <c r="LT268" s="5"/>
      <c r="LU268" s="5"/>
      <c r="LV268" s="5"/>
      <c r="LW268" s="5"/>
      <c r="LX268" s="5"/>
      <c r="LY268" s="5"/>
      <c r="LZ268" s="5"/>
      <c r="MA268" s="5"/>
      <c r="MB268" s="5"/>
      <c r="MC268" s="5"/>
      <c r="MD268" s="5"/>
      <c r="ME268" s="5"/>
      <c r="MF268" s="5"/>
      <c r="MG268" s="5"/>
      <c r="MH268" s="5"/>
      <c r="MI268" s="5"/>
      <c r="MJ268" s="5"/>
      <c r="MK268" s="5"/>
      <c r="ML268" s="5"/>
      <c r="MM268" s="5"/>
      <c r="MN268" s="5"/>
      <c r="MO268" s="5"/>
      <c r="MP268" s="5"/>
      <c r="MQ268" s="5"/>
      <c r="MR268" s="5"/>
      <c r="MS268" s="5"/>
      <c r="MT268" s="5"/>
      <c r="MU268" s="5"/>
      <c r="MV268" s="5"/>
      <c r="MW268" s="5"/>
      <c r="MX268" s="5"/>
      <c r="MY268" s="5"/>
      <c r="MZ268" s="5"/>
      <c r="NA268" s="5"/>
      <c r="NB268" s="5"/>
      <c r="NC268" s="5"/>
      <c r="ND268" s="5"/>
      <c r="NE268" s="5"/>
      <c r="NF268" s="5"/>
      <c r="NG268" s="5"/>
      <c r="NH268" s="5"/>
      <c r="NI268" s="5"/>
      <c r="NJ268" s="5"/>
      <c r="NK268" s="5"/>
      <c r="NL268" s="5"/>
      <c r="NM268" s="5"/>
      <c r="NN268" s="5"/>
      <c r="NO268" s="5"/>
      <c r="NP268" s="5"/>
      <c r="NQ268" s="5"/>
      <c r="NR268" s="5"/>
      <c r="NS268" s="5"/>
      <c r="NT268" s="5"/>
      <c r="NU268" s="5"/>
      <c r="NV268" s="5"/>
      <c r="NW268" s="5"/>
      <c r="NX268" s="5"/>
      <c r="NY268" s="5"/>
      <c r="NZ268" s="5"/>
      <c r="OA268" s="5"/>
      <c r="OB268" s="5"/>
      <c r="OC268" s="5"/>
      <c r="OD268" s="5"/>
      <c r="OE268" s="5"/>
      <c r="OF268" s="5"/>
      <c r="OG268" s="5"/>
      <c r="OH268" s="5"/>
      <c r="OI268" s="5"/>
      <c r="OJ268" s="5"/>
      <c r="OK268" s="5"/>
      <c r="OL268" s="5"/>
      <c r="OM268" s="5"/>
      <c r="ON268" s="5"/>
      <c r="OO268" s="5"/>
      <c r="OP268" s="5"/>
      <c r="OQ268" s="5"/>
      <c r="OR268" s="5"/>
      <c r="OS268" s="5"/>
      <c r="OT268" s="5"/>
      <c r="OU268" s="5"/>
      <c r="OV268" s="5"/>
      <c r="OW268" s="5"/>
      <c r="OX268" s="5"/>
      <c r="OY268" s="5"/>
      <c r="OZ268" s="5"/>
      <c r="PA268" s="5"/>
      <c r="PB268" s="5"/>
      <c r="PC268" s="5"/>
      <c r="PD268" s="5"/>
      <c r="PE268" s="5"/>
      <c r="PF268" s="5"/>
      <c r="PG268" s="5"/>
      <c r="PH268" s="5"/>
      <c r="PI268" s="5"/>
      <c r="PJ268" s="5"/>
      <c r="PK268" s="5"/>
      <c r="PL268" s="5"/>
      <c r="PM268" s="5"/>
      <c r="PN268" s="5"/>
      <c r="PO268" s="5"/>
      <c r="PP268" s="5"/>
      <c r="PQ268" s="5"/>
      <c r="PR268" s="5"/>
      <c r="PS268" s="5"/>
      <c r="PT268" s="5"/>
      <c r="PU268" s="5"/>
      <c r="PV268" s="5"/>
      <c r="PW268" s="5"/>
      <c r="PX268" s="5"/>
      <c r="PY268" s="5"/>
      <c r="PZ268" s="5"/>
      <c r="QA268" s="5"/>
      <c r="QB268" s="5"/>
      <c r="QC268" s="5"/>
      <c r="QD268" s="5"/>
      <c r="QE268" s="5"/>
      <c r="QF268" s="5"/>
      <c r="QG268" s="5"/>
      <c r="QH268" s="5"/>
      <c r="QI268" s="5"/>
      <c r="QJ268" s="5"/>
      <c r="QK268" s="5"/>
      <c r="QL268" s="5"/>
      <c r="QM268" s="5"/>
      <c r="QN268" s="5"/>
      <c r="QO268" s="5"/>
      <c r="QP268" s="5"/>
      <c r="QQ268" s="5"/>
      <c r="QR268" s="5"/>
      <c r="QS268" s="5"/>
      <c r="QT268" s="5"/>
      <c r="QU268" s="5"/>
      <c r="QV268" s="5"/>
      <c r="QW268" s="5"/>
      <c r="QX268" s="5"/>
      <c r="QY268" s="5"/>
      <c r="QZ268" s="5"/>
      <c r="RA268" s="5"/>
      <c r="RB268" s="5"/>
      <c r="RC268" s="5"/>
      <c r="RD268" s="5"/>
      <c r="RE268" s="5"/>
      <c r="RF268" s="5"/>
      <c r="RG268" s="5"/>
      <c r="RH268" s="5"/>
      <c r="RI268" s="5"/>
      <c r="RJ268" s="5"/>
      <c r="RK268" s="5"/>
      <c r="RL268" s="5"/>
      <c r="RM268" s="5"/>
      <c r="RN268" s="5"/>
      <c r="RO268" s="5"/>
      <c r="RP268" s="5"/>
      <c r="RQ268" s="5"/>
      <c r="RR268" s="5"/>
      <c r="RS268" s="5"/>
      <c r="RT268" s="5"/>
      <c r="RU268" s="5"/>
      <c r="RV268" s="5"/>
      <c r="RW268" s="5"/>
      <c r="RX268" s="5"/>
      <c r="RY268" s="5"/>
      <c r="RZ268" s="5"/>
      <c r="SA268" s="5"/>
      <c r="SB268" s="5"/>
      <c r="SC268" s="5"/>
      <c r="SD268" s="5"/>
      <c r="SE268" s="5"/>
      <c r="SF268" s="5"/>
      <c r="SG268" s="5"/>
      <c r="SH268" s="5"/>
      <c r="SI268" s="5"/>
      <c r="SJ268" s="5"/>
      <c r="SK268" s="5"/>
      <c r="SL268" s="5"/>
      <c r="SM268" s="5"/>
      <c r="SN268" s="5"/>
      <c r="SO268" s="5"/>
      <c r="SP268" s="5"/>
      <c r="SQ268" s="5"/>
      <c r="SR268" s="5"/>
      <c r="SS268" s="5"/>
      <c r="ST268" s="5"/>
      <c r="SU268" s="5"/>
      <c r="SV268" s="5"/>
      <c r="SW268" s="5"/>
      <c r="SX268" s="5"/>
      <c r="SY268" s="5"/>
      <c r="SZ268" s="5"/>
      <c r="TA268" s="5"/>
      <c r="TB268" s="5"/>
      <c r="TC268" s="5"/>
      <c r="TD268" s="5"/>
      <c r="TE268" s="5"/>
      <c r="TF268" s="5"/>
      <c r="TG268" s="5"/>
      <c r="TH268" s="5"/>
      <c r="TI268" s="5"/>
      <c r="TJ268" s="5"/>
      <c r="TK268" s="5"/>
      <c r="TL268" s="5"/>
      <c r="TM268" s="5"/>
      <c r="TN268" s="5"/>
      <c r="TO268" s="5"/>
      <c r="TP268" s="5"/>
      <c r="TQ268" s="5"/>
      <c r="TR268" s="5"/>
      <c r="TS268" s="5"/>
      <c r="TT268" s="5"/>
      <c r="TU268" s="5"/>
      <c r="TV268" s="5"/>
      <c r="TW268" s="5"/>
      <c r="TX268" s="5"/>
      <c r="TY268" s="5"/>
      <c r="TZ268" s="5"/>
      <c r="UA268" s="5"/>
      <c r="UB268" s="5"/>
      <c r="UC268" s="5"/>
      <c r="UD268" s="5"/>
      <c r="UE268" s="5"/>
      <c r="UF268" s="5"/>
      <c r="UG268" s="5"/>
      <c r="UH268" s="5"/>
      <c r="UI268" s="5"/>
      <c r="UJ268" s="5"/>
      <c r="UK268" s="5"/>
      <c r="UL268" s="5"/>
      <c r="UM268" s="5"/>
      <c r="UN268" s="5"/>
      <c r="UO268" s="5"/>
      <c r="UP268" s="5"/>
      <c r="UQ268" s="5"/>
      <c r="UR268" s="5"/>
      <c r="US268" s="5"/>
      <c r="UT268" s="5"/>
      <c r="UU268" s="5"/>
      <c r="UV268" s="5"/>
      <c r="UW268" s="5"/>
      <c r="UX268" s="5"/>
      <c r="UY268" s="5"/>
      <c r="UZ268" s="5"/>
      <c r="VA268" s="5"/>
      <c r="VB268" s="5"/>
      <c r="VC268" s="5"/>
      <c r="VD268" s="5"/>
      <c r="VE268" s="5"/>
      <c r="VF268" s="5"/>
      <c r="VG268" s="5"/>
      <c r="VH268" s="5"/>
      <c r="VI268" s="5"/>
      <c r="VJ268" s="5"/>
      <c r="VK268" s="5"/>
      <c r="VL268" s="5"/>
      <c r="VM268" s="5"/>
      <c r="VN268" s="5"/>
      <c r="VO268" s="5"/>
      <c r="VP268" s="5"/>
      <c r="VQ268" s="5"/>
      <c r="VR268" s="5"/>
      <c r="VS268" s="5"/>
      <c r="VT268" s="5"/>
      <c r="VU268" s="5"/>
      <c r="VV268" s="5"/>
      <c r="VW268" s="5"/>
      <c r="VX268" s="5"/>
      <c r="VY268" s="5"/>
      <c r="VZ268" s="5"/>
      <c r="WA268" s="5"/>
      <c r="WB268" s="5"/>
      <c r="WC268" s="5"/>
      <c r="WD268" s="5"/>
      <c r="WE268" s="5"/>
      <c r="WF268" s="5"/>
      <c r="WG268" s="5"/>
      <c r="WH268" s="5"/>
      <c r="WI268" s="5"/>
      <c r="WJ268" s="5"/>
      <c r="WK268" s="5"/>
      <c r="WL268" s="5"/>
      <c r="WM268" s="5"/>
      <c r="WN268" s="5"/>
      <c r="WO268" s="5"/>
      <c r="WP268" s="5"/>
      <c r="WQ268" s="5"/>
      <c r="WR268" s="5"/>
      <c r="WS268" s="5"/>
      <c r="WT268" s="5"/>
      <c r="WU268" s="5"/>
      <c r="WV268" s="5"/>
      <c r="WW268" s="5"/>
      <c r="WX268" s="5"/>
      <c r="WY268" s="5"/>
      <c r="WZ268" s="5"/>
      <c r="XA268" s="5"/>
      <c r="XB268" s="5"/>
      <c r="XC268" s="5"/>
      <c r="XD268" s="5"/>
      <c r="XE268" s="5"/>
      <c r="XF268" s="5"/>
      <c r="XG268" s="5"/>
      <c r="XH268" s="5"/>
      <c r="XI268" s="5"/>
      <c r="XJ268" s="5"/>
      <c r="XK268" s="5"/>
      <c r="XL268" s="5"/>
      <c r="XM268" s="5"/>
      <c r="XN268" s="5"/>
      <c r="XO268" s="5"/>
      <c r="XP268" s="5"/>
      <c r="XQ268" s="5"/>
      <c r="XR268" s="5"/>
      <c r="XS268" s="5"/>
      <c r="XT268" s="5"/>
      <c r="XU268" s="5"/>
      <c r="XV268" s="5"/>
      <c r="XW268" s="5"/>
      <c r="XX268" s="5"/>
      <c r="XY268" s="5"/>
      <c r="XZ268" s="5"/>
      <c r="YA268" s="5"/>
      <c r="YB268" s="5"/>
      <c r="YC268" s="5"/>
      <c r="YD268" s="5"/>
      <c r="YE268" s="5"/>
      <c r="YF268" s="5"/>
      <c r="YG268" s="5"/>
      <c r="YH268" s="5"/>
      <c r="YI268" s="5"/>
      <c r="YJ268" s="5"/>
      <c r="YK268" s="5"/>
      <c r="YL268" s="5"/>
      <c r="YM268" s="5"/>
      <c r="YN268" s="5"/>
      <c r="YO268" s="5"/>
      <c r="YP268" s="5"/>
      <c r="YQ268" s="5"/>
      <c r="YR268" s="5"/>
      <c r="YS268" s="5"/>
      <c r="YT268" s="5"/>
      <c r="YU268" s="5"/>
      <c r="YV268" s="5"/>
      <c r="YW268" s="5"/>
      <c r="YX268" s="5"/>
      <c r="YY268" s="5"/>
      <c r="YZ268" s="5"/>
      <c r="ZA268" s="5"/>
      <c r="ZB268" s="5"/>
      <c r="ZC268" s="5"/>
      <c r="ZD268" s="5"/>
      <c r="ZE268" s="5"/>
      <c r="ZF268" s="5"/>
      <c r="ZG268" s="5"/>
      <c r="ZH268" s="5"/>
      <c r="ZI268" s="5"/>
      <c r="ZJ268" s="5"/>
      <c r="ZK268" s="5"/>
      <c r="ZL268" s="5"/>
      <c r="ZM268" s="5"/>
      <c r="ZN268" s="5"/>
      <c r="ZO268" s="5"/>
      <c r="ZP268" s="5"/>
      <c r="ZQ268" s="5"/>
      <c r="ZR268" s="5"/>
      <c r="ZS268" s="5"/>
      <c r="ZT268" s="5"/>
      <c r="ZU268" s="5"/>
      <c r="ZV268" s="5"/>
      <c r="ZW268" s="5"/>
      <c r="ZX268" s="5"/>
      <c r="ZY268" s="5"/>
      <c r="ZZ268" s="5"/>
      <c r="AAA268" s="5"/>
      <c r="AAB268" s="5"/>
      <c r="AAC268" s="5"/>
      <c r="AAD268" s="5"/>
      <c r="AAE268" s="5"/>
      <c r="AAF268" s="5"/>
      <c r="AAG268" s="5"/>
      <c r="AAH268" s="5"/>
      <c r="AAI268" s="5"/>
      <c r="AAJ268" s="5"/>
      <c r="AAK268" s="5"/>
      <c r="AAL268" s="5"/>
      <c r="AAM268" s="5"/>
      <c r="AAN268" s="5"/>
      <c r="AAO268" s="5"/>
      <c r="AAP268" s="5"/>
      <c r="AAQ268" s="5"/>
      <c r="AAR268" s="5"/>
      <c r="AAS268" s="5"/>
      <c r="AAT268" s="5"/>
      <c r="AAU268" s="5"/>
      <c r="AAV268" s="5"/>
      <c r="AAW268" s="5"/>
      <c r="AAX268" s="5"/>
      <c r="AAY268" s="5"/>
      <c r="AAZ268" s="5"/>
      <c r="ABA268" s="5"/>
      <c r="ABB268" s="5"/>
      <c r="ABC268" s="5"/>
      <c r="ABD268" s="5"/>
      <c r="ABE268" s="5"/>
      <c r="ABF268" s="5"/>
      <c r="ABG268" s="5"/>
      <c r="ABH268" s="5"/>
      <c r="ABI268" s="5"/>
      <c r="ABJ268" s="5"/>
      <c r="ABK268" s="5"/>
      <c r="ABL268" s="5"/>
      <c r="ABM268" s="5"/>
      <c r="ABN268" s="5"/>
      <c r="ABO268" s="5"/>
      <c r="ABP268" s="5"/>
      <c r="ABQ268" s="5"/>
      <c r="ABR268" s="5"/>
      <c r="ABS268" s="5"/>
      <c r="ABT268" s="5"/>
      <c r="ABU268" s="5"/>
      <c r="ABV268" s="5"/>
      <c r="ABW268" s="5"/>
      <c r="ABX268" s="5"/>
      <c r="ABY268" s="5"/>
      <c r="ABZ268" s="5"/>
      <c r="ACA268" s="5"/>
      <c r="ACB268" s="5"/>
      <c r="ACC268" s="5"/>
      <c r="ACD268" s="5"/>
      <c r="ACE268" s="5"/>
      <c r="ACF268" s="5"/>
      <c r="ACG268" s="5"/>
      <c r="ACH268" s="5"/>
      <c r="ACI268" s="5"/>
      <c r="ACJ268" s="5"/>
      <c r="ACK268" s="5"/>
      <c r="ACL268" s="5"/>
      <c r="ACM268" s="5"/>
      <c r="ACN268" s="5"/>
      <c r="ACO268" s="5"/>
      <c r="ACP268" s="5"/>
      <c r="ACQ268" s="5"/>
      <c r="ACR268" s="5"/>
      <c r="ACS268" s="5"/>
      <c r="ACT268" s="5"/>
      <c r="ACU268" s="5"/>
      <c r="ACV268" s="5"/>
      <c r="ACW268" s="5"/>
      <c r="ACX268" s="5"/>
      <c r="ACY268" s="5"/>
      <c r="ACZ268" s="5"/>
      <c r="ADA268" s="5"/>
      <c r="ADB268" s="5"/>
      <c r="ADC268" s="5"/>
      <c r="ADD268" s="5"/>
      <c r="ADE268" s="5"/>
      <c r="ADF268" s="5"/>
      <c r="ADG268" s="5"/>
      <c r="ADH268" s="5"/>
      <c r="ADI268" s="5"/>
      <c r="ADJ268" s="5"/>
      <c r="ADK268" s="5"/>
      <c r="ADL268" s="5"/>
      <c r="ADM268" s="5"/>
      <c r="ADN268" s="5"/>
      <c r="ADO268" s="5"/>
      <c r="ADP268" s="5"/>
      <c r="ADQ268" s="5"/>
      <c r="ADR268" s="5"/>
      <c r="ADS268" s="5"/>
      <c r="ADT268" s="5"/>
      <c r="ADU268" s="5"/>
      <c r="ADV268" s="5"/>
      <c r="ADW268" s="5"/>
      <c r="ADX268" s="5"/>
      <c r="ADY268" s="5"/>
      <c r="ADZ268" s="5"/>
      <c r="AEA268" s="5"/>
      <c r="AEB268" s="5"/>
      <c r="AEC268" s="5"/>
      <c r="AED268" s="5"/>
      <c r="AEE268" s="5"/>
      <c r="AEF268" s="5"/>
      <c r="AEG268" s="5"/>
      <c r="AEH268" s="5"/>
      <c r="AEI268" s="5"/>
      <c r="AEJ268" s="5"/>
      <c r="AEK268" s="5"/>
      <c r="AEL268" s="5"/>
      <c r="AEM268" s="5"/>
      <c r="AEN268" s="5"/>
      <c r="AEO268" s="5"/>
      <c r="AEP268" s="5"/>
      <c r="AEQ268" s="5"/>
      <c r="AER268" s="5"/>
      <c r="AES268" s="5"/>
      <c r="AET268" s="5"/>
      <c r="AEU268" s="5"/>
      <c r="AEV268" s="5"/>
      <c r="AEW268" s="5"/>
      <c r="AEX268" s="5"/>
      <c r="AEY268" s="5"/>
      <c r="AEZ268" s="5"/>
      <c r="AFA268" s="5"/>
      <c r="AFB268" s="5"/>
      <c r="AFC268" s="5"/>
      <c r="AFD268" s="5"/>
      <c r="AFE268" s="5"/>
      <c r="AFF268" s="5"/>
      <c r="AFG268" s="5"/>
      <c r="AFH268" s="5"/>
      <c r="AFI268" s="5"/>
      <c r="AFJ268" s="5"/>
      <c r="AFK268" s="5"/>
      <c r="AFL268" s="5"/>
      <c r="AFM268" s="5"/>
      <c r="AFN268" s="5"/>
      <c r="AFO268" s="5"/>
      <c r="AFP268" s="5"/>
      <c r="AFQ268" s="5"/>
      <c r="AFR268" s="5"/>
      <c r="AFS268" s="5"/>
      <c r="AFT268" s="5"/>
      <c r="AFU268" s="5"/>
      <c r="AFV268" s="5"/>
      <c r="AFW268" s="5"/>
      <c r="AFX268" s="5"/>
      <c r="AFY268" s="5"/>
      <c r="AFZ268" s="5"/>
      <c r="AGA268" s="5"/>
      <c r="AGB268" s="5"/>
      <c r="AGC268" s="5"/>
      <c r="AGD268" s="5"/>
      <c r="AGE268" s="5"/>
      <c r="AGF268" s="5"/>
      <c r="AGG268" s="5"/>
      <c r="AGH268" s="5"/>
      <c r="AGI268" s="5"/>
      <c r="AGJ268" s="5"/>
      <c r="AGK268" s="5"/>
      <c r="AGL268" s="5"/>
      <c r="AGM268" s="5"/>
      <c r="AGN268" s="5"/>
      <c r="AGO268" s="5"/>
      <c r="AGP268" s="5"/>
      <c r="AGQ268" s="5"/>
      <c r="AGR268" s="5"/>
      <c r="AGS268" s="5"/>
      <c r="AGT268" s="5"/>
      <c r="AGU268" s="5"/>
      <c r="AGV268" s="5"/>
      <c r="AGW268" s="5"/>
      <c r="AGX268" s="5"/>
      <c r="AGY268" s="5"/>
      <c r="AGZ268" s="5"/>
      <c r="AHA268" s="5"/>
      <c r="AHB268" s="5"/>
      <c r="AHC268" s="5"/>
      <c r="AHD268" s="5"/>
      <c r="AHE268" s="5"/>
      <c r="AHF268" s="5"/>
      <c r="AHG268" s="5"/>
      <c r="AHH268" s="5"/>
      <c r="AHI268" s="5"/>
      <c r="AHJ268" s="5"/>
      <c r="AHK268" s="5"/>
      <c r="AHL268" s="5"/>
      <c r="AHM268" s="5"/>
      <c r="AHN268" s="5"/>
      <c r="AHO268" s="5"/>
      <c r="AHP268" s="5"/>
      <c r="AHQ268" s="5"/>
      <c r="AHR268" s="5"/>
      <c r="AHS268" s="5"/>
      <c r="AHT268" s="5"/>
      <c r="AHU268" s="5"/>
      <c r="AHV268" s="5"/>
      <c r="AHW268" s="5"/>
      <c r="AHX268" s="5"/>
      <c r="AHY268" s="5"/>
      <c r="AHZ268" s="5"/>
      <c r="AIA268" s="5"/>
      <c r="AIB268" s="5"/>
      <c r="AIC268" s="5"/>
      <c r="AID268" s="5"/>
      <c r="AIE268" s="5"/>
      <c r="AIF268" s="5"/>
      <c r="AIG268" s="5"/>
      <c r="AIH268" s="5"/>
      <c r="AII268" s="5"/>
      <c r="AIJ268" s="5"/>
      <c r="AIK268" s="5"/>
      <c r="AIL268" s="5"/>
      <c r="AIM268" s="5"/>
      <c r="AIN268" s="5"/>
      <c r="AIO268" s="5"/>
      <c r="AIP268" s="5"/>
      <c r="AIQ268" s="5"/>
      <c r="AIR268" s="5"/>
      <c r="AIS268" s="5"/>
      <c r="AIT268" s="5"/>
      <c r="AIU268" s="5"/>
      <c r="AIV268" s="5"/>
      <c r="AIW268" s="5"/>
      <c r="AIX268" s="5"/>
      <c r="AIY268" s="5"/>
      <c r="AIZ268" s="5"/>
      <c r="AJA268" s="5"/>
      <c r="AJB268" s="5"/>
      <c r="AJC268" s="5"/>
      <c r="AJD268" s="5"/>
      <c r="AJE268" s="5"/>
      <c r="AJF268" s="5"/>
      <c r="AJG268" s="5"/>
      <c r="AJH268" s="5"/>
      <c r="AJI268" s="5"/>
      <c r="AJJ268" s="5"/>
      <c r="AJK268" s="5"/>
      <c r="AJL268" s="5"/>
      <c r="AJM268" s="5"/>
      <c r="AJN268" s="5"/>
      <c r="AJO268" s="5"/>
      <c r="AJP268" s="5"/>
      <c r="AJQ268" s="5"/>
      <c r="AJR268" s="5"/>
      <c r="AJS268" s="5"/>
      <c r="AJT268" s="5"/>
      <c r="AJU268" s="5"/>
      <c r="AJV268" s="5"/>
      <c r="AJW268" s="5"/>
      <c r="AJX268" s="5"/>
      <c r="AJY268" s="5"/>
      <c r="AJZ268" s="5"/>
      <c r="AKA268" s="5"/>
      <c r="AKB268" s="5"/>
      <c r="AKC268" s="5"/>
      <c r="AKD268" s="5"/>
      <c r="AKE268" s="5"/>
      <c r="AKF268" s="5"/>
      <c r="AKG268" s="5"/>
      <c r="AKH268" s="5"/>
      <c r="AKI268" s="5"/>
      <c r="AKJ268" s="5"/>
      <c r="AKK268" s="5"/>
      <c r="AKL268" s="5"/>
      <c r="AKM268" s="5"/>
      <c r="AKN268" s="5"/>
      <c r="AKO268" s="5"/>
      <c r="AKP268" s="5"/>
      <c r="AKQ268" s="5"/>
      <c r="AKR268" s="5"/>
      <c r="AKS268" s="5"/>
      <c r="AKT268" s="5"/>
      <c r="AKU268" s="5"/>
      <c r="AKV268" s="5"/>
      <c r="AKW268" s="5"/>
      <c r="AKX268" s="5"/>
      <c r="AKY268" s="5"/>
      <c r="AKZ268" s="5"/>
      <c r="ALA268" s="5"/>
      <c r="ALB268" s="5"/>
      <c r="ALC268" s="5"/>
      <c r="ALD268" s="5"/>
      <c r="ALE268" s="5"/>
      <c r="ALF268" s="5"/>
      <c r="ALG268" s="5"/>
      <c r="ALH268" s="5"/>
      <c r="ALI268" s="5"/>
      <c r="ALJ268" s="5"/>
      <c r="ALK268" s="5"/>
      <c r="ALL268" s="5"/>
      <c r="ALM268" s="5"/>
      <c r="ALN268" s="5"/>
      <c r="ALO268" s="5"/>
      <c r="ALP268" s="5"/>
      <c r="ALQ268" s="5"/>
      <c r="ALR268" s="5"/>
      <c r="ALS268" s="5"/>
      <c r="ALT268" s="5"/>
      <c r="ALU268" s="5"/>
      <c r="ALV268" s="5"/>
      <c r="ALW268" s="5"/>
      <c r="ALX268" s="5"/>
      <c r="ALY268" s="5"/>
      <c r="ALZ268" s="5"/>
      <c r="AMA268" s="5"/>
      <c r="AMB268" s="5"/>
      <c r="AMC268" s="5"/>
      <c r="AMD268" s="5"/>
      <c r="AME268" s="5"/>
      <c r="AMF268" s="5"/>
      <c r="AMG268" s="5"/>
      <c r="AMH268" s="5"/>
      <c r="AMI268" s="5"/>
      <c r="AMJ268" s="5"/>
    </row>
    <row r="269" spans="1:1024" ht="20.25" customHeight="1">
      <c r="A269" s="5"/>
      <c r="B269" s="209"/>
      <c r="C269" s="219"/>
      <c r="D269" s="219"/>
      <c r="E269" s="219"/>
      <c r="F269" s="39"/>
      <c r="G269" s="50"/>
      <c r="H269" s="50"/>
      <c r="I269" s="50"/>
      <c r="J269" s="50"/>
      <c r="K269" s="50"/>
      <c r="L269" s="67"/>
      <c r="M269" s="67"/>
      <c r="N269" s="67"/>
      <c r="O269" s="67"/>
      <c r="P269" s="239" t="s">
        <v>40</v>
      </c>
      <c r="Q269" s="239"/>
      <c r="R269" s="239"/>
      <c r="S269" s="247" t="str">
        <f>IF(S268="","",VLOOKUP(S268,'シフト記号表（勤務時間帯）'!$C$6:$K$35,9,0))</f>
        <v/>
      </c>
      <c r="T269" s="251" t="str">
        <f>IF(T268="","",VLOOKUP(T268,'シフト記号表（勤務時間帯）'!$C$6:$K$35,9,0))</f>
        <v/>
      </c>
      <c r="U269" s="251" t="str">
        <f>IF(U268="","",VLOOKUP(U268,'シフト記号表（勤務時間帯）'!$C$6:$K$35,9,0))</f>
        <v/>
      </c>
      <c r="V269" s="251" t="str">
        <f>IF(V268="","",VLOOKUP(V268,'シフト記号表（勤務時間帯）'!$C$6:$K$35,9,0))</f>
        <v/>
      </c>
      <c r="W269" s="251" t="str">
        <f>IF(W268="","",VLOOKUP(W268,'シフト記号表（勤務時間帯）'!$C$6:$K$35,9,0))</f>
        <v/>
      </c>
      <c r="X269" s="251" t="str">
        <f>IF(X268="","",VLOOKUP(X268,'シフト記号表（勤務時間帯）'!$C$6:$K$35,9,0))</f>
        <v/>
      </c>
      <c r="Y269" s="256" t="str">
        <f>IF(Y268="","",VLOOKUP(Y268,'シフト記号表（勤務時間帯）'!$C$6:$K$35,9,0))</f>
        <v/>
      </c>
      <c r="Z269" s="247" t="str">
        <f>IF(Z268="","",VLOOKUP(Z268,'シフト記号表（勤務時間帯）'!$C$6:$K$35,9,0))</f>
        <v/>
      </c>
      <c r="AA269" s="251" t="str">
        <f>IF(AA268="","",VLOOKUP(AA268,'シフト記号表（勤務時間帯）'!$C$6:$K$35,9,0))</f>
        <v/>
      </c>
      <c r="AB269" s="251" t="str">
        <f>IF(AB268="","",VLOOKUP(AB268,'シフト記号表（勤務時間帯）'!$C$6:$K$35,9,0))</f>
        <v/>
      </c>
      <c r="AC269" s="251" t="str">
        <f>IF(AC268="","",VLOOKUP(AC268,'シフト記号表（勤務時間帯）'!$C$6:$K$35,9,0))</f>
        <v/>
      </c>
      <c r="AD269" s="251" t="str">
        <f>IF(AD268="","",VLOOKUP(AD268,'シフト記号表（勤務時間帯）'!$C$6:$K$35,9,0))</f>
        <v/>
      </c>
      <c r="AE269" s="251" t="str">
        <f>IF(AE268="","",VLOOKUP(AE268,'シフト記号表（勤務時間帯）'!$C$6:$K$35,9,0))</f>
        <v/>
      </c>
      <c r="AF269" s="256" t="str">
        <f>IF(AF268="","",VLOOKUP(AF268,'シフト記号表（勤務時間帯）'!$C$6:$K$35,9,0))</f>
        <v/>
      </c>
      <c r="AG269" s="247" t="str">
        <f>IF(AG268="","",VLOOKUP(AG268,'シフト記号表（勤務時間帯）'!$C$6:$K$35,9,0))</f>
        <v/>
      </c>
      <c r="AH269" s="251" t="str">
        <f>IF(AH268="","",VLOOKUP(AH268,'シフト記号表（勤務時間帯）'!$C$6:$K$35,9,0))</f>
        <v/>
      </c>
      <c r="AI269" s="251" t="str">
        <f>IF(AI268="","",VLOOKUP(AI268,'シフト記号表（勤務時間帯）'!$C$6:$K$35,9,0))</f>
        <v/>
      </c>
      <c r="AJ269" s="251" t="str">
        <f>IF(AJ268="","",VLOOKUP(AJ268,'シフト記号表（勤務時間帯）'!$C$6:$K$35,9,0))</f>
        <v/>
      </c>
      <c r="AK269" s="251" t="str">
        <f>IF(AK268="","",VLOOKUP(AK268,'シフト記号表（勤務時間帯）'!$C$6:$K$35,9,0))</f>
        <v/>
      </c>
      <c r="AL269" s="251" t="str">
        <f>IF(AL268="","",VLOOKUP(AL268,'シフト記号表（勤務時間帯）'!$C$6:$K$35,9,0))</f>
        <v/>
      </c>
      <c r="AM269" s="256" t="str">
        <f>IF(AM268="","",VLOOKUP(AM268,'シフト記号表（勤務時間帯）'!$C$6:$K$35,9,0))</f>
        <v/>
      </c>
      <c r="AN269" s="247" t="str">
        <f>IF(AN268="","",VLOOKUP(AN268,'シフト記号表（勤務時間帯）'!$C$6:$K$35,9,0))</f>
        <v/>
      </c>
      <c r="AO269" s="251" t="str">
        <f>IF(AO268="","",VLOOKUP(AO268,'シフト記号表（勤務時間帯）'!$C$6:$K$35,9,0))</f>
        <v/>
      </c>
      <c r="AP269" s="251" t="str">
        <f>IF(AP268="","",VLOOKUP(AP268,'シフト記号表（勤務時間帯）'!$C$6:$K$35,9,0))</f>
        <v/>
      </c>
      <c r="AQ269" s="251" t="str">
        <f>IF(AQ268="","",VLOOKUP(AQ268,'シフト記号表（勤務時間帯）'!$C$6:$K$35,9,0))</f>
        <v/>
      </c>
      <c r="AR269" s="251" t="str">
        <f>IF(AR268="","",VLOOKUP(AR268,'シフト記号表（勤務時間帯）'!$C$6:$K$35,9,0))</f>
        <v/>
      </c>
      <c r="AS269" s="251" t="str">
        <f>IF(AS268="","",VLOOKUP(AS268,'シフト記号表（勤務時間帯）'!$C$6:$K$35,9,0))</f>
        <v/>
      </c>
      <c r="AT269" s="256" t="str">
        <f>IF(AT268="","",VLOOKUP(AT268,'シフト記号表（勤務時間帯）'!$C$6:$K$35,9,0))</f>
        <v/>
      </c>
      <c r="AU269" s="247" t="str">
        <f>IF(AU268="","",VLOOKUP(AU268,'シフト記号表（勤務時間帯）'!$C$6:$K$35,9,0))</f>
        <v/>
      </c>
      <c r="AV269" s="251" t="str">
        <f>IF(AV268="","",VLOOKUP(AV268,'シフト記号表（勤務時間帯）'!$C$6:$K$35,9,0))</f>
        <v/>
      </c>
      <c r="AW269" s="251" t="str">
        <f>IF(AW268="","",VLOOKUP(AW268,'シフト記号表（勤務時間帯）'!$C$6:$K$35,9,0))</f>
        <v/>
      </c>
      <c r="AX269" s="276">
        <f>IF($BB$3="４週",SUM(S269:AT269),IF($BB$3="暦月",SUM(S269:AW269),""))</f>
        <v>0</v>
      </c>
      <c r="AY269" s="276"/>
      <c r="AZ269" s="285">
        <f>IF($BB$3="４週",AX269/4,IF($BB$3="暦月",'認知症対応型通所（100名）'!AX269/('認知症対応型通所（100名）'!$BB$8/7),""))</f>
        <v>0</v>
      </c>
      <c r="BA269" s="285"/>
      <c r="BB269" s="174"/>
      <c r="BC269" s="174"/>
      <c r="BD269" s="174"/>
      <c r="BE269" s="174"/>
      <c r="BF269" s="174"/>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c r="HW269" s="5"/>
      <c r="HX269" s="5"/>
      <c r="HY269" s="5"/>
      <c r="HZ269" s="5"/>
      <c r="IA269" s="5"/>
      <c r="IB269" s="5"/>
      <c r="IC269" s="5"/>
      <c r="ID269" s="5"/>
      <c r="IE269" s="5"/>
      <c r="IF269" s="5"/>
      <c r="IG269" s="5"/>
      <c r="IH269" s="5"/>
      <c r="II269" s="5"/>
      <c r="IJ269" s="5"/>
      <c r="IK269" s="5"/>
      <c r="IL269" s="5"/>
      <c r="IM269" s="5"/>
      <c r="IN269" s="5"/>
      <c r="IO269" s="5"/>
      <c r="IP269" s="5"/>
      <c r="IQ269" s="5"/>
      <c r="IR269" s="5"/>
      <c r="IS269" s="5"/>
      <c r="IT269" s="5"/>
      <c r="IU269" s="5"/>
      <c r="IV269" s="5"/>
      <c r="IW269" s="5"/>
      <c r="IX269" s="5"/>
      <c r="IY269" s="5"/>
      <c r="IZ269" s="5"/>
      <c r="JA269" s="5"/>
      <c r="JB269" s="5"/>
      <c r="JC269" s="5"/>
      <c r="JD269" s="5"/>
      <c r="JE269" s="5"/>
      <c r="JF269" s="5"/>
      <c r="JG269" s="5"/>
      <c r="JH269" s="5"/>
      <c r="JI269" s="5"/>
      <c r="JJ269" s="5"/>
      <c r="JK269" s="5"/>
      <c r="JL269" s="5"/>
      <c r="JM269" s="5"/>
      <c r="JN269" s="5"/>
      <c r="JO269" s="5"/>
      <c r="JP269" s="5"/>
      <c r="JQ269" s="5"/>
      <c r="JR269" s="5"/>
      <c r="JS269" s="5"/>
      <c r="JT269" s="5"/>
      <c r="JU269" s="5"/>
      <c r="JV269" s="5"/>
      <c r="JW269" s="5"/>
      <c r="JX269" s="5"/>
      <c r="JY269" s="5"/>
      <c r="JZ269" s="5"/>
      <c r="KA269" s="5"/>
      <c r="KB269" s="5"/>
      <c r="KC269" s="5"/>
      <c r="KD269" s="5"/>
      <c r="KE269" s="5"/>
      <c r="KF269" s="5"/>
      <c r="KG269" s="5"/>
      <c r="KH269" s="5"/>
      <c r="KI269" s="5"/>
      <c r="KJ269" s="5"/>
      <c r="KK269" s="5"/>
      <c r="KL269" s="5"/>
      <c r="KM269" s="5"/>
      <c r="KN269" s="5"/>
      <c r="KO269" s="5"/>
      <c r="KP269" s="5"/>
      <c r="KQ269" s="5"/>
      <c r="KR269" s="5"/>
      <c r="KS269" s="5"/>
      <c r="KT269" s="5"/>
      <c r="KU269" s="5"/>
      <c r="KV269" s="5"/>
      <c r="KW269" s="5"/>
      <c r="KX269" s="5"/>
      <c r="KY269" s="5"/>
      <c r="KZ269" s="5"/>
      <c r="LA269" s="5"/>
      <c r="LB269" s="5"/>
      <c r="LC269" s="5"/>
      <c r="LD269" s="5"/>
      <c r="LE269" s="5"/>
      <c r="LF269" s="5"/>
      <c r="LG269" s="5"/>
      <c r="LH269" s="5"/>
      <c r="LI269" s="5"/>
      <c r="LJ269" s="5"/>
      <c r="LK269" s="5"/>
      <c r="LL269" s="5"/>
      <c r="LM269" s="5"/>
      <c r="LN269" s="5"/>
      <c r="LO269" s="5"/>
      <c r="LP269" s="5"/>
      <c r="LQ269" s="5"/>
      <c r="LR269" s="5"/>
      <c r="LS269" s="5"/>
      <c r="LT269" s="5"/>
      <c r="LU269" s="5"/>
      <c r="LV269" s="5"/>
      <c r="LW269" s="5"/>
      <c r="LX269" s="5"/>
      <c r="LY269" s="5"/>
      <c r="LZ269" s="5"/>
      <c r="MA269" s="5"/>
      <c r="MB269" s="5"/>
      <c r="MC269" s="5"/>
      <c r="MD269" s="5"/>
      <c r="ME269" s="5"/>
      <c r="MF269" s="5"/>
      <c r="MG269" s="5"/>
      <c r="MH269" s="5"/>
      <c r="MI269" s="5"/>
      <c r="MJ269" s="5"/>
      <c r="MK269" s="5"/>
      <c r="ML269" s="5"/>
      <c r="MM269" s="5"/>
      <c r="MN269" s="5"/>
      <c r="MO269" s="5"/>
      <c r="MP269" s="5"/>
      <c r="MQ269" s="5"/>
      <c r="MR269" s="5"/>
      <c r="MS269" s="5"/>
      <c r="MT269" s="5"/>
      <c r="MU269" s="5"/>
      <c r="MV269" s="5"/>
      <c r="MW269" s="5"/>
      <c r="MX269" s="5"/>
      <c r="MY269" s="5"/>
      <c r="MZ269" s="5"/>
      <c r="NA269" s="5"/>
      <c r="NB269" s="5"/>
      <c r="NC269" s="5"/>
      <c r="ND269" s="5"/>
      <c r="NE269" s="5"/>
      <c r="NF269" s="5"/>
      <c r="NG269" s="5"/>
      <c r="NH269" s="5"/>
      <c r="NI269" s="5"/>
      <c r="NJ269" s="5"/>
      <c r="NK269" s="5"/>
      <c r="NL269" s="5"/>
      <c r="NM269" s="5"/>
      <c r="NN269" s="5"/>
      <c r="NO269" s="5"/>
      <c r="NP269" s="5"/>
      <c r="NQ269" s="5"/>
      <c r="NR269" s="5"/>
      <c r="NS269" s="5"/>
      <c r="NT269" s="5"/>
      <c r="NU269" s="5"/>
      <c r="NV269" s="5"/>
      <c r="NW269" s="5"/>
      <c r="NX269" s="5"/>
      <c r="NY269" s="5"/>
      <c r="NZ269" s="5"/>
      <c r="OA269" s="5"/>
      <c r="OB269" s="5"/>
      <c r="OC269" s="5"/>
      <c r="OD269" s="5"/>
      <c r="OE269" s="5"/>
      <c r="OF269" s="5"/>
      <c r="OG269" s="5"/>
      <c r="OH269" s="5"/>
      <c r="OI269" s="5"/>
      <c r="OJ269" s="5"/>
      <c r="OK269" s="5"/>
      <c r="OL269" s="5"/>
      <c r="OM269" s="5"/>
      <c r="ON269" s="5"/>
      <c r="OO269" s="5"/>
      <c r="OP269" s="5"/>
      <c r="OQ269" s="5"/>
      <c r="OR269" s="5"/>
      <c r="OS269" s="5"/>
      <c r="OT269" s="5"/>
      <c r="OU269" s="5"/>
      <c r="OV269" s="5"/>
      <c r="OW269" s="5"/>
      <c r="OX269" s="5"/>
      <c r="OY269" s="5"/>
      <c r="OZ269" s="5"/>
      <c r="PA269" s="5"/>
      <c r="PB269" s="5"/>
      <c r="PC269" s="5"/>
      <c r="PD269" s="5"/>
      <c r="PE269" s="5"/>
      <c r="PF269" s="5"/>
      <c r="PG269" s="5"/>
      <c r="PH269" s="5"/>
      <c r="PI269" s="5"/>
      <c r="PJ269" s="5"/>
      <c r="PK269" s="5"/>
      <c r="PL269" s="5"/>
      <c r="PM269" s="5"/>
      <c r="PN269" s="5"/>
      <c r="PO269" s="5"/>
      <c r="PP269" s="5"/>
      <c r="PQ269" s="5"/>
      <c r="PR269" s="5"/>
      <c r="PS269" s="5"/>
      <c r="PT269" s="5"/>
      <c r="PU269" s="5"/>
      <c r="PV269" s="5"/>
      <c r="PW269" s="5"/>
      <c r="PX269" s="5"/>
      <c r="PY269" s="5"/>
      <c r="PZ269" s="5"/>
      <c r="QA269" s="5"/>
      <c r="QB269" s="5"/>
      <c r="QC269" s="5"/>
      <c r="QD269" s="5"/>
      <c r="QE269" s="5"/>
      <c r="QF269" s="5"/>
      <c r="QG269" s="5"/>
      <c r="QH269" s="5"/>
      <c r="QI269" s="5"/>
      <c r="QJ269" s="5"/>
      <c r="QK269" s="5"/>
      <c r="QL269" s="5"/>
      <c r="QM269" s="5"/>
      <c r="QN269" s="5"/>
      <c r="QO269" s="5"/>
      <c r="QP269" s="5"/>
      <c r="QQ269" s="5"/>
      <c r="QR269" s="5"/>
      <c r="QS269" s="5"/>
      <c r="QT269" s="5"/>
      <c r="QU269" s="5"/>
      <c r="QV269" s="5"/>
      <c r="QW269" s="5"/>
      <c r="QX269" s="5"/>
      <c r="QY269" s="5"/>
      <c r="QZ269" s="5"/>
      <c r="RA269" s="5"/>
      <c r="RB269" s="5"/>
      <c r="RC269" s="5"/>
      <c r="RD269" s="5"/>
      <c r="RE269" s="5"/>
      <c r="RF269" s="5"/>
      <c r="RG269" s="5"/>
      <c r="RH269" s="5"/>
      <c r="RI269" s="5"/>
      <c r="RJ269" s="5"/>
      <c r="RK269" s="5"/>
      <c r="RL269" s="5"/>
      <c r="RM269" s="5"/>
      <c r="RN269" s="5"/>
      <c r="RO269" s="5"/>
      <c r="RP269" s="5"/>
      <c r="RQ269" s="5"/>
      <c r="RR269" s="5"/>
      <c r="RS269" s="5"/>
      <c r="RT269" s="5"/>
      <c r="RU269" s="5"/>
      <c r="RV269" s="5"/>
      <c r="RW269" s="5"/>
      <c r="RX269" s="5"/>
      <c r="RY269" s="5"/>
      <c r="RZ269" s="5"/>
      <c r="SA269" s="5"/>
      <c r="SB269" s="5"/>
      <c r="SC269" s="5"/>
      <c r="SD269" s="5"/>
      <c r="SE269" s="5"/>
      <c r="SF269" s="5"/>
      <c r="SG269" s="5"/>
      <c r="SH269" s="5"/>
      <c r="SI269" s="5"/>
      <c r="SJ269" s="5"/>
      <c r="SK269" s="5"/>
      <c r="SL269" s="5"/>
      <c r="SM269" s="5"/>
      <c r="SN269" s="5"/>
      <c r="SO269" s="5"/>
      <c r="SP269" s="5"/>
      <c r="SQ269" s="5"/>
      <c r="SR269" s="5"/>
      <c r="SS269" s="5"/>
      <c r="ST269" s="5"/>
      <c r="SU269" s="5"/>
      <c r="SV269" s="5"/>
      <c r="SW269" s="5"/>
      <c r="SX269" s="5"/>
      <c r="SY269" s="5"/>
      <c r="SZ269" s="5"/>
      <c r="TA269" s="5"/>
      <c r="TB269" s="5"/>
      <c r="TC269" s="5"/>
      <c r="TD269" s="5"/>
      <c r="TE269" s="5"/>
      <c r="TF269" s="5"/>
      <c r="TG269" s="5"/>
      <c r="TH269" s="5"/>
      <c r="TI269" s="5"/>
      <c r="TJ269" s="5"/>
      <c r="TK269" s="5"/>
      <c r="TL269" s="5"/>
      <c r="TM269" s="5"/>
      <c r="TN269" s="5"/>
      <c r="TO269" s="5"/>
      <c r="TP269" s="5"/>
      <c r="TQ269" s="5"/>
      <c r="TR269" s="5"/>
      <c r="TS269" s="5"/>
      <c r="TT269" s="5"/>
      <c r="TU269" s="5"/>
      <c r="TV269" s="5"/>
      <c r="TW269" s="5"/>
      <c r="TX269" s="5"/>
      <c r="TY269" s="5"/>
      <c r="TZ269" s="5"/>
      <c r="UA269" s="5"/>
      <c r="UB269" s="5"/>
      <c r="UC269" s="5"/>
      <c r="UD269" s="5"/>
      <c r="UE269" s="5"/>
      <c r="UF269" s="5"/>
      <c r="UG269" s="5"/>
      <c r="UH269" s="5"/>
      <c r="UI269" s="5"/>
      <c r="UJ269" s="5"/>
      <c r="UK269" s="5"/>
      <c r="UL269" s="5"/>
      <c r="UM269" s="5"/>
      <c r="UN269" s="5"/>
      <c r="UO269" s="5"/>
      <c r="UP269" s="5"/>
      <c r="UQ269" s="5"/>
      <c r="UR269" s="5"/>
      <c r="US269" s="5"/>
      <c r="UT269" s="5"/>
      <c r="UU269" s="5"/>
      <c r="UV269" s="5"/>
      <c r="UW269" s="5"/>
      <c r="UX269" s="5"/>
      <c r="UY269" s="5"/>
      <c r="UZ269" s="5"/>
      <c r="VA269" s="5"/>
      <c r="VB269" s="5"/>
      <c r="VC269" s="5"/>
      <c r="VD269" s="5"/>
      <c r="VE269" s="5"/>
      <c r="VF269" s="5"/>
      <c r="VG269" s="5"/>
      <c r="VH269" s="5"/>
      <c r="VI269" s="5"/>
      <c r="VJ269" s="5"/>
      <c r="VK269" s="5"/>
      <c r="VL269" s="5"/>
      <c r="VM269" s="5"/>
      <c r="VN269" s="5"/>
      <c r="VO269" s="5"/>
      <c r="VP269" s="5"/>
      <c r="VQ269" s="5"/>
      <c r="VR269" s="5"/>
      <c r="VS269" s="5"/>
      <c r="VT269" s="5"/>
      <c r="VU269" s="5"/>
      <c r="VV269" s="5"/>
      <c r="VW269" s="5"/>
      <c r="VX269" s="5"/>
      <c r="VY269" s="5"/>
      <c r="VZ269" s="5"/>
      <c r="WA269" s="5"/>
      <c r="WB269" s="5"/>
      <c r="WC269" s="5"/>
      <c r="WD269" s="5"/>
      <c r="WE269" s="5"/>
      <c r="WF269" s="5"/>
      <c r="WG269" s="5"/>
      <c r="WH269" s="5"/>
      <c r="WI269" s="5"/>
      <c r="WJ269" s="5"/>
      <c r="WK269" s="5"/>
      <c r="WL269" s="5"/>
      <c r="WM269" s="5"/>
      <c r="WN269" s="5"/>
      <c r="WO269" s="5"/>
      <c r="WP269" s="5"/>
      <c r="WQ269" s="5"/>
      <c r="WR269" s="5"/>
      <c r="WS269" s="5"/>
      <c r="WT269" s="5"/>
      <c r="WU269" s="5"/>
      <c r="WV269" s="5"/>
      <c r="WW269" s="5"/>
      <c r="WX269" s="5"/>
      <c r="WY269" s="5"/>
      <c r="WZ269" s="5"/>
      <c r="XA269" s="5"/>
      <c r="XB269" s="5"/>
      <c r="XC269" s="5"/>
      <c r="XD269" s="5"/>
      <c r="XE269" s="5"/>
      <c r="XF269" s="5"/>
      <c r="XG269" s="5"/>
      <c r="XH269" s="5"/>
      <c r="XI269" s="5"/>
      <c r="XJ269" s="5"/>
      <c r="XK269" s="5"/>
      <c r="XL269" s="5"/>
      <c r="XM269" s="5"/>
      <c r="XN269" s="5"/>
      <c r="XO269" s="5"/>
      <c r="XP269" s="5"/>
      <c r="XQ269" s="5"/>
      <c r="XR269" s="5"/>
      <c r="XS269" s="5"/>
      <c r="XT269" s="5"/>
      <c r="XU269" s="5"/>
      <c r="XV269" s="5"/>
      <c r="XW269" s="5"/>
      <c r="XX269" s="5"/>
      <c r="XY269" s="5"/>
      <c r="XZ269" s="5"/>
      <c r="YA269" s="5"/>
      <c r="YB269" s="5"/>
      <c r="YC269" s="5"/>
      <c r="YD269" s="5"/>
      <c r="YE269" s="5"/>
      <c r="YF269" s="5"/>
      <c r="YG269" s="5"/>
      <c r="YH269" s="5"/>
      <c r="YI269" s="5"/>
      <c r="YJ269" s="5"/>
      <c r="YK269" s="5"/>
      <c r="YL269" s="5"/>
      <c r="YM269" s="5"/>
      <c r="YN269" s="5"/>
      <c r="YO269" s="5"/>
      <c r="YP269" s="5"/>
      <c r="YQ269" s="5"/>
      <c r="YR269" s="5"/>
      <c r="YS269" s="5"/>
      <c r="YT269" s="5"/>
      <c r="YU269" s="5"/>
      <c r="YV269" s="5"/>
      <c r="YW269" s="5"/>
      <c r="YX269" s="5"/>
      <c r="YY269" s="5"/>
      <c r="YZ269" s="5"/>
      <c r="ZA269" s="5"/>
      <c r="ZB269" s="5"/>
      <c r="ZC269" s="5"/>
      <c r="ZD269" s="5"/>
      <c r="ZE269" s="5"/>
      <c r="ZF269" s="5"/>
      <c r="ZG269" s="5"/>
      <c r="ZH269" s="5"/>
      <c r="ZI269" s="5"/>
      <c r="ZJ269" s="5"/>
      <c r="ZK269" s="5"/>
      <c r="ZL269" s="5"/>
      <c r="ZM269" s="5"/>
      <c r="ZN269" s="5"/>
      <c r="ZO269" s="5"/>
      <c r="ZP269" s="5"/>
      <c r="ZQ269" s="5"/>
      <c r="ZR269" s="5"/>
      <c r="ZS269" s="5"/>
      <c r="ZT269" s="5"/>
      <c r="ZU269" s="5"/>
      <c r="ZV269" s="5"/>
      <c r="ZW269" s="5"/>
      <c r="ZX269" s="5"/>
      <c r="ZY269" s="5"/>
      <c r="ZZ269" s="5"/>
      <c r="AAA269" s="5"/>
      <c r="AAB269" s="5"/>
      <c r="AAC269" s="5"/>
      <c r="AAD269" s="5"/>
      <c r="AAE269" s="5"/>
      <c r="AAF269" s="5"/>
      <c r="AAG269" s="5"/>
      <c r="AAH269" s="5"/>
      <c r="AAI269" s="5"/>
      <c r="AAJ269" s="5"/>
      <c r="AAK269" s="5"/>
      <c r="AAL269" s="5"/>
      <c r="AAM269" s="5"/>
      <c r="AAN269" s="5"/>
      <c r="AAO269" s="5"/>
      <c r="AAP269" s="5"/>
      <c r="AAQ269" s="5"/>
      <c r="AAR269" s="5"/>
      <c r="AAS269" s="5"/>
      <c r="AAT269" s="5"/>
      <c r="AAU269" s="5"/>
      <c r="AAV269" s="5"/>
      <c r="AAW269" s="5"/>
      <c r="AAX269" s="5"/>
      <c r="AAY269" s="5"/>
      <c r="AAZ269" s="5"/>
      <c r="ABA269" s="5"/>
      <c r="ABB269" s="5"/>
      <c r="ABC269" s="5"/>
      <c r="ABD269" s="5"/>
      <c r="ABE269" s="5"/>
      <c r="ABF269" s="5"/>
      <c r="ABG269" s="5"/>
      <c r="ABH269" s="5"/>
      <c r="ABI269" s="5"/>
      <c r="ABJ269" s="5"/>
      <c r="ABK269" s="5"/>
      <c r="ABL269" s="5"/>
      <c r="ABM269" s="5"/>
      <c r="ABN269" s="5"/>
      <c r="ABO269" s="5"/>
      <c r="ABP269" s="5"/>
      <c r="ABQ269" s="5"/>
      <c r="ABR269" s="5"/>
      <c r="ABS269" s="5"/>
      <c r="ABT269" s="5"/>
      <c r="ABU269" s="5"/>
      <c r="ABV269" s="5"/>
      <c r="ABW269" s="5"/>
      <c r="ABX269" s="5"/>
      <c r="ABY269" s="5"/>
      <c r="ABZ269" s="5"/>
      <c r="ACA269" s="5"/>
      <c r="ACB269" s="5"/>
      <c r="ACC269" s="5"/>
      <c r="ACD269" s="5"/>
      <c r="ACE269" s="5"/>
      <c r="ACF269" s="5"/>
      <c r="ACG269" s="5"/>
      <c r="ACH269" s="5"/>
      <c r="ACI269" s="5"/>
      <c r="ACJ269" s="5"/>
      <c r="ACK269" s="5"/>
      <c r="ACL269" s="5"/>
      <c r="ACM269" s="5"/>
      <c r="ACN269" s="5"/>
      <c r="ACO269" s="5"/>
      <c r="ACP269" s="5"/>
      <c r="ACQ269" s="5"/>
      <c r="ACR269" s="5"/>
      <c r="ACS269" s="5"/>
      <c r="ACT269" s="5"/>
      <c r="ACU269" s="5"/>
      <c r="ACV269" s="5"/>
      <c r="ACW269" s="5"/>
      <c r="ACX269" s="5"/>
      <c r="ACY269" s="5"/>
      <c r="ACZ269" s="5"/>
      <c r="ADA269" s="5"/>
      <c r="ADB269" s="5"/>
      <c r="ADC269" s="5"/>
      <c r="ADD269" s="5"/>
      <c r="ADE269" s="5"/>
      <c r="ADF269" s="5"/>
      <c r="ADG269" s="5"/>
      <c r="ADH269" s="5"/>
      <c r="ADI269" s="5"/>
      <c r="ADJ269" s="5"/>
      <c r="ADK269" s="5"/>
      <c r="ADL269" s="5"/>
      <c r="ADM269" s="5"/>
      <c r="ADN269" s="5"/>
      <c r="ADO269" s="5"/>
      <c r="ADP269" s="5"/>
      <c r="ADQ269" s="5"/>
      <c r="ADR269" s="5"/>
      <c r="ADS269" s="5"/>
      <c r="ADT269" s="5"/>
      <c r="ADU269" s="5"/>
      <c r="ADV269" s="5"/>
      <c r="ADW269" s="5"/>
      <c r="ADX269" s="5"/>
      <c r="ADY269" s="5"/>
      <c r="ADZ269" s="5"/>
      <c r="AEA269" s="5"/>
      <c r="AEB269" s="5"/>
      <c r="AEC269" s="5"/>
      <c r="AED269" s="5"/>
      <c r="AEE269" s="5"/>
      <c r="AEF269" s="5"/>
      <c r="AEG269" s="5"/>
      <c r="AEH269" s="5"/>
      <c r="AEI269" s="5"/>
      <c r="AEJ269" s="5"/>
      <c r="AEK269" s="5"/>
      <c r="AEL269" s="5"/>
      <c r="AEM269" s="5"/>
      <c r="AEN269" s="5"/>
      <c r="AEO269" s="5"/>
      <c r="AEP269" s="5"/>
      <c r="AEQ269" s="5"/>
      <c r="AER269" s="5"/>
      <c r="AES269" s="5"/>
      <c r="AET269" s="5"/>
      <c r="AEU269" s="5"/>
      <c r="AEV269" s="5"/>
      <c r="AEW269" s="5"/>
      <c r="AEX269" s="5"/>
      <c r="AEY269" s="5"/>
      <c r="AEZ269" s="5"/>
      <c r="AFA269" s="5"/>
      <c r="AFB269" s="5"/>
      <c r="AFC269" s="5"/>
      <c r="AFD269" s="5"/>
      <c r="AFE269" s="5"/>
      <c r="AFF269" s="5"/>
      <c r="AFG269" s="5"/>
      <c r="AFH269" s="5"/>
      <c r="AFI269" s="5"/>
      <c r="AFJ269" s="5"/>
      <c r="AFK269" s="5"/>
      <c r="AFL269" s="5"/>
      <c r="AFM269" s="5"/>
      <c r="AFN269" s="5"/>
      <c r="AFO269" s="5"/>
      <c r="AFP269" s="5"/>
      <c r="AFQ269" s="5"/>
      <c r="AFR269" s="5"/>
      <c r="AFS269" s="5"/>
      <c r="AFT269" s="5"/>
      <c r="AFU269" s="5"/>
      <c r="AFV269" s="5"/>
      <c r="AFW269" s="5"/>
      <c r="AFX269" s="5"/>
      <c r="AFY269" s="5"/>
      <c r="AFZ269" s="5"/>
      <c r="AGA269" s="5"/>
      <c r="AGB269" s="5"/>
      <c r="AGC269" s="5"/>
      <c r="AGD269" s="5"/>
      <c r="AGE269" s="5"/>
      <c r="AGF269" s="5"/>
      <c r="AGG269" s="5"/>
      <c r="AGH269" s="5"/>
      <c r="AGI269" s="5"/>
      <c r="AGJ269" s="5"/>
      <c r="AGK269" s="5"/>
      <c r="AGL269" s="5"/>
      <c r="AGM269" s="5"/>
      <c r="AGN269" s="5"/>
      <c r="AGO269" s="5"/>
      <c r="AGP269" s="5"/>
      <c r="AGQ269" s="5"/>
      <c r="AGR269" s="5"/>
      <c r="AGS269" s="5"/>
      <c r="AGT269" s="5"/>
      <c r="AGU269" s="5"/>
      <c r="AGV269" s="5"/>
      <c r="AGW269" s="5"/>
      <c r="AGX269" s="5"/>
      <c r="AGY269" s="5"/>
      <c r="AGZ269" s="5"/>
      <c r="AHA269" s="5"/>
      <c r="AHB269" s="5"/>
      <c r="AHC269" s="5"/>
      <c r="AHD269" s="5"/>
      <c r="AHE269" s="5"/>
      <c r="AHF269" s="5"/>
      <c r="AHG269" s="5"/>
      <c r="AHH269" s="5"/>
      <c r="AHI269" s="5"/>
      <c r="AHJ269" s="5"/>
      <c r="AHK269" s="5"/>
      <c r="AHL269" s="5"/>
      <c r="AHM269" s="5"/>
      <c r="AHN269" s="5"/>
      <c r="AHO269" s="5"/>
      <c r="AHP269" s="5"/>
      <c r="AHQ269" s="5"/>
      <c r="AHR269" s="5"/>
      <c r="AHS269" s="5"/>
      <c r="AHT269" s="5"/>
      <c r="AHU269" s="5"/>
      <c r="AHV269" s="5"/>
      <c r="AHW269" s="5"/>
      <c r="AHX269" s="5"/>
      <c r="AHY269" s="5"/>
      <c r="AHZ269" s="5"/>
      <c r="AIA269" s="5"/>
      <c r="AIB269" s="5"/>
      <c r="AIC269" s="5"/>
      <c r="AID269" s="5"/>
      <c r="AIE269" s="5"/>
      <c r="AIF269" s="5"/>
      <c r="AIG269" s="5"/>
      <c r="AIH269" s="5"/>
      <c r="AII269" s="5"/>
      <c r="AIJ269" s="5"/>
      <c r="AIK269" s="5"/>
      <c r="AIL269" s="5"/>
      <c r="AIM269" s="5"/>
      <c r="AIN269" s="5"/>
      <c r="AIO269" s="5"/>
      <c r="AIP269" s="5"/>
      <c r="AIQ269" s="5"/>
      <c r="AIR269" s="5"/>
      <c r="AIS269" s="5"/>
      <c r="AIT269" s="5"/>
      <c r="AIU269" s="5"/>
      <c r="AIV269" s="5"/>
      <c r="AIW269" s="5"/>
      <c r="AIX269" s="5"/>
      <c r="AIY269" s="5"/>
      <c r="AIZ269" s="5"/>
      <c r="AJA269" s="5"/>
      <c r="AJB269" s="5"/>
      <c r="AJC269" s="5"/>
      <c r="AJD269" s="5"/>
      <c r="AJE269" s="5"/>
      <c r="AJF269" s="5"/>
      <c r="AJG269" s="5"/>
      <c r="AJH269" s="5"/>
      <c r="AJI269" s="5"/>
      <c r="AJJ269" s="5"/>
      <c r="AJK269" s="5"/>
      <c r="AJL269" s="5"/>
      <c r="AJM269" s="5"/>
      <c r="AJN269" s="5"/>
      <c r="AJO269" s="5"/>
      <c r="AJP269" s="5"/>
      <c r="AJQ269" s="5"/>
      <c r="AJR269" s="5"/>
      <c r="AJS269" s="5"/>
      <c r="AJT269" s="5"/>
      <c r="AJU269" s="5"/>
      <c r="AJV269" s="5"/>
      <c r="AJW269" s="5"/>
      <c r="AJX269" s="5"/>
      <c r="AJY269" s="5"/>
      <c r="AJZ269" s="5"/>
      <c r="AKA269" s="5"/>
      <c r="AKB269" s="5"/>
      <c r="AKC269" s="5"/>
      <c r="AKD269" s="5"/>
      <c r="AKE269" s="5"/>
      <c r="AKF269" s="5"/>
      <c r="AKG269" s="5"/>
      <c r="AKH269" s="5"/>
      <c r="AKI269" s="5"/>
      <c r="AKJ269" s="5"/>
      <c r="AKK269" s="5"/>
      <c r="AKL269" s="5"/>
      <c r="AKM269" s="5"/>
      <c r="AKN269" s="5"/>
      <c r="AKO269" s="5"/>
      <c r="AKP269" s="5"/>
      <c r="AKQ269" s="5"/>
      <c r="AKR269" s="5"/>
      <c r="AKS269" s="5"/>
      <c r="AKT269" s="5"/>
      <c r="AKU269" s="5"/>
      <c r="AKV269" s="5"/>
      <c r="AKW269" s="5"/>
      <c r="AKX269" s="5"/>
      <c r="AKY269" s="5"/>
      <c r="AKZ269" s="5"/>
      <c r="ALA269" s="5"/>
      <c r="ALB269" s="5"/>
      <c r="ALC269" s="5"/>
      <c r="ALD269" s="5"/>
      <c r="ALE269" s="5"/>
      <c r="ALF269" s="5"/>
      <c r="ALG269" s="5"/>
      <c r="ALH269" s="5"/>
      <c r="ALI269" s="5"/>
      <c r="ALJ269" s="5"/>
      <c r="ALK269" s="5"/>
      <c r="ALL269" s="5"/>
      <c r="ALM269" s="5"/>
      <c r="ALN269" s="5"/>
      <c r="ALO269" s="5"/>
      <c r="ALP269" s="5"/>
      <c r="ALQ269" s="5"/>
      <c r="ALR269" s="5"/>
      <c r="ALS269" s="5"/>
      <c r="ALT269" s="5"/>
      <c r="ALU269" s="5"/>
      <c r="ALV269" s="5"/>
      <c r="ALW269" s="5"/>
      <c r="ALX269" s="5"/>
      <c r="ALY269" s="5"/>
      <c r="ALZ269" s="5"/>
      <c r="AMA269" s="5"/>
      <c r="AMB269" s="5"/>
      <c r="AMC269" s="5"/>
      <c r="AMD269" s="5"/>
      <c r="AME269" s="5"/>
      <c r="AMF269" s="5"/>
      <c r="AMG269" s="5"/>
      <c r="AMH269" s="5"/>
      <c r="AMI269" s="5"/>
      <c r="AMJ269" s="5"/>
    </row>
    <row r="270" spans="1:1024" ht="20.25" customHeight="1">
      <c r="A270" s="5"/>
      <c r="B270" s="209"/>
      <c r="C270" s="219"/>
      <c r="D270" s="219"/>
      <c r="E270" s="219"/>
      <c r="F270" s="303">
        <f>C268</f>
        <v>0</v>
      </c>
      <c r="G270" s="50"/>
      <c r="H270" s="50"/>
      <c r="I270" s="50"/>
      <c r="J270" s="50"/>
      <c r="K270" s="50"/>
      <c r="L270" s="67"/>
      <c r="M270" s="67"/>
      <c r="N270" s="67"/>
      <c r="O270" s="67"/>
      <c r="P270" s="240" t="s">
        <v>44</v>
      </c>
      <c r="Q270" s="240"/>
      <c r="R270" s="240"/>
      <c r="S270" s="248" t="str">
        <f>IF(S268="","",VLOOKUP(S268,'シフト記号表（勤務時間帯）'!$C$6:$U$35,19,0))</f>
        <v/>
      </c>
      <c r="T270" s="252" t="str">
        <f>IF(T268="","",VLOOKUP(T268,'シフト記号表（勤務時間帯）'!$C$6:$U$35,19,0))</f>
        <v/>
      </c>
      <c r="U270" s="252" t="str">
        <f>IF(U268="","",VLOOKUP(U268,'シフト記号表（勤務時間帯）'!$C$6:$U$35,19,0))</f>
        <v/>
      </c>
      <c r="V270" s="252" t="str">
        <f>IF(V268="","",VLOOKUP(V268,'シフト記号表（勤務時間帯）'!$C$6:$U$35,19,0))</f>
        <v/>
      </c>
      <c r="W270" s="252" t="str">
        <f>IF(W268="","",VLOOKUP(W268,'シフト記号表（勤務時間帯）'!$C$6:$U$35,19,0))</f>
        <v/>
      </c>
      <c r="X270" s="252" t="str">
        <f>IF(X268="","",VLOOKUP(X268,'シフト記号表（勤務時間帯）'!$C$6:$U$35,19,0))</f>
        <v/>
      </c>
      <c r="Y270" s="257" t="str">
        <f>IF(Y268="","",VLOOKUP(Y268,'シフト記号表（勤務時間帯）'!$C$6:$U$35,19,0))</f>
        <v/>
      </c>
      <c r="Z270" s="248" t="str">
        <f>IF(Z268="","",VLOOKUP(Z268,'シフト記号表（勤務時間帯）'!$C$6:$U$35,19,0))</f>
        <v/>
      </c>
      <c r="AA270" s="252" t="str">
        <f>IF(AA268="","",VLOOKUP(AA268,'シフト記号表（勤務時間帯）'!$C$6:$U$35,19,0))</f>
        <v/>
      </c>
      <c r="AB270" s="252" t="str">
        <f>IF(AB268="","",VLOOKUP(AB268,'シフト記号表（勤務時間帯）'!$C$6:$U$35,19,0))</f>
        <v/>
      </c>
      <c r="AC270" s="252" t="str">
        <f>IF(AC268="","",VLOOKUP(AC268,'シフト記号表（勤務時間帯）'!$C$6:$U$35,19,0))</f>
        <v/>
      </c>
      <c r="AD270" s="252" t="str">
        <f>IF(AD268="","",VLOOKUP(AD268,'シフト記号表（勤務時間帯）'!$C$6:$U$35,19,0))</f>
        <v/>
      </c>
      <c r="AE270" s="252" t="str">
        <f>IF(AE268="","",VLOOKUP(AE268,'シフト記号表（勤務時間帯）'!$C$6:$U$35,19,0))</f>
        <v/>
      </c>
      <c r="AF270" s="257" t="str">
        <f>IF(AF268="","",VLOOKUP(AF268,'シフト記号表（勤務時間帯）'!$C$6:$U$35,19,0))</f>
        <v/>
      </c>
      <c r="AG270" s="248" t="str">
        <f>IF(AG268="","",VLOOKUP(AG268,'シフト記号表（勤務時間帯）'!$C$6:$U$35,19,0))</f>
        <v/>
      </c>
      <c r="AH270" s="252" t="str">
        <f>IF(AH268="","",VLOOKUP(AH268,'シフト記号表（勤務時間帯）'!$C$6:$U$35,19,0))</f>
        <v/>
      </c>
      <c r="AI270" s="252" t="str">
        <f>IF(AI268="","",VLOOKUP(AI268,'シフト記号表（勤務時間帯）'!$C$6:$U$35,19,0))</f>
        <v/>
      </c>
      <c r="AJ270" s="252" t="str">
        <f>IF(AJ268="","",VLOOKUP(AJ268,'シフト記号表（勤務時間帯）'!$C$6:$U$35,19,0))</f>
        <v/>
      </c>
      <c r="AK270" s="252" t="str">
        <f>IF(AK268="","",VLOOKUP(AK268,'シフト記号表（勤務時間帯）'!$C$6:$U$35,19,0))</f>
        <v/>
      </c>
      <c r="AL270" s="252" t="str">
        <f>IF(AL268="","",VLOOKUP(AL268,'シフト記号表（勤務時間帯）'!$C$6:$U$35,19,0))</f>
        <v/>
      </c>
      <c r="AM270" s="257" t="str">
        <f>IF(AM268="","",VLOOKUP(AM268,'シフト記号表（勤務時間帯）'!$C$6:$U$35,19,0))</f>
        <v/>
      </c>
      <c r="AN270" s="248" t="str">
        <f>IF(AN268="","",VLOOKUP(AN268,'シフト記号表（勤務時間帯）'!$C$6:$U$35,19,0))</f>
        <v/>
      </c>
      <c r="AO270" s="252" t="str">
        <f>IF(AO268="","",VLOOKUP(AO268,'シフト記号表（勤務時間帯）'!$C$6:$U$35,19,0))</f>
        <v/>
      </c>
      <c r="AP270" s="252" t="str">
        <f>IF(AP268="","",VLOOKUP(AP268,'シフト記号表（勤務時間帯）'!$C$6:$U$35,19,0))</f>
        <v/>
      </c>
      <c r="AQ270" s="252" t="str">
        <f>IF(AQ268="","",VLOOKUP(AQ268,'シフト記号表（勤務時間帯）'!$C$6:$U$35,19,0))</f>
        <v/>
      </c>
      <c r="AR270" s="252" t="str">
        <f>IF(AR268="","",VLOOKUP(AR268,'シフト記号表（勤務時間帯）'!$C$6:$U$35,19,0))</f>
        <v/>
      </c>
      <c r="AS270" s="252" t="str">
        <f>IF(AS268="","",VLOOKUP(AS268,'シフト記号表（勤務時間帯）'!$C$6:$U$35,19,0))</f>
        <v/>
      </c>
      <c r="AT270" s="257" t="str">
        <f>IF(AT268="","",VLOOKUP(AT268,'シフト記号表（勤務時間帯）'!$C$6:$U$35,19,0))</f>
        <v/>
      </c>
      <c r="AU270" s="248" t="str">
        <f>IF(AU268="","",VLOOKUP(AU268,'シフト記号表（勤務時間帯）'!$C$6:$U$35,19,0))</f>
        <v/>
      </c>
      <c r="AV270" s="252" t="str">
        <f>IF(AV268="","",VLOOKUP(AV268,'シフト記号表（勤務時間帯）'!$C$6:$U$35,19,0))</f>
        <v/>
      </c>
      <c r="AW270" s="252" t="str">
        <f>IF(AW268="","",VLOOKUP(AW268,'シフト記号表（勤務時間帯）'!$C$6:$U$35,19,0))</f>
        <v/>
      </c>
      <c r="AX270" s="277">
        <f>IF($BB$3="４週",SUM(S270:AT270),IF($BB$3="暦月",SUM(S270:AW270),""))</f>
        <v>0</v>
      </c>
      <c r="AY270" s="277"/>
      <c r="AZ270" s="286">
        <f>IF($BB$3="４週",AX270/4,IF($BB$3="暦月",'認知症対応型通所（100名）'!AX270/('認知症対応型通所（100名）'!$BB$8/7),""))</f>
        <v>0</v>
      </c>
      <c r="BA270" s="286"/>
      <c r="BB270" s="174"/>
      <c r="BC270" s="174"/>
      <c r="BD270" s="174"/>
      <c r="BE270" s="174"/>
      <c r="BF270" s="174"/>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c r="HW270" s="5"/>
      <c r="HX270" s="5"/>
      <c r="HY270" s="5"/>
      <c r="HZ270" s="5"/>
      <c r="IA270" s="5"/>
      <c r="IB270" s="5"/>
      <c r="IC270" s="5"/>
      <c r="ID270" s="5"/>
      <c r="IE270" s="5"/>
      <c r="IF270" s="5"/>
      <c r="IG270" s="5"/>
      <c r="IH270" s="5"/>
      <c r="II270" s="5"/>
      <c r="IJ270" s="5"/>
      <c r="IK270" s="5"/>
      <c r="IL270" s="5"/>
      <c r="IM270" s="5"/>
      <c r="IN270" s="5"/>
      <c r="IO270" s="5"/>
      <c r="IP270" s="5"/>
      <c r="IQ270" s="5"/>
      <c r="IR270" s="5"/>
      <c r="IS270" s="5"/>
      <c r="IT270" s="5"/>
      <c r="IU270" s="5"/>
      <c r="IV270" s="5"/>
      <c r="IW270" s="5"/>
      <c r="IX270" s="5"/>
      <c r="IY270" s="5"/>
      <c r="IZ270" s="5"/>
      <c r="JA270" s="5"/>
      <c r="JB270" s="5"/>
      <c r="JC270" s="5"/>
      <c r="JD270" s="5"/>
      <c r="JE270" s="5"/>
      <c r="JF270" s="5"/>
      <c r="JG270" s="5"/>
      <c r="JH270" s="5"/>
      <c r="JI270" s="5"/>
      <c r="JJ270" s="5"/>
      <c r="JK270" s="5"/>
      <c r="JL270" s="5"/>
      <c r="JM270" s="5"/>
      <c r="JN270" s="5"/>
      <c r="JO270" s="5"/>
      <c r="JP270" s="5"/>
      <c r="JQ270" s="5"/>
      <c r="JR270" s="5"/>
      <c r="JS270" s="5"/>
      <c r="JT270" s="5"/>
      <c r="JU270" s="5"/>
      <c r="JV270" s="5"/>
      <c r="JW270" s="5"/>
      <c r="JX270" s="5"/>
      <c r="JY270" s="5"/>
      <c r="JZ270" s="5"/>
      <c r="KA270" s="5"/>
      <c r="KB270" s="5"/>
      <c r="KC270" s="5"/>
      <c r="KD270" s="5"/>
      <c r="KE270" s="5"/>
      <c r="KF270" s="5"/>
      <c r="KG270" s="5"/>
      <c r="KH270" s="5"/>
      <c r="KI270" s="5"/>
      <c r="KJ270" s="5"/>
      <c r="KK270" s="5"/>
      <c r="KL270" s="5"/>
      <c r="KM270" s="5"/>
      <c r="KN270" s="5"/>
      <c r="KO270" s="5"/>
      <c r="KP270" s="5"/>
      <c r="KQ270" s="5"/>
      <c r="KR270" s="5"/>
      <c r="KS270" s="5"/>
      <c r="KT270" s="5"/>
      <c r="KU270" s="5"/>
      <c r="KV270" s="5"/>
      <c r="KW270" s="5"/>
      <c r="KX270" s="5"/>
      <c r="KY270" s="5"/>
      <c r="KZ270" s="5"/>
      <c r="LA270" s="5"/>
      <c r="LB270" s="5"/>
      <c r="LC270" s="5"/>
      <c r="LD270" s="5"/>
      <c r="LE270" s="5"/>
      <c r="LF270" s="5"/>
      <c r="LG270" s="5"/>
      <c r="LH270" s="5"/>
      <c r="LI270" s="5"/>
      <c r="LJ270" s="5"/>
      <c r="LK270" s="5"/>
      <c r="LL270" s="5"/>
      <c r="LM270" s="5"/>
      <c r="LN270" s="5"/>
      <c r="LO270" s="5"/>
      <c r="LP270" s="5"/>
      <c r="LQ270" s="5"/>
      <c r="LR270" s="5"/>
      <c r="LS270" s="5"/>
      <c r="LT270" s="5"/>
      <c r="LU270" s="5"/>
      <c r="LV270" s="5"/>
      <c r="LW270" s="5"/>
      <c r="LX270" s="5"/>
      <c r="LY270" s="5"/>
      <c r="LZ270" s="5"/>
      <c r="MA270" s="5"/>
      <c r="MB270" s="5"/>
      <c r="MC270" s="5"/>
      <c r="MD270" s="5"/>
      <c r="ME270" s="5"/>
      <c r="MF270" s="5"/>
      <c r="MG270" s="5"/>
      <c r="MH270" s="5"/>
      <c r="MI270" s="5"/>
      <c r="MJ270" s="5"/>
      <c r="MK270" s="5"/>
      <c r="ML270" s="5"/>
      <c r="MM270" s="5"/>
      <c r="MN270" s="5"/>
      <c r="MO270" s="5"/>
      <c r="MP270" s="5"/>
      <c r="MQ270" s="5"/>
      <c r="MR270" s="5"/>
      <c r="MS270" s="5"/>
      <c r="MT270" s="5"/>
      <c r="MU270" s="5"/>
      <c r="MV270" s="5"/>
      <c r="MW270" s="5"/>
      <c r="MX270" s="5"/>
      <c r="MY270" s="5"/>
      <c r="MZ270" s="5"/>
      <c r="NA270" s="5"/>
      <c r="NB270" s="5"/>
      <c r="NC270" s="5"/>
      <c r="ND270" s="5"/>
      <c r="NE270" s="5"/>
      <c r="NF270" s="5"/>
      <c r="NG270" s="5"/>
      <c r="NH270" s="5"/>
      <c r="NI270" s="5"/>
      <c r="NJ270" s="5"/>
      <c r="NK270" s="5"/>
      <c r="NL270" s="5"/>
      <c r="NM270" s="5"/>
      <c r="NN270" s="5"/>
      <c r="NO270" s="5"/>
      <c r="NP270" s="5"/>
      <c r="NQ270" s="5"/>
      <c r="NR270" s="5"/>
      <c r="NS270" s="5"/>
      <c r="NT270" s="5"/>
      <c r="NU270" s="5"/>
      <c r="NV270" s="5"/>
      <c r="NW270" s="5"/>
      <c r="NX270" s="5"/>
      <c r="NY270" s="5"/>
      <c r="NZ270" s="5"/>
      <c r="OA270" s="5"/>
      <c r="OB270" s="5"/>
      <c r="OC270" s="5"/>
      <c r="OD270" s="5"/>
      <c r="OE270" s="5"/>
      <c r="OF270" s="5"/>
      <c r="OG270" s="5"/>
      <c r="OH270" s="5"/>
      <c r="OI270" s="5"/>
      <c r="OJ270" s="5"/>
      <c r="OK270" s="5"/>
      <c r="OL270" s="5"/>
      <c r="OM270" s="5"/>
      <c r="ON270" s="5"/>
      <c r="OO270" s="5"/>
      <c r="OP270" s="5"/>
      <c r="OQ270" s="5"/>
      <c r="OR270" s="5"/>
      <c r="OS270" s="5"/>
      <c r="OT270" s="5"/>
      <c r="OU270" s="5"/>
      <c r="OV270" s="5"/>
      <c r="OW270" s="5"/>
      <c r="OX270" s="5"/>
      <c r="OY270" s="5"/>
      <c r="OZ270" s="5"/>
      <c r="PA270" s="5"/>
      <c r="PB270" s="5"/>
      <c r="PC270" s="5"/>
      <c r="PD270" s="5"/>
      <c r="PE270" s="5"/>
      <c r="PF270" s="5"/>
      <c r="PG270" s="5"/>
      <c r="PH270" s="5"/>
      <c r="PI270" s="5"/>
      <c r="PJ270" s="5"/>
      <c r="PK270" s="5"/>
      <c r="PL270" s="5"/>
      <c r="PM270" s="5"/>
      <c r="PN270" s="5"/>
      <c r="PO270" s="5"/>
      <c r="PP270" s="5"/>
      <c r="PQ270" s="5"/>
      <c r="PR270" s="5"/>
      <c r="PS270" s="5"/>
      <c r="PT270" s="5"/>
      <c r="PU270" s="5"/>
      <c r="PV270" s="5"/>
      <c r="PW270" s="5"/>
      <c r="PX270" s="5"/>
      <c r="PY270" s="5"/>
      <c r="PZ270" s="5"/>
      <c r="QA270" s="5"/>
      <c r="QB270" s="5"/>
      <c r="QC270" s="5"/>
      <c r="QD270" s="5"/>
      <c r="QE270" s="5"/>
      <c r="QF270" s="5"/>
      <c r="QG270" s="5"/>
      <c r="QH270" s="5"/>
      <c r="QI270" s="5"/>
      <c r="QJ270" s="5"/>
      <c r="QK270" s="5"/>
      <c r="QL270" s="5"/>
      <c r="QM270" s="5"/>
      <c r="QN270" s="5"/>
      <c r="QO270" s="5"/>
      <c r="QP270" s="5"/>
      <c r="QQ270" s="5"/>
      <c r="QR270" s="5"/>
      <c r="QS270" s="5"/>
      <c r="QT270" s="5"/>
      <c r="QU270" s="5"/>
      <c r="QV270" s="5"/>
      <c r="QW270" s="5"/>
      <c r="QX270" s="5"/>
      <c r="QY270" s="5"/>
      <c r="QZ270" s="5"/>
      <c r="RA270" s="5"/>
      <c r="RB270" s="5"/>
      <c r="RC270" s="5"/>
      <c r="RD270" s="5"/>
      <c r="RE270" s="5"/>
      <c r="RF270" s="5"/>
      <c r="RG270" s="5"/>
      <c r="RH270" s="5"/>
      <c r="RI270" s="5"/>
      <c r="RJ270" s="5"/>
      <c r="RK270" s="5"/>
      <c r="RL270" s="5"/>
      <c r="RM270" s="5"/>
      <c r="RN270" s="5"/>
      <c r="RO270" s="5"/>
      <c r="RP270" s="5"/>
      <c r="RQ270" s="5"/>
      <c r="RR270" s="5"/>
      <c r="RS270" s="5"/>
      <c r="RT270" s="5"/>
      <c r="RU270" s="5"/>
      <c r="RV270" s="5"/>
      <c r="RW270" s="5"/>
      <c r="RX270" s="5"/>
      <c r="RY270" s="5"/>
      <c r="RZ270" s="5"/>
      <c r="SA270" s="5"/>
      <c r="SB270" s="5"/>
      <c r="SC270" s="5"/>
      <c r="SD270" s="5"/>
      <c r="SE270" s="5"/>
      <c r="SF270" s="5"/>
      <c r="SG270" s="5"/>
      <c r="SH270" s="5"/>
      <c r="SI270" s="5"/>
      <c r="SJ270" s="5"/>
      <c r="SK270" s="5"/>
      <c r="SL270" s="5"/>
      <c r="SM270" s="5"/>
      <c r="SN270" s="5"/>
      <c r="SO270" s="5"/>
      <c r="SP270" s="5"/>
      <c r="SQ270" s="5"/>
      <c r="SR270" s="5"/>
      <c r="SS270" s="5"/>
      <c r="ST270" s="5"/>
      <c r="SU270" s="5"/>
      <c r="SV270" s="5"/>
      <c r="SW270" s="5"/>
      <c r="SX270" s="5"/>
      <c r="SY270" s="5"/>
      <c r="SZ270" s="5"/>
      <c r="TA270" s="5"/>
      <c r="TB270" s="5"/>
      <c r="TC270" s="5"/>
      <c r="TD270" s="5"/>
      <c r="TE270" s="5"/>
      <c r="TF270" s="5"/>
      <c r="TG270" s="5"/>
      <c r="TH270" s="5"/>
      <c r="TI270" s="5"/>
      <c r="TJ270" s="5"/>
      <c r="TK270" s="5"/>
      <c r="TL270" s="5"/>
      <c r="TM270" s="5"/>
      <c r="TN270" s="5"/>
      <c r="TO270" s="5"/>
      <c r="TP270" s="5"/>
      <c r="TQ270" s="5"/>
      <c r="TR270" s="5"/>
      <c r="TS270" s="5"/>
      <c r="TT270" s="5"/>
      <c r="TU270" s="5"/>
      <c r="TV270" s="5"/>
      <c r="TW270" s="5"/>
      <c r="TX270" s="5"/>
      <c r="TY270" s="5"/>
      <c r="TZ270" s="5"/>
      <c r="UA270" s="5"/>
      <c r="UB270" s="5"/>
      <c r="UC270" s="5"/>
      <c r="UD270" s="5"/>
      <c r="UE270" s="5"/>
      <c r="UF270" s="5"/>
      <c r="UG270" s="5"/>
      <c r="UH270" s="5"/>
      <c r="UI270" s="5"/>
      <c r="UJ270" s="5"/>
      <c r="UK270" s="5"/>
      <c r="UL270" s="5"/>
      <c r="UM270" s="5"/>
      <c r="UN270" s="5"/>
      <c r="UO270" s="5"/>
      <c r="UP270" s="5"/>
      <c r="UQ270" s="5"/>
      <c r="UR270" s="5"/>
      <c r="US270" s="5"/>
      <c r="UT270" s="5"/>
      <c r="UU270" s="5"/>
      <c r="UV270" s="5"/>
      <c r="UW270" s="5"/>
      <c r="UX270" s="5"/>
      <c r="UY270" s="5"/>
      <c r="UZ270" s="5"/>
      <c r="VA270" s="5"/>
      <c r="VB270" s="5"/>
      <c r="VC270" s="5"/>
      <c r="VD270" s="5"/>
      <c r="VE270" s="5"/>
      <c r="VF270" s="5"/>
      <c r="VG270" s="5"/>
      <c r="VH270" s="5"/>
      <c r="VI270" s="5"/>
      <c r="VJ270" s="5"/>
      <c r="VK270" s="5"/>
      <c r="VL270" s="5"/>
      <c r="VM270" s="5"/>
      <c r="VN270" s="5"/>
      <c r="VO270" s="5"/>
      <c r="VP270" s="5"/>
      <c r="VQ270" s="5"/>
      <c r="VR270" s="5"/>
      <c r="VS270" s="5"/>
      <c r="VT270" s="5"/>
      <c r="VU270" s="5"/>
      <c r="VV270" s="5"/>
      <c r="VW270" s="5"/>
      <c r="VX270" s="5"/>
      <c r="VY270" s="5"/>
      <c r="VZ270" s="5"/>
      <c r="WA270" s="5"/>
      <c r="WB270" s="5"/>
      <c r="WC270" s="5"/>
      <c r="WD270" s="5"/>
      <c r="WE270" s="5"/>
      <c r="WF270" s="5"/>
      <c r="WG270" s="5"/>
      <c r="WH270" s="5"/>
      <c r="WI270" s="5"/>
      <c r="WJ270" s="5"/>
      <c r="WK270" s="5"/>
      <c r="WL270" s="5"/>
      <c r="WM270" s="5"/>
      <c r="WN270" s="5"/>
      <c r="WO270" s="5"/>
      <c r="WP270" s="5"/>
      <c r="WQ270" s="5"/>
      <c r="WR270" s="5"/>
      <c r="WS270" s="5"/>
      <c r="WT270" s="5"/>
      <c r="WU270" s="5"/>
      <c r="WV270" s="5"/>
      <c r="WW270" s="5"/>
      <c r="WX270" s="5"/>
      <c r="WY270" s="5"/>
      <c r="WZ270" s="5"/>
      <c r="XA270" s="5"/>
      <c r="XB270" s="5"/>
      <c r="XC270" s="5"/>
      <c r="XD270" s="5"/>
      <c r="XE270" s="5"/>
      <c r="XF270" s="5"/>
      <c r="XG270" s="5"/>
      <c r="XH270" s="5"/>
      <c r="XI270" s="5"/>
      <c r="XJ270" s="5"/>
      <c r="XK270" s="5"/>
      <c r="XL270" s="5"/>
      <c r="XM270" s="5"/>
      <c r="XN270" s="5"/>
      <c r="XO270" s="5"/>
      <c r="XP270" s="5"/>
      <c r="XQ270" s="5"/>
      <c r="XR270" s="5"/>
      <c r="XS270" s="5"/>
      <c r="XT270" s="5"/>
      <c r="XU270" s="5"/>
      <c r="XV270" s="5"/>
      <c r="XW270" s="5"/>
      <c r="XX270" s="5"/>
      <c r="XY270" s="5"/>
      <c r="XZ270" s="5"/>
      <c r="YA270" s="5"/>
      <c r="YB270" s="5"/>
      <c r="YC270" s="5"/>
      <c r="YD270" s="5"/>
      <c r="YE270" s="5"/>
      <c r="YF270" s="5"/>
      <c r="YG270" s="5"/>
      <c r="YH270" s="5"/>
      <c r="YI270" s="5"/>
      <c r="YJ270" s="5"/>
      <c r="YK270" s="5"/>
      <c r="YL270" s="5"/>
      <c r="YM270" s="5"/>
      <c r="YN270" s="5"/>
      <c r="YO270" s="5"/>
      <c r="YP270" s="5"/>
      <c r="YQ270" s="5"/>
      <c r="YR270" s="5"/>
      <c r="YS270" s="5"/>
      <c r="YT270" s="5"/>
      <c r="YU270" s="5"/>
      <c r="YV270" s="5"/>
      <c r="YW270" s="5"/>
      <c r="YX270" s="5"/>
      <c r="YY270" s="5"/>
      <c r="YZ270" s="5"/>
      <c r="ZA270" s="5"/>
      <c r="ZB270" s="5"/>
      <c r="ZC270" s="5"/>
      <c r="ZD270" s="5"/>
      <c r="ZE270" s="5"/>
      <c r="ZF270" s="5"/>
      <c r="ZG270" s="5"/>
      <c r="ZH270" s="5"/>
      <c r="ZI270" s="5"/>
      <c r="ZJ270" s="5"/>
      <c r="ZK270" s="5"/>
      <c r="ZL270" s="5"/>
      <c r="ZM270" s="5"/>
      <c r="ZN270" s="5"/>
      <c r="ZO270" s="5"/>
      <c r="ZP270" s="5"/>
      <c r="ZQ270" s="5"/>
      <c r="ZR270" s="5"/>
      <c r="ZS270" s="5"/>
      <c r="ZT270" s="5"/>
      <c r="ZU270" s="5"/>
      <c r="ZV270" s="5"/>
      <c r="ZW270" s="5"/>
      <c r="ZX270" s="5"/>
      <c r="ZY270" s="5"/>
      <c r="ZZ270" s="5"/>
      <c r="AAA270" s="5"/>
      <c r="AAB270" s="5"/>
      <c r="AAC270" s="5"/>
      <c r="AAD270" s="5"/>
      <c r="AAE270" s="5"/>
      <c r="AAF270" s="5"/>
      <c r="AAG270" s="5"/>
      <c r="AAH270" s="5"/>
      <c r="AAI270" s="5"/>
      <c r="AAJ270" s="5"/>
      <c r="AAK270" s="5"/>
      <c r="AAL270" s="5"/>
      <c r="AAM270" s="5"/>
      <c r="AAN270" s="5"/>
      <c r="AAO270" s="5"/>
      <c r="AAP270" s="5"/>
      <c r="AAQ270" s="5"/>
      <c r="AAR270" s="5"/>
      <c r="AAS270" s="5"/>
      <c r="AAT270" s="5"/>
      <c r="AAU270" s="5"/>
      <c r="AAV270" s="5"/>
      <c r="AAW270" s="5"/>
      <c r="AAX270" s="5"/>
      <c r="AAY270" s="5"/>
      <c r="AAZ270" s="5"/>
      <c r="ABA270" s="5"/>
      <c r="ABB270" s="5"/>
      <c r="ABC270" s="5"/>
      <c r="ABD270" s="5"/>
      <c r="ABE270" s="5"/>
      <c r="ABF270" s="5"/>
      <c r="ABG270" s="5"/>
      <c r="ABH270" s="5"/>
      <c r="ABI270" s="5"/>
      <c r="ABJ270" s="5"/>
      <c r="ABK270" s="5"/>
      <c r="ABL270" s="5"/>
      <c r="ABM270" s="5"/>
      <c r="ABN270" s="5"/>
      <c r="ABO270" s="5"/>
      <c r="ABP270" s="5"/>
      <c r="ABQ270" s="5"/>
      <c r="ABR270" s="5"/>
      <c r="ABS270" s="5"/>
      <c r="ABT270" s="5"/>
      <c r="ABU270" s="5"/>
      <c r="ABV270" s="5"/>
      <c r="ABW270" s="5"/>
      <c r="ABX270" s="5"/>
      <c r="ABY270" s="5"/>
      <c r="ABZ270" s="5"/>
      <c r="ACA270" s="5"/>
      <c r="ACB270" s="5"/>
      <c r="ACC270" s="5"/>
      <c r="ACD270" s="5"/>
      <c r="ACE270" s="5"/>
      <c r="ACF270" s="5"/>
      <c r="ACG270" s="5"/>
      <c r="ACH270" s="5"/>
      <c r="ACI270" s="5"/>
      <c r="ACJ270" s="5"/>
      <c r="ACK270" s="5"/>
      <c r="ACL270" s="5"/>
      <c r="ACM270" s="5"/>
      <c r="ACN270" s="5"/>
      <c r="ACO270" s="5"/>
      <c r="ACP270" s="5"/>
      <c r="ACQ270" s="5"/>
      <c r="ACR270" s="5"/>
      <c r="ACS270" s="5"/>
      <c r="ACT270" s="5"/>
      <c r="ACU270" s="5"/>
      <c r="ACV270" s="5"/>
      <c r="ACW270" s="5"/>
      <c r="ACX270" s="5"/>
      <c r="ACY270" s="5"/>
      <c r="ACZ270" s="5"/>
      <c r="ADA270" s="5"/>
      <c r="ADB270" s="5"/>
      <c r="ADC270" s="5"/>
      <c r="ADD270" s="5"/>
      <c r="ADE270" s="5"/>
      <c r="ADF270" s="5"/>
      <c r="ADG270" s="5"/>
      <c r="ADH270" s="5"/>
      <c r="ADI270" s="5"/>
      <c r="ADJ270" s="5"/>
      <c r="ADK270" s="5"/>
      <c r="ADL270" s="5"/>
      <c r="ADM270" s="5"/>
      <c r="ADN270" s="5"/>
      <c r="ADO270" s="5"/>
      <c r="ADP270" s="5"/>
      <c r="ADQ270" s="5"/>
      <c r="ADR270" s="5"/>
      <c r="ADS270" s="5"/>
      <c r="ADT270" s="5"/>
      <c r="ADU270" s="5"/>
      <c r="ADV270" s="5"/>
      <c r="ADW270" s="5"/>
      <c r="ADX270" s="5"/>
      <c r="ADY270" s="5"/>
      <c r="ADZ270" s="5"/>
      <c r="AEA270" s="5"/>
      <c r="AEB270" s="5"/>
      <c r="AEC270" s="5"/>
      <c r="AED270" s="5"/>
      <c r="AEE270" s="5"/>
      <c r="AEF270" s="5"/>
      <c r="AEG270" s="5"/>
      <c r="AEH270" s="5"/>
      <c r="AEI270" s="5"/>
      <c r="AEJ270" s="5"/>
      <c r="AEK270" s="5"/>
      <c r="AEL270" s="5"/>
      <c r="AEM270" s="5"/>
      <c r="AEN270" s="5"/>
      <c r="AEO270" s="5"/>
      <c r="AEP270" s="5"/>
      <c r="AEQ270" s="5"/>
      <c r="AER270" s="5"/>
      <c r="AES270" s="5"/>
      <c r="AET270" s="5"/>
      <c r="AEU270" s="5"/>
      <c r="AEV270" s="5"/>
      <c r="AEW270" s="5"/>
      <c r="AEX270" s="5"/>
      <c r="AEY270" s="5"/>
      <c r="AEZ270" s="5"/>
      <c r="AFA270" s="5"/>
      <c r="AFB270" s="5"/>
      <c r="AFC270" s="5"/>
      <c r="AFD270" s="5"/>
      <c r="AFE270" s="5"/>
      <c r="AFF270" s="5"/>
      <c r="AFG270" s="5"/>
      <c r="AFH270" s="5"/>
      <c r="AFI270" s="5"/>
      <c r="AFJ270" s="5"/>
      <c r="AFK270" s="5"/>
      <c r="AFL270" s="5"/>
      <c r="AFM270" s="5"/>
      <c r="AFN270" s="5"/>
      <c r="AFO270" s="5"/>
      <c r="AFP270" s="5"/>
      <c r="AFQ270" s="5"/>
      <c r="AFR270" s="5"/>
      <c r="AFS270" s="5"/>
      <c r="AFT270" s="5"/>
      <c r="AFU270" s="5"/>
      <c r="AFV270" s="5"/>
      <c r="AFW270" s="5"/>
      <c r="AFX270" s="5"/>
      <c r="AFY270" s="5"/>
      <c r="AFZ270" s="5"/>
      <c r="AGA270" s="5"/>
      <c r="AGB270" s="5"/>
      <c r="AGC270" s="5"/>
      <c r="AGD270" s="5"/>
      <c r="AGE270" s="5"/>
      <c r="AGF270" s="5"/>
      <c r="AGG270" s="5"/>
      <c r="AGH270" s="5"/>
      <c r="AGI270" s="5"/>
      <c r="AGJ270" s="5"/>
      <c r="AGK270" s="5"/>
      <c r="AGL270" s="5"/>
      <c r="AGM270" s="5"/>
      <c r="AGN270" s="5"/>
      <c r="AGO270" s="5"/>
      <c r="AGP270" s="5"/>
      <c r="AGQ270" s="5"/>
      <c r="AGR270" s="5"/>
      <c r="AGS270" s="5"/>
      <c r="AGT270" s="5"/>
      <c r="AGU270" s="5"/>
      <c r="AGV270" s="5"/>
      <c r="AGW270" s="5"/>
      <c r="AGX270" s="5"/>
      <c r="AGY270" s="5"/>
      <c r="AGZ270" s="5"/>
      <c r="AHA270" s="5"/>
      <c r="AHB270" s="5"/>
      <c r="AHC270" s="5"/>
      <c r="AHD270" s="5"/>
      <c r="AHE270" s="5"/>
      <c r="AHF270" s="5"/>
      <c r="AHG270" s="5"/>
      <c r="AHH270" s="5"/>
      <c r="AHI270" s="5"/>
      <c r="AHJ270" s="5"/>
      <c r="AHK270" s="5"/>
      <c r="AHL270" s="5"/>
      <c r="AHM270" s="5"/>
      <c r="AHN270" s="5"/>
      <c r="AHO270" s="5"/>
      <c r="AHP270" s="5"/>
      <c r="AHQ270" s="5"/>
      <c r="AHR270" s="5"/>
      <c r="AHS270" s="5"/>
      <c r="AHT270" s="5"/>
      <c r="AHU270" s="5"/>
      <c r="AHV270" s="5"/>
      <c r="AHW270" s="5"/>
      <c r="AHX270" s="5"/>
      <c r="AHY270" s="5"/>
      <c r="AHZ270" s="5"/>
      <c r="AIA270" s="5"/>
      <c r="AIB270" s="5"/>
      <c r="AIC270" s="5"/>
      <c r="AID270" s="5"/>
      <c r="AIE270" s="5"/>
      <c r="AIF270" s="5"/>
      <c r="AIG270" s="5"/>
      <c r="AIH270" s="5"/>
      <c r="AII270" s="5"/>
      <c r="AIJ270" s="5"/>
      <c r="AIK270" s="5"/>
      <c r="AIL270" s="5"/>
      <c r="AIM270" s="5"/>
      <c r="AIN270" s="5"/>
      <c r="AIO270" s="5"/>
      <c r="AIP270" s="5"/>
      <c r="AIQ270" s="5"/>
      <c r="AIR270" s="5"/>
      <c r="AIS270" s="5"/>
      <c r="AIT270" s="5"/>
      <c r="AIU270" s="5"/>
      <c r="AIV270" s="5"/>
      <c r="AIW270" s="5"/>
      <c r="AIX270" s="5"/>
      <c r="AIY270" s="5"/>
      <c r="AIZ270" s="5"/>
      <c r="AJA270" s="5"/>
      <c r="AJB270" s="5"/>
      <c r="AJC270" s="5"/>
      <c r="AJD270" s="5"/>
      <c r="AJE270" s="5"/>
      <c r="AJF270" s="5"/>
      <c r="AJG270" s="5"/>
      <c r="AJH270" s="5"/>
      <c r="AJI270" s="5"/>
      <c r="AJJ270" s="5"/>
      <c r="AJK270" s="5"/>
      <c r="AJL270" s="5"/>
      <c r="AJM270" s="5"/>
      <c r="AJN270" s="5"/>
      <c r="AJO270" s="5"/>
      <c r="AJP270" s="5"/>
      <c r="AJQ270" s="5"/>
      <c r="AJR270" s="5"/>
      <c r="AJS270" s="5"/>
      <c r="AJT270" s="5"/>
      <c r="AJU270" s="5"/>
      <c r="AJV270" s="5"/>
      <c r="AJW270" s="5"/>
      <c r="AJX270" s="5"/>
      <c r="AJY270" s="5"/>
      <c r="AJZ270" s="5"/>
      <c r="AKA270" s="5"/>
      <c r="AKB270" s="5"/>
      <c r="AKC270" s="5"/>
      <c r="AKD270" s="5"/>
      <c r="AKE270" s="5"/>
      <c r="AKF270" s="5"/>
      <c r="AKG270" s="5"/>
      <c r="AKH270" s="5"/>
      <c r="AKI270" s="5"/>
      <c r="AKJ270" s="5"/>
      <c r="AKK270" s="5"/>
      <c r="AKL270" s="5"/>
      <c r="AKM270" s="5"/>
      <c r="AKN270" s="5"/>
      <c r="AKO270" s="5"/>
      <c r="AKP270" s="5"/>
      <c r="AKQ270" s="5"/>
      <c r="AKR270" s="5"/>
      <c r="AKS270" s="5"/>
      <c r="AKT270" s="5"/>
      <c r="AKU270" s="5"/>
      <c r="AKV270" s="5"/>
      <c r="AKW270" s="5"/>
      <c r="AKX270" s="5"/>
      <c r="AKY270" s="5"/>
      <c r="AKZ270" s="5"/>
      <c r="ALA270" s="5"/>
      <c r="ALB270" s="5"/>
      <c r="ALC270" s="5"/>
      <c r="ALD270" s="5"/>
      <c r="ALE270" s="5"/>
      <c r="ALF270" s="5"/>
      <c r="ALG270" s="5"/>
      <c r="ALH270" s="5"/>
      <c r="ALI270" s="5"/>
      <c r="ALJ270" s="5"/>
      <c r="ALK270" s="5"/>
      <c r="ALL270" s="5"/>
      <c r="ALM270" s="5"/>
      <c r="ALN270" s="5"/>
      <c r="ALO270" s="5"/>
      <c r="ALP270" s="5"/>
      <c r="ALQ270" s="5"/>
      <c r="ALR270" s="5"/>
      <c r="ALS270" s="5"/>
      <c r="ALT270" s="5"/>
      <c r="ALU270" s="5"/>
      <c r="ALV270" s="5"/>
      <c r="ALW270" s="5"/>
      <c r="ALX270" s="5"/>
      <c r="ALY270" s="5"/>
      <c r="ALZ270" s="5"/>
      <c r="AMA270" s="5"/>
      <c r="AMB270" s="5"/>
      <c r="AMC270" s="5"/>
      <c r="AMD270" s="5"/>
      <c r="AME270" s="5"/>
      <c r="AMF270" s="5"/>
      <c r="AMG270" s="5"/>
      <c r="AMH270" s="5"/>
      <c r="AMI270" s="5"/>
      <c r="AMJ270" s="5"/>
    </row>
    <row r="271" spans="1:1024" ht="20.25" customHeight="1">
      <c r="A271" s="5"/>
      <c r="B271" s="209">
        <f>B268+1</f>
        <v>84</v>
      </c>
      <c r="C271" s="219"/>
      <c r="D271" s="219"/>
      <c r="E271" s="219"/>
      <c r="F271" s="41"/>
      <c r="G271" s="50"/>
      <c r="H271" s="50"/>
      <c r="I271" s="50"/>
      <c r="J271" s="50"/>
      <c r="K271" s="50"/>
      <c r="L271" s="67"/>
      <c r="M271" s="67"/>
      <c r="N271" s="67"/>
      <c r="O271" s="67"/>
      <c r="P271" s="241" t="s">
        <v>49</v>
      </c>
      <c r="Q271" s="241"/>
      <c r="R271" s="241"/>
      <c r="S271" s="307"/>
      <c r="T271" s="309"/>
      <c r="U271" s="309"/>
      <c r="V271" s="309"/>
      <c r="W271" s="309"/>
      <c r="X271" s="309"/>
      <c r="Y271" s="310"/>
      <c r="Z271" s="307"/>
      <c r="AA271" s="309"/>
      <c r="AB271" s="309"/>
      <c r="AC271" s="309"/>
      <c r="AD271" s="309"/>
      <c r="AE271" s="309"/>
      <c r="AF271" s="310"/>
      <c r="AG271" s="307"/>
      <c r="AH271" s="309"/>
      <c r="AI271" s="309"/>
      <c r="AJ271" s="309"/>
      <c r="AK271" s="309"/>
      <c r="AL271" s="309"/>
      <c r="AM271" s="310"/>
      <c r="AN271" s="307"/>
      <c r="AO271" s="309"/>
      <c r="AP271" s="309"/>
      <c r="AQ271" s="309"/>
      <c r="AR271" s="309"/>
      <c r="AS271" s="309"/>
      <c r="AT271" s="310"/>
      <c r="AU271" s="307"/>
      <c r="AV271" s="309"/>
      <c r="AW271" s="309"/>
      <c r="AX271" s="312"/>
      <c r="AY271" s="312"/>
      <c r="AZ271" s="316"/>
      <c r="BA271" s="316"/>
      <c r="BB271" s="174"/>
      <c r="BC271" s="174"/>
      <c r="BD271" s="174"/>
      <c r="BE271" s="174"/>
      <c r="BF271" s="174"/>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c r="IW271" s="5"/>
      <c r="IX271" s="5"/>
      <c r="IY271" s="5"/>
      <c r="IZ271" s="5"/>
      <c r="JA271" s="5"/>
      <c r="JB271" s="5"/>
      <c r="JC271" s="5"/>
      <c r="JD271" s="5"/>
      <c r="JE271" s="5"/>
      <c r="JF271" s="5"/>
      <c r="JG271" s="5"/>
      <c r="JH271" s="5"/>
      <c r="JI271" s="5"/>
      <c r="JJ271" s="5"/>
      <c r="JK271" s="5"/>
      <c r="JL271" s="5"/>
      <c r="JM271" s="5"/>
      <c r="JN271" s="5"/>
      <c r="JO271" s="5"/>
      <c r="JP271" s="5"/>
      <c r="JQ271" s="5"/>
      <c r="JR271" s="5"/>
      <c r="JS271" s="5"/>
      <c r="JT271" s="5"/>
      <c r="JU271" s="5"/>
      <c r="JV271" s="5"/>
      <c r="JW271" s="5"/>
      <c r="JX271" s="5"/>
      <c r="JY271" s="5"/>
      <c r="JZ271" s="5"/>
      <c r="KA271" s="5"/>
      <c r="KB271" s="5"/>
      <c r="KC271" s="5"/>
      <c r="KD271" s="5"/>
      <c r="KE271" s="5"/>
      <c r="KF271" s="5"/>
      <c r="KG271" s="5"/>
      <c r="KH271" s="5"/>
      <c r="KI271" s="5"/>
      <c r="KJ271" s="5"/>
      <c r="KK271" s="5"/>
      <c r="KL271" s="5"/>
      <c r="KM271" s="5"/>
      <c r="KN271" s="5"/>
      <c r="KO271" s="5"/>
      <c r="KP271" s="5"/>
      <c r="KQ271" s="5"/>
      <c r="KR271" s="5"/>
      <c r="KS271" s="5"/>
      <c r="KT271" s="5"/>
      <c r="KU271" s="5"/>
      <c r="KV271" s="5"/>
      <c r="KW271" s="5"/>
      <c r="KX271" s="5"/>
      <c r="KY271" s="5"/>
      <c r="KZ271" s="5"/>
      <c r="LA271" s="5"/>
      <c r="LB271" s="5"/>
      <c r="LC271" s="5"/>
      <c r="LD271" s="5"/>
      <c r="LE271" s="5"/>
      <c r="LF271" s="5"/>
      <c r="LG271" s="5"/>
      <c r="LH271" s="5"/>
      <c r="LI271" s="5"/>
      <c r="LJ271" s="5"/>
      <c r="LK271" s="5"/>
      <c r="LL271" s="5"/>
      <c r="LM271" s="5"/>
      <c r="LN271" s="5"/>
      <c r="LO271" s="5"/>
      <c r="LP271" s="5"/>
      <c r="LQ271" s="5"/>
      <c r="LR271" s="5"/>
      <c r="LS271" s="5"/>
      <c r="LT271" s="5"/>
      <c r="LU271" s="5"/>
      <c r="LV271" s="5"/>
      <c r="LW271" s="5"/>
      <c r="LX271" s="5"/>
      <c r="LY271" s="5"/>
      <c r="LZ271" s="5"/>
      <c r="MA271" s="5"/>
      <c r="MB271" s="5"/>
      <c r="MC271" s="5"/>
      <c r="MD271" s="5"/>
      <c r="ME271" s="5"/>
      <c r="MF271" s="5"/>
      <c r="MG271" s="5"/>
      <c r="MH271" s="5"/>
      <c r="MI271" s="5"/>
      <c r="MJ271" s="5"/>
      <c r="MK271" s="5"/>
      <c r="ML271" s="5"/>
      <c r="MM271" s="5"/>
      <c r="MN271" s="5"/>
      <c r="MO271" s="5"/>
      <c r="MP271" s="5"/>
      <c r="MQ271" s="5"/>
      <c r="MR271" s="5"/>
      <c r="MS271" s="5"/>
      <c r="MT271" s="5"/>
      <c r="MU271" s="5"/>
      <c r="MV271" s="5"/>
      <c r="MW271" s="5"/>
      <c r="MX271" s="5"/>
      <c r="MY271" s="5"/>
      <c r="MZ271" s="5"/>
      <c r="NA271" s="5"/>
      <c r="NB271" s="5"/>
      <c r="NC271" s="5"/>
      <c r="ND271" s="5"/>
      <c r="NE271" s="5"/>
      <c r="NF271" s="5"/>
      <c r="NG271" s="5"/>
      <c r="NH271" s="5"/>
      <c r="NI271" s="5"/>
      <c r="NJ271" s="5"/>
      <c r="NK271" s="5"/>
      <c r="NL271" s="5"/>
      <c r="NM271" s="5"/>
      <c r="NN271" s="5"/>
      <c r="NO271" s="5"/>
      <c r="NP271" s="5"/>
      <c r="NQ271" s="5"/>
      <c r="NR271" s="5"/>
      <c r="NS271" s="5"/>
      <c r="NT271" s="5"/>
      <c r="NU271" s="5"/>
      <c r="NV271" s="5"/>
      <c r="NW271" s="5"/>
      <c r="NX271" s="5"/>
      <c r="NY271" s="5"/>
      <c r="NZ271" s="5"/>
      <c r="OA271" s="5"/>
      <c r="OB271" s="5"/>
      <c r="OC271" s="5"/>
      <c r="OD271" s="5"/>
      <c r="OE271" s="5"/>
      <c r="OF271" s="5"/>
      <c r="OG271" s="5"/>
      <c r="OH271" s="5"/>
      <c r="OI271" s="5"/>
      <c r="OJ271" s="5"/>
      <c r="OK271" s="5"/>
      <c r="OL271" s="5"/>
      <c r="OM271" s="5"/>
      <c r="ON271" s="5"/>
      <c r="OO271" s="5"/>
      <c r="OP271" s="5"/>
      <c r="OQ271" s="5"/>
      <c r="OR271" s="5"/>
      <c r="OS271" s="5"/>
      <c r="OT271" s="5"/>
      <c r="OU271" s="5"/>
      <c r="OV271" s="5"/>
      <c r="OW271" s="5"/>
      <c r="OX271" s="5"/>
      <c r="OY271" s="5"/>
      <c r="OZ271" s="5"/>
      <c r="PA271" s="5"/>
      <c r="PB271" s="5"/>
      <c r="PC271" s="5"/>
      <c r="PD271" s="5"/>
      <c r="PE271" s="5"/>
      <c r="PF271" s="5"/>
      <c r="PG271" s="5"/>
      <c r="PH271" s="5"/>
      <c r="PI271" s="5"/>
      <c r="PJ271" s="5"/>
      <c r="PK271" s="5"/>
      <c r="PL271" s="5"/>
      <c r="PM271" s="5"/>
      <c r="PN271" s="5"/>
      <c r="PO271" s="5"/>
      <c r="PP271" s="5"/>
      <c r="PQ271" s="5"/>
      <c r="PR271" s="5"/>
      <c r="PS271" s="5"/>
      <c r="PT271" s="5"/>
      <c r="PU271" s="5"/>
      <c r="PV271" s="5"/>
      <c r="PW271" s="5"/>
      <c r="PX271" s="5"/>
      <c r="PY271" s="5"/>
      <c r="PZ271" s="5"/>
      <c r="QA271" s="5"/>
      <c r="QB271" s="5"/>
      <c r="QC271" s="5"/>
      <c r="QD271" s="5"/>
      <c r="QE271" s="5"/>
      <c r="QF271" s="5"/>
      <c r="QG271" s="5"/>
      <c r="QH271" s="5"/>
      <c r="QI271" s="5"/>
      <c r="QJ271" s="5"/>
      <c r="QK271" s="5"/>
      <c r="QL271" s="5"/>
      <c r="QM271" s="5"/>
      <c r="QN271" s="5"/>
      <c r="QO271" s="5"/>
      <c r="QP271" s="5"/>
      <c r="QQ271" s="5"/>
      <c r="QR271" s="5"/>
      <c r="QS271" s="5"/>
      <c r="QT271" s="5"/>
      <c r="QU271" s="5"/>
      <c r="QV271" s="5"/>
      <c r="QW271" s="5"/>
      <c r="QX271" s="5"/>
      <c r="QY271" s="5"/>
      <c r="QZ271" s="5"/>
      <c r="RA271" s="5"/>
      <c r="RB271" s="5"/>
      <c r="RC271" s="5"/>
      <c r="RD271" s="5"/>
      <c r="RE271" s="5"/>
      <c r="RF271" s="5"/>
      <c r="RG271" s="5"/>
      <c r="RH271" s="5"/>
      <c r="RI271" s="5"/>
      <c r="RJ271" s="5"/>
      <c r="RK271" s="5"/>
      <c r="RL271" s="5"/>
      <c r="RM271" s="5"/>
      <c r="RN271" s="5"/>
      <c r="RO271" s="5"/>
      <c r="RP271" s="5"/>
      <c r="RQ271" s="5"/>
      <c r="RR271" s="5"/>
      <c r="RS271" s="5"/>
      <c r="RT271" s="5"/>
      <c r="RU271" s="5"/>
      <c r="RV271" s="5"/>
      <c r="RW271" s="5"/>
      <c r="RX271" s="5"/>
      <c r="RY271" s="5"/>
      <c r="RZ271" s="5"/>
      <c r="SA271" s="5"/>
      <c r="SB271" s="5"/>
      <c r="SC271" s="5"/>
      <c r="SD271" s="5"/>
      <c r="SE271" s="5"/>
      <c r="SF271" s="5"/>
      <c r="SG271" s="5"/>
      <c r="SH271" s="5"/>
      <c r="SI271" s="5"/>
      <c r="SJ271" s="5"/>
      <c r="SK271" s="5"/>
      <c r="SL271" s="5"/>
      <c r="SM271" s="5"/>
      <c r="SN271" s="5"/>
      <c r="SO271" s="5"/>
      <c r="SP271" s="5"/>
      <c r="SQ271" s="5"/>
      <c r="SR271" s="5"/>
      <c r="SS271" s="5"/>
      <c r="ST271" s="5"/>
      <c r="SU271" s="5"/>
      <c r="SV271" s="5"/>
      <c r="SW271" s="5"/>
      <c r="SX271" s="5"/>
      <c r="SY271" s="5"/>
      <c r="SZ271" s="5"/>
      <c r="TA271" s="5"/>
      <c r="TB271" s="5"/>
      <c r="TC271" s="5"/>
      <c r="TD271" s="5"/>
      <c r="TE271" s="5"/>
      <c r="TF271" s="5"/>
      <c r="TG271" s="5"/>
      <c r="TH271" s="5"/>
      <c r="TI271" s="5"/>
      <c r="TJ271" s="5"/>
      <c r="TK271" s="5"/>
      <c r="TL271" s="5"/>
      <c r="TM271" s="5"/>
      <c r="TN271" s="5"/>
      <c r="TO271" s="5"/>
      <c r="TP271" s="5"/>
      <c r="TQ271" s="5"/>
      <c r="TR271" s="5"/>
      <c r="TS271" s="5"/>
      <c r="TT271" s="5"/>
      <c r="TU271" s="5"/>
      <c r="TV271" s="5"/>
      <c r="TW271" s="5"/>
      <c r="TX271" s="5"/>
      <c r="TY271" s="5"/>
      <c r="TZ271" s="5"/>
      <c r="UA271" s="5"/>
      <c r="UB271" s="5"/>
      <c r="UC271" s="5"/>
      <c r="UD271" s="5"/>
      <c r="UE271" s="5"/>
      <c r="UF271" s="5"/>
      <c r="UG271" s="5"/>
      <c r="UH271" s="5"/>
      <c r="UI271" s="5"/>
      <c r="UJ271" s="5"/>
      <c r="UK271" s="5"/>
      <c r="UL271" s="5"/>
      <c r="UM271" s="5"/>
      <c r="UN271" s="5"/>
      <c r="UO271" s="5"/>
      <c r="UP271" s="5"/>
      <c r="UQ271" s="5"/>
      <c r="UR271" s="5"/>
      <c r="US271" s="5"/>
      <c r="UT271" s="5"/>
      <c r="UU271" s="5"/>
      <c r="UV271" s="5"/>
      <c r="UW271" s="5"/>
      <c r="UX271" s="5"/>
      <c r="UY271" s="5"/>
      <c r="UZ271" s="5"/>
      <c r="VA271" s="5"/>
      <c r="VB271" s="5"/>
      <c r="VC271" s="5"/>
      <c r="VD271" s="5"/>
      <c r="VE271" s="5"/>
      <c r="VF271" s="5"/>
      <c r="VG271" s="5"/>
      <c r="VH271" s="5"/>
      <c r="VI271" s="5"/>
      <c r="VJ271" s="5"/>
      <c r="VK271" s="5"/>
      <c r="VL271" s="5"/>
      <c r="VM271" s="5"/>
      <c r="VN271" s="5"/>
      <c r="VO271" s="5"/>
      <c r="VP271" s="5"/>
      <c r="VQ271" s="5"/>
      <c r="VR271" s="5"/>
      <c r="VS271" s="5"/>
      <c r="VT271" s="5"/>
      <c r="VU271" s="5"/>
      <c r="VV271" s="5"/>
      <c r="VW271" s="5"/>
      <c r="VX271" s="5"/>
      <c r="VY271" s="5"/>
      <c r="VZ271" s="5"/>
      <c r="WA271" s="5"/>
      <c r="WB271" s="5"/>
      <c r="WC271" s="5"/>
      <c r="WD271" s="5"/>
      <c r="WE271" s="5"/>
      <c r="WF271" s="5"/>
      <c r="WG271" s="5"/>
      <c r="WH271" s="5"/>
      <c r="WI271" s="5"/>
      <c r="WJ271" s="5"/>
      <c r="WK271" s="5"/>
      <c r="WL271" s="5"/>
      <c r="WM271" s="5"/>
      <c r="WN271" s="5"/>
      <c r="WO271" s="5"/>
      <c r="WP271" s="5"/>
      <c r="WQ271" s="5"/>
      <c r="WR271" s="5"/>
      <c r="WS271" s="5"/>
      <c r="WT271" s="5"/>
      <c r="WU271" s="5"/>
      <c r="WV271" s="5"/>
      <c r="WW271" s="5"/>
      <c r="WX271" s="5"/>
      <c r="WY271" s="5"/>
      <c r="WZ271" s="5"/>
      <c r="XA271" s="5"/>
      <c r="XB271" s="5"/>
      <c r="XC271" s="5"/>
      <c r="XD271" s="5"/>
      <c r="XE271" s="5"/>
      <c r="XF271" s="5"/>
      <c r="XG271" s="5"/>
      <c r="XH271" s="5"/>
      <c r="XI271" s="5"/>
      <c r="XJ271" s="5"/>
      <c r="XK271" s="5"/>
      <c r="XL271" s="5"/>
      <c r="XM271" s="5"/>
      <c r="XN271" s="5"/>
      <c r="XO271" s="5"/>
      <c r="XP271" s="5"/>
      <c r="XQ271" s="5"/>
      <c r="XR271" s="5"/>
      <c r="XS271" s="5"/>
      <c r="XT271" s="5"/>
      <c r="XU271" s="5"/>
      <c r="XV271" s="5"/>
      <c r="XW271" s="5"/>
      <c r="XX271" s="5"/>
      <c r="XY271" s="5"/>
      <c r="XZ271" s="5"/>
      <c r="YA271" s="5"/>
      <c r="YB271" s="5"/>
      <c r="YC271" s="5"/>
      <c r="YD271" s="5"/>
      <c r="YE271" s="5"/>
      <c r="YF271" s="5"/>
      <c r="YG271" s="5"/>
      <c r="YH271" s="5"/>
      <c r="YI271" s="5"/>
      <c r="YJ271" s="5"/>
      <c r="YK271" s="5"/>
      <c r="YL271" s="5"/>
      <c r="YM271" s="5"/>
      <c r="YN271" s="5"/>
      <c r="YO271" s="5"/>
      <c r="YP271" s="5"/>
      <c r="YQ271" s="5"/>
      <c r="YR271" s="5"/>
      <c r="YS271" s="5"/>
      <c r="YT271" s="5"/>
      <c r="YU271" s="5"/>
      <c r="YV271" s="5"/>
      <c r="YW271" s="5"/>
      <c r="YX271" s="5"/>
      <c r="YY271" s="5"/>
      <c r="YZ271" s="5"/>
      <c r="ZA271" s="5"/>
      <c r="ZB271" s="5"/>
      <c r="ZC271" s="5"/>
      <c r="ZD271" s="5"/>
      <c r="ZE271" s="5"/>
      <c r="ZF271" s="5"/>
      <c r="ZG271" s="5"/>
      <c r="ZH271" s="5"/>
      <c r="ZI271" s="5"/>
      <c r="ZJ271" s="5"/>
      <c r="ZK271" s="5"/>
      <c r="ZL271" s="5"/>
      <c r="ZM271" s="5"/>
      <c r="ZN271" s="5"/>
      <c r="ZO271" s="5"/>
      <c r="ZP271" s="5"/>
      <c r="ZQ271" s="5"/>
      <c r="ZR271" s="5"/>
      <c r="ZS271" s="5"/>
      <c r="ZT271" s="5"/>
      <c r="ZU271" s="5"/>
      <c r="ZV271" s="5"/>
      <c r="ZW271" s="5"/>
      <c r="ZX271" s="5"/>
      <c r="ZY271" s="5"/>
      <c r="ZZ271" s="5"/>
      <c r="AAA271" s="5"/>
      <c r="AAB271" s="5"/>
      <c r="AAC271" s="5"/>
      <c r="AAD271" s="5"/>
      <c r="AAE271" s="5"/>
      <c r="AAF271" s="5"/>
      <c r="AAG271" s="5"/>
      <c r="AAH271" s="5"/>
      <c r="AAI271" s="5"/>
      <c r="AAJ271" s="5"/>
      <c r="AAK271" s="5"/>
      <c r="AAL271" s="5"/>
      <c r="AAM271" s="5"/>
      <c r="AAN271" s="5"/>
      <c r="AAO271" s="5"/>
      <c r="AAP271" s="5"/>
      <c r="AAQ271" s="5"/>
      <c r="AAR271" s="5"/>
      <c r="AAS271" s="5"/>
      <c r="AAT271" s="5"/>
      <c r="AAU271" s="5"/>
      <c r="AAV271" s="5"/>
      <c r="AAW271" s="5"/>
      <c r="AAX271" s="5"/>
      <c r="AAY271" s="5"/>
      <c r="AAZ271" s="5"/>
      <c r="ABA271" s="5"/>
      <c r="ABB271" s="5"/>
      <c r="ABC271" s="5"/>
      <c r="ABD271" s="5"/>
      <c r="ABE271" s="5"/>
      <c r="ABF271" s="5"/>
      <c r="ABG271" s="5"/>
      <c r="ABH271" s="5"/>
      <c r="ABI271" s="5"/>
      <c r="ABJ271" s="5"/>
      <c r="ABK271" s="5"/>
      <c r="ABL271" s="5"/>
      <c r="ABM271" s="5"/>
      <c r="ABN271" s="5"/>
      <c r="ABO271" s="5"/>
      <c r="ABP271" s="5"/>
      <c r="ABQ271" s="5"/>
      <c r="ABR271" s="5"/>
      <c r="ABS271" s="5"/>
      <c r="ABT271" s="5"/>
      <c r="ABU271" s="5"/>
      <c r="ABV271" s="5"/>
      <c r="ABW271" s="5"/>
      <c r="ABX271" s="5"/>
      <c r="ABY271" s="5"/>
      <c r="ABZ271" s="5"/>
      <c r="ACA271" s="5"/>
      <c r="ACB271" s="5"/>
      <c r="ACC271" s="5"/>
      <c r="ACD271" s="5"/>
      <c r="ACE271" s="5"/>
      <c r="ACF271" s="5"/>
      <c r="ACG271" s="5"/>
      <c r="ACH271" s="5"/>
      <c r="ACI271" s="5"/>
      <c r="ACJ271" s="5"/>
      <c r="ACK271" s="5"/>
      <c r="ACL271" s="5"/>
      <c r="ACM271" s="5"/>
      <c r="ACN271" s="5"/>
      <c r="ACO271" s="5"/>
      <c r="ACP271" s="5"/>
      <c r="ACQ271" s="5"/>
      <c r="ACR271" s="5"/>
      <c r="ACS271" s="5"/>
      <c r="ACT271" s="5"/>
      <c r="ACU271" s="5"/>
      <c r="ACV271" s="5"/>
      <c r="ACW271" s="5"/>
      <c r="ACX271" s="5"/>
      <c r="ACY271" s="5"/>
      <c r="ACZ271" s="5"/>
      <c r="ADA271" s="5"/>
      <c r="ADB271" s="5"/>
      <c r="ADC271" s="5"/>
      <c r="ADD271" s="5"/>
      <c r="ADE271" s="5"/>
      <c r="ADF271" s="5"/>
      <c r="ADG271" s="5"/>
      <c r="ADH271" s="5"/>
      <c r="ADI271" s="5"/>
      <c r="ADJ271" s="5"/>
      <c r="ADK271" s="5"/>
      <c r="ADL271" s="5"/>
      <c r="ADM271" s="5"/>
      <c r="ADN271" s="5"/>
      <c r="ADO271" s="5"/>
      <c r="ADP271" s="5"/>
      <c r="ADQ271" s="5"/>
      <c r="ADR271" s="5"/>
      <c r="ADS271" s="5"/>
      <c r="ADT271" s="5"/>
      <c r="ADU271" s="5"/>
      <c r="ADV271" s="5"/>
      <c r="ADW271" s="5"/>
      <c r="ADX271" s="5"/>
      <c r="ADY271" s="5"/>
      <c r="ADZ271" s="5"/>
      <c r="AEA271" s="5"/>
      <c r="AEB271" s="5"/>
      <c r="AEC271" s="5"/>
      <c r="AED271" s="5"/>
      <c r="AEE271" s="5"/>
      <c r="AEF271" s="5"/>
      <c r="AEG271" s="5"/>
      <c r="AEH271" s="5"/>
      <c r="AEI271" s="5"/>
      <c r="AEJ271" s="5"/>
      <c r="AEK271" s="5"/>
      <c r="AEL271" s="5"/>
      <c r="AEM271" s="5"/>
      <c r="AEN271" s="5"/>
      <c r="AEO271" s="5"/>
      <c r="AEP271" s="5"/>
      <c r="AEQ271" s="5"/>
      <c r="AER271" s="5"/>
      <c r="AES271" s="5"/>
      <c r="AET271" s="5"/>
      <c r="AEU271" s="5"/>
      <c r="AEV271" s="5"/>
      <c r="AEW271" s="5"/>
      <c r="AEX271" s="5"/>
      <c r="AEY271" s="5"/>
      <c r="AEZ271" s="5"/>
      <c r="AFA271" s="5"/>
      <c r="AFB271" s="5"/>
      <c r="AFC271" s="5"/>
      <c r="AFD271" s="5"/>
      <c r="AFE271" s="5"/>
      <c r="AFF271" s="5"/>
      <c r="AFG271" s="5"/>
      <c r="AFH271" s="5"/>
      <c r="AFI271" s="5"/>
      <c r="AFJ271" s="5"/>
      <c r="AFK271" s="5"/>
      <c r="AFL271" s="5"/>
      <c r="AFM271" s="5"/>
      <c r="AFN271" s="5"/>
      <c r="AFO271" s="5"/>
      <c r="AFP271" s="5"/>
      <c r="AFQ271" s="5"/>
      <c r="AFR271" s="5"/>
      <c r="AFS271" s="5"/>
      <c r="AFT271" s="5"/>
      <c r="AFU271" s="5"/>
      <c r="AFV271" s="5"/>
      <c r="AFW271" s="5"/>
      <c r="AFX271" s="5"/>
      <c r="AFY271" s="5"/>
      <c r="AFZ271" s="5"/>
      <c r="AGA271" s="5"/>
      <c r="AGB271" s="5"/>
      <c r="AGC271" s="5"/>
      <c r="AGD271" s="5"/>
      <c r="AGE271" s="5"/>
      <c r="AGF271" s="5"/>
      <c r="AGG271" s="5"/>
      <c r="AGH271" s="5"/>
      <c r="AGI271" s="5"/>
      <c r="AGJ271" s="5"/>
      <c r="AGK271" s="5"/>
      <c r="AGL271" s="5"/>
      <c r="AGM271" s="5"/>
      <c r="AGN271" s="5"/>
      <c r="AGO271" s="5"/>
      <c r="AGP271" s="5"/>
      <c r="AGQ271" s="5"/>
      <c r="AGR271" s="5"/>
      <c r="AGS271" s="5"/>
      <c r="AGT271" s="5"/>
      <c r="AGU271" s="5"/>
      <c r="AGV271" s="5"/>
      <c r="AGW271" s="5"/>
      <c r="AGX271" s="5"/>
      <c r="AGY271" s="5"/>
      <c r="AGZ271" s="5"/>
      <c r="AHA271" s="5"/>
      <c r="AHB271" s="5"/>
      <c r="AHC271" s="5"/>
      <c r="AHD271" s="5"/>
      <c r="AHE271" s="5"/>
      <c r="AHF271" s="5"/>
      <c r="AHG271" s="5"/>
      <c r="AHH271" s="5"/>
      <c r="AHI271" s="5"/>
      <c r="AHJ271" s="5"/>
      <c r="AHK271" s="5"/>
      <c r="AHL271" s="5"/>
      <c r="AHM271" s="5"/>
      <c r="AHN271" s="5"/>
      <c r="AHO271" s="5"/>
      <c r="AHP271" s="5"/>
      <c r="AHQ271" s="5"/>
      <c r="AHR271" s="5"/>
      <c r="AHS271" s="5"/>
      <c r="AHT271" s="5"/>
      <c r="AHU271" s="5"/>
      <c r="AHV271" s="5"/>
      <c r="AHW271" s="5"/>
      <c r="AHX271" s="5"/>
      <c r="AHY271" s="5"/>
      <c r="AHZ271" s="5"/>
      <c r="AIA271" s="5"/>
      <c r="AIB271" s="5"/>
      <c r="AIC271" s="5"/>
      <c r="AID271" s="5"/>
      <c r="AIE271" s="5"/>
      <c r="AIF271" s="5"/>
      <c r="AIG271" s="5"/>
      <c r="AIH271" s="5"/>
      <c r="AII271" s="5"/>
      <c r="AIJ271" s="5"/>
      <c r="AIK271" s="5"/>
      <c r="AIL271" s="5"/>
      <c r="AIM271" s="5"/>
      <c r="AIN271" s="5"/>
      <c r="AIO271" s="5"/>
      <c r="AIP271" s="5"/>
      <c r="AIQ271" s="5"/>
      <c r="AIR271" s="5"/>
      <c r="AIS271" s="5"/>
      <c r="AIT271" s="5"/>
      <c r="AIU271" s="5"/>
      <c r="AIV271" s="5"/>
      <c r="AIW271" s="5"/>
      <c r="AIX271" s="5"/>
      <c r="AIY271" s="5"/>
      <c r="AIZ271" s="5"/>
      <c r="AJA271" s="5"/>
      <c r="AJB271" s="5"/>
      <c r="AJC271" s="5"/>
      <c r="AJD271" s="5"/>
      <c r="AJE271" s="5"/>
      <c r="AJF271" s="5"/>
      <c r="AJG271" s="5"/>
      <c r="AJH271" s="5"/>
      <c r="AJI271" s="5"/>
      <c r="AJJ271" s="5"/>
      <c r="AJK271" s="5"/>
      <c r="AJL271" s="5"/>
      <c r="AJM271" s="5"/>
      <c r="AJN271" s="5"/>
      <c r="AJO271" s="5"/>
      <c r="AJP271" s="5"/>
      <c r="AJQ271" s="5"/>
      <c r="AJR271" s="5"/>
      <c r="AJS271" s="5"/>
      <c r="AJT271" s="5"/>
      <c r="AJU271" s="5"/>
      <c r="AJV271" s="5"/>
      <c r="AJW271" s="5"/>
      <c r="AJX271" s="5"/>
      <c r="AJY271" s="5"/>
      <c r="AJZ271" s="5"/>
      <c r="AKA271" s="5"/>
      <c r="AKB271" s="5"/>
      <c r="AKC271" s="5"/>
      <c r="AKD271" s="5"/>
      <c r="AKE271" s="5"/>
      <c r="AKF271" s="5"/>
      <c r="AKG271" s="5"/>
      <c r="AKH271" s="5"/>
      <c r="AKI271" s="5"/>
      <c r="AKJ271" s="5"/>
      <c r="AKK271" s="5"/>
      <c r="AKL271" s="5"/>
      <c r="AKM271" s="5"/>
      <c r="AKN271" s="5"/>
      <c r="AKO271" s="5"/>
      <c r="AKP271" s="5"/>
      <c r="AKQ271" s="5"/>
      <c r="AKR271" s="5"/>
      <c r="AKS271" s="5"/>
      <c r="AKT271" s="5"/>
      <c r="AKU271" s="5"/>
      <c r="AKV271" s="5"/>
      <c r="AKW271" s="5"/>
      <c r="AKX271" s="5"/>
      <c r="AKY271" s="5"/>
      <c r="AKZ271" s="5"/>
      <c r="ALA271" s="5"/>
      <c r="ALB271" s="5"/>
      <c r="ALC271" s="5"/>
      <c r="ALD271" s="5"/>
      <c r="ALE271" s="5"/>
      <c r="ALF271" s="5"/>
      <c r="ALG271" s="5"/>
      <c r="ALH271" s="5"/>
      <c r="ALI271" s="5"/>
      <c r="ALJ271" s="5"/>
      <c r="ALK271" s="5"/>
      <c r="ALL271" s="5"/>
      <c r="ALM271" s="5"/>
      <c r="ALN271" s="5"/>
      <c r="ALO271" s="5"/>
      <c r="ALP271" s="5"/>
      <c r="ALQ271" s="5"/>
      <c r="ALR271" s="5"/>
      <c r="ALS271" s="5"/>
      <c r="ALT271" s="5"/>
      <c r="ALU271" s="5"/>
      <c r="ALV271" s="5"/>
      <c r="ALW271" s="5"/>
      <c r="ALX271" s="5"/>
      <c r="ALY271" s="5"/>
      <c r="ALZ271" s="5"/>
      <c r="AMA271" s="5"/>
      <c r="AMB271" s="5"/>
      <c r="AMC271" s="5"/>
      <c r="AMD271" s="5"/>
      <c r="AME271" s="5"/>
      <c r="AMF271" s="5"/>
      <c r="AMG271" s="5"/>
      <c r="AMH271" s="5"/>
      <c r="AMI271" s="5"/>
      <c r="AMJ271" s="5"/>
    </row>
    <row r="272" spans="1:1024" ht="20.25" customHeight="1">
      <c r="A272" s="5"/>
      <c r="B272" s="209"/>
      <c r="C272" s="219"/>
      <c r="D272" s="219"/>
      <c r="E272" s="219"/>
      <c r="F272" s="39"/>
      <c r="G272" s="50"/>
      <c r="H272" s="50"/>
      <c r="I272" s="50"/>
      <c r="J272" s="50"/>
      <c r="K272" s="50"/>
      <c r="L272" s="67"/>
      <c r="M272" s="67"/>
      <c r="N272" s="67"/>
      <c r="O272" s="67"/>
      <c r="P272" s="239" t="s">
        <v>40</v>
      </c>
      <c r="Q272" s="239"/>
      <c r="R272" s="239"/>
      <c r="S272" s="247" t="str">
        <f>IF(S271="","",VLOOKUP(S271,'シフト記号表（勤務時間帯）'!$C$6:$K$35,9,0))</f>
        <v/>
      </c>
      <c r="T272" s="251" t="str">
        <f>IF(T271="","",VLOOKUP(T271,'シフト記号表（勤務時間帯）'!$C$6:$K$35,9,0))</f>
        <v/>
      </c>
      <c r="U272" s="251" t="str">
        <f>IF(U271="","",VLOOKUP(U271,'シフト記号表（勤務時間帯）'!$C$6:$K$35,9,0))</f>
        <v/>
      </c>
      <c r="V272" s="251" t="str">
        <f>IF(V271="","",VLOOKUP(V271,'シフト記号表（勤務時間帯）'!$C$6:$K$35,9,0))</f>
        <v/>
      </c>
      <c r="W272" s="251" t="str">
        <f>IF(W271="","",VLOOKUP(W271,'シフト記号表（勤務時間帯）'!$C$6:$K$35,9,0))</f>
        <v/>
      </c>
      <c r="X272" s="251" t="str">
        <f>IF(X271="","",VLOOKUP(X271,'シフト記号表（勤務時間帯）'!$C$6:$K$35,9,0))</f>
        <v/>
      </c>
      <c r="Y272" s="256" t="str">
        <f>IF(Y271="","",VLOOKUP(Y271,'シフト記号表（勤務時間帯）'!$C$6:$K$35,9,0))</f>
        <v/>
      </c>
      <c r="Z272" s="247" t="str">
        <f>IF(Z271="","",VLOOKUP(Z271,'シフト記号表（勤務時間帯）'!$C$6:$K$35,9,0))</f>
        <v/>
      </c>
      <c r="AA272" s="251" t="str">
        <f>IF(AA271="","",VLOOKUP(AA271,'シフト記号表（勤務時間帯）'!$C$6:$K$35,9,0))</f>
        <v/>
      </c>
      <c r="AB272" s="251" t="str">
        <f>IF(AB271="","",VLOOKUP(AB271,'シフト記号表（勤務時間帯）'!$C$6:$K$35,9,0))</f>
        <v/>
      </c>
      <c r="AC272" s="251" t="str">
        <f>IF(AC271="","",VLOOKUP(AC271,'シフト記号表（勤務時間帯）'!$C$6:$K$35,9,0))</f>
        <v/>
      </c>
      <c r="AD272" s="251" t="str">
        <f>IF(AD271="","",VLOOKUP(AD271,'シフト記号表（勤務時間帯）'!$C$6:$K$35,9,0))</f>
        <v/>
      </c>
      <c r="AE272" s="251" t="str">
        <f>IF(AE271="","",VLOOKUP(AE271,'シフト記号表（勤務時間帯）'!$C$6:$K$35,9,0))</f>
        <v/>
      </c>
      <c r="AF272" s="256" t="str">
        <f>IF(AF271="","",VLOOKUP(AF271,'シフト記号表（勤務時間帯）'!$C$6:$K$35,9,0))</f>
        <v/>
      </c>
      <c r="AG272" s="247" t="str">
        <f>IF(AG271="","",VLOOKUP(AG271,'シフト記号表（勤務時間帯）'!$C$6:$K$35,9,0))</f>
        <v/>
      </c>
      <c r="AH272" s="251" t="str">
        <f>IF(AH271="","",VLOOKUP(AH271,'シフト記号表（勤務時間帯）'!$C$6:$K$35,9,0))</f>
        <v/>
      </c>
      <c r="AI272" s="251" t="str">
        <f>IF(AI271="","",VLOOKUP(AI271,'シフト記号表（勤務時間帯）'!$C$6:$K$35,9,0))</f>
        <v/>
      </c>
      <c r="AJ272" s="251" t="str">
        <f>IF(AJ271="","",VLOOKUP(AJ271,'シフト記号表（勤務時間帯）'!$C$6:$K$35,9,0))</f>
        <v/>
      </c>
      <c r="AK272" s="251" t="str">
        <f>IF(AK271="","",VLOOKUP(AK271,'シフト記号表（勤務時間帯）'!$C$6:$K$35,9,0))</f>
        <v/>
      </c>
      <c r="AL272" s="251" t="str">
        <f>IF(AL271="","",VLOOKUP(AL271,'シフト記号表（勤務時間帯）'!$C$6:$K$35,9,0))</f>
        <v/>
      </c>
      <c r="AM272" s="256" t="str">
        <f>IF(AM271="","",VLOOKUP(AM271,'シフト記号表（勤務時間帯）'!$C$6:$K$35,9,0))</f>
        <v/>
      </c>
      <c r="AN272" s="247" t="str">
        <f>IF(AN271="","",VLOOKUP(AN271,'シフト記号表（勤務時間帯）'!$C$6:$K$35,9,0))</f>
        <v/>
      </c>
      <c r="AO272" s="251" t="str">
        <f>IF(AO271="","",VLOOKUP(AO271,'シフト記号表（勤務時間帯）'!$C$6:$K$35,9,0))</f>
        <v/>
      </c>
      <c r="AP272" s="251" t="str">
        <f>IF(AP271="","",VLOOKUP(AP271,'シフト記号表（勤務時間帯）'!$C$6:$K$35,9,0))</f>
        <v/>
      </c>
      <c r="AQ272" s="251" t="str">
        <f>IF(AQ271="","",VLOOKUP(AQ271,'シフト記号表（勤務時間帯）'!$C$6:$K$35,9,0))</f>
        <v/>
      </c>
      <c r="AR272" s="251" t="str">
        <f>IF(AR271="","",VLOOKUP(AR271,'シフト記号表（勤務時間帯）'!$C$6:$K$35,9,0))</f>
        <v/>
      </c>
      <c r="AS272" s="251" t="str">
        <f>IF(AS271="","",VLOOKUP(AS271,'シフト記号表（勤務時間帯）'!$C$6:$K$35,9,0))</f>
        <v/>
      </c>
      <c r="AT272" s="256" t="str">
        <f>IF(AT271="","",VLOOKUP(AT271,'シフト記号表（勤務時間帯）'!$C$6:$K$35,9,0))</f>
        <v/>
      </c>
      <c r="AU272" s="247" t="str">
        <f>IF(AU271="","",VLOOKUP(AU271,'シフト記号表（勤務時間帯）'!$C$6:$K$35,9,0))</f>
        <v/>
      </c>
      <c r="AV272" s="251" t="str">
        <f>IF(AV271="","",VLOOKUP(AV271,'シフト記号表（勤務時間帯）'!$C$6:$K$35,9,0))</f>
        <v/>
      </c>
      <c r="AW272" s="251" t="str">
        <f>IF(AW271="","",VLOOKUP(AW271,'シフト記号表（勤務時間帯）'!$C$6:$K$35,9,0))</f>
        <v/>
      </c>
      <c r="AX272" s="276">
        <f>IF($BB$3="４週",SUM(S272:AT272),IF($BB$3="暦月",SUM(S272:AW272),""))</f>
        <v>0</v>
      </c>
      <c r="AY272" s="276"/>
      <c r="AZ272" s="285">
        <f>IF($BB$3="４週",AX272/4,IF($BB$3="暦月",'認知症対応型通所（100名）'!AX272/('認知症対応型通所（100名）'!$BB$8/7),""))</f>
        <v>0</v>
      </c>
      <c r="BA272" s="285"/>
      <c r="BB272" s="174"/>
      <c r="BC272" s="174"/>
      <c r="BD272" s="174"/>
      <c r="BE272" s="174"/>
      <c r="BF272" s="174"/>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c r="IW272" s="5"/>
      <c r="IX272" s="5"/>
      <c r="IY272" s="5"/>
      <c r="IZ272" s="5"/>
      <c r="JA272" s="5"/>
      <c r="JB272" s="5"/>
      <c r="JC272" s="5"/>
      <c r="JD272" s="5"/>
      <c r="JE272" s="5"/>
      <c r="JF272" s="5"/>
      <c r="JG272" s="5"/>
      <c r="JH272" s="5"/>
      <c r="JI272" s="5"/>
      <c r="JJ272" s="5"/>
      <c r="JK272" s="5"/>
      <c r="JL272" s="5"/>
      <c r="JM272" s="5"/>
      <c r="JN272" s="5"/>
      <c r="JO272" s="5"/>
      <c r="JP272" s="5"/>
      <c r="JQ272" s="5"/>
      <c r="JR272" s="5"/>
      <c r="JS272" s="5"/>
      <c r="JT272" s="5"/>
      <c r="JU272" s="5"/>
      <c r="JV272" s="5"/>
      <c r="JW272" s="5"/>
      <c r="JX272" s="5"/>
      <c r="JY272" s="5"/>
      <c r="JZ272" s="5"/>
      <c r="KA272" s="5"/>
      <c r="KB272" s="5"/>
      <c r="KC272" s="5"/>
      <c r="KD272" s="5"/>
      <c r="KE272" s="5"/>
      <c r="KF272" s="5"/>
      <c r="KG272" s="5"/>
      <c r="KH272" s="5"/>
      <c r="KI272" s="5"/>
      <c r="KJ272" s="5"/>
      <c r="KK272" s="5"/>
      <c r="KL272" s="5"/>
      <c r="KM272" s="5"/>
      <c r="KN272" s="5"/>
      <c r="KO272" s="5"/>
      <c r="KP272" s="5"/>
      <c r="KQ272" s="5"/>
      <c r="KR272" s="5"/>
      <c r="KS272" s="5"/>
      <c r="KT272" s="5"/>
      <c r="KU272" s="5"/>
      <c r="KV272" s="5"/>
      <c r="KW272" s="5"/>
      <c r="KX272" s="5"/>
      <c r="KY272" s="5"/>
      <c r="KZ272" s="5"/>
      <c r="LA272" s="5"/>
      <c r="LB272" s="5"/>
      <c r="LC272" s="5"/>
      <c r="LD272" s="5"/>
      <c r="LE272" s="5"/>
      <c r="LF272" s="5"/>
      <c r="LG272" s="5"/>
      <c r="LH272" s="5"/>
      <c r="LI272" s="5"/>
      <c r="LJ272" s="5"/>
      <c r="LK272" s="5"/>
      <c r="LL272" s="5"/>
      <c r="LM272" s="5"/>
      <c r="LN272" s="5"/>
      <c r="LO272" s="5"/>
      <c r="LP272" s="5"/>
      <c r="LQ272" s="5"/>
      <c r="LR272" s="5"/>
      <c r="LS272" s="5"/>
      <c r="LT272" s="5"/>
      <c r="LU272" s="5"/>
      <c r="LV272" s="5"/>
      <c r="LW272" s="5"/>
      <c r="LX272" s="5"/>
      <c r="LY272" s="5"/>
      <c r="LZ272" s="5"/>
      <c r="MA272" s="5"/>
      <c r="MB272" s="5"/>
      <c r="MC272" s="5"/>
      <c r="MD272" s="5"/>
      <c r="ME272" s="5"/>
      <c r="MF272" s="5"/>
      <c r="MG272" s="5"/>
      <c r="MH272" s="5"/>
      <c r="MI272" s="5"/>
      <c r="MJ272" s="5"/>
      <c r="MK272" s="5"/>
      <c r="ML272" s="5"/>
      <c r="MM272" s="5"/>
      <c r="MN272" s="5"/>
      <c r="MO272" s="5"/>
      <c r="MP272" s="5"/>
      <c r="MQ272" s="5"/>
      <c r="MR272" s="5"/>
      <c r="MS272" s="5"/>
      <c r="MT272" s="5"/>
      <c r="MU272" s="5"/>
      <c r="MV272" s="5"/>
      <c r="MW272" s="5"/>
      <c r="MX272" s="5"/>
      <c r="MY272" s="5"/>
      <c r="MZ272" s="5"/>
      <c r="NA272" s="5"/>
      <c r="NB272" s="5"/>
      <c r="NC272" s="5"/>
      <c r="ND272" s="5"/>
      <c r="NE272" s="5"/>
      <c r="NF272" s="5"/>
      <c r="NG272" s="5"/>
      <c r="NH272" s="5"/>
      <c r="NI272" s="5"/>
      <c r="NJ272" s="5"/>
      <c r="NK272" s="5"/>
      <c r="NL272" s="5"/>
      <c r="NM272" s="5"/>
      <c r="NN272" s="5"/>
      <c r="NO272" s="5"/>
      <c r="NP272" s="5"/>
      <c r="NQ272" s="5"/>
      <c r="NR272" s="5"/>
      <c r="NS272" s="5"/>
      <c r="NT272" s="5"/>
      <c r="NU272" s="5"/>
      <c r="NV272" s="5"/>
      <c r="NW272" s="5"/>
      <c r="NX272" s="5"/>
      <c r="NY272" s="5"/>
      <c r="NZ272" s="5"/>
      <c r="OA272" s="5"/>
      <c r="OB272" s="5"/>
      <c r="OC272" s="5"/>
      <c r="OD272" s="5"/>
      <c r="OE272" s="5"/>
      <c r="OF272" s="5"/>
      <c r="OG272" s="5"/>
      <c r="OH272" s="5"/>
      <c r="OI272" s="5"/>
      <c r="OJ272" s="5"/>
      <c r="OK272" s="5"/>
      <c r="OL272" s="5"/>
      <c r="OM272" s="5"/>
      <c r="ON272" s="5"/>
      <c r="OO272" s="5"/>
      <c r="OP272" s="5"/>
      <c r="OQ272" s="5"/>
      <c r="OR272" s="5"/>
      <c r="OS272" s="5"/>
      <c r="OT272" s="5"/>
      <c r="OU272" s="5"/>
      <c r="OV272" s="5"/>
      <c r="OW272" s="5"/>
      <c r="OX272" s="5"/>
      <c r="OY272" s="5"/>
      <c r="OZ272" s="5"/>
      <c r="PA272" s="5"/>
      <c r="PB272" s="5"/>
      <c r="PC272" s="5"/>
      <c r="PD272" s="5"/>
      <c r="PE272" s="5"/>
      <c r="PF272" s="5"/>
      <c r="PG272" s="5"/>
      <c r="PH272" s="5"/>
      <c r="PI272" s="5"/>
      <c r="PJ272" s="5"/>
      <c r="PK272" s="5"/>
      <c r="PL272" s="5"/>
      <c r="PM272" s="5"/>
      <c r="PN272" s="5"/>
      <c r="PO272" s="5"/>
      <c r="PP272" s="5"/>
      <c r="PQ272" s="5"/>
      <c r="PR272" s="5"/>
      <c r="PS272" s="5"/>
      <c r="PT272" s="5"/>
      <c r="PU272" s="5"/>
      <c r="PV272" s="5"/>
      <c r="PW272" s="5"/>
      <c r="PX272" s="5"/>
      <c r="PY272" s="5"/>
      <c r="PZ272" s="5"/>
      <c r="QA272" s="5"/>
      <c r="QB272" s="5"/>
      <c r="QC272" s="5"/>
      <c r="QD272" s="5"/>
      <c r="QE272" s="5"/>
      <c r="QF272" s="5"/>
      <c r="QG272" s="5"/>
      <c r="QH272" s="5"/>
      <c r="QI272" s="5"/>
      <c r="QJ272" s="5"/>
      <c r="QK272" s="5"/>
      <c r="QL272" s="5"/>
      <c r="QM272" s="5"/>
      <c r="QN272" s="5"/>
      <c r="QO272" s="5"/>
      <c r="QP272" s="5"/>
      <c r="QQ272" s="5"/>
      <c r="QR272" s="5"/>
      <c r="QS272" s="5"/>
      <c r="QT272" s="5"/>
      <c r="QU272" s="5"/>
      <c r="QV272" s="5"/>
      <c r="QW272" s="5"/>
      <c r="QX272" s="5"/>
      <c r="QY272" s="5"/>
      <c r="QZ272" s="5"/>
      <c r="RA272" s="5"/>
      <c r="RB272" s="5"/>
      <c r="RC272" s="5"/>
      <c r="RD272" s="5"/>
      <c r="RE272" s="5"/>
      <c r="RF272" s="5"/>
      <c r="RG272" s="5"/>
      <c r="RH272" s="5"/>
      <c r="RI272" s="5"/>
      <c r="RJ272" s="5"/>
      <c r="RK272" s="5"/>
      <c r="RL272" s="5"/>
      <c r="RM272" s="5"/>
      <c r="RN272" s="5"/>
      <c r="RO272" s="5"/>
      <c r="RP272" s="5"/>
      <c r="RQ272" s="5"/>
      <c r="RR272" s="5"/>
      <c r="RS272" s="5"/>
      <c r="RT272" s="5"/>
      <c r="RU272" s="5"/>
      <c r="RV272" s="5"/>
      <c r="RW272" s="5"/>
      <c r="RX272" s="5"/>
      <c r="RY272" s="5"/>
      <c r="RZ272" s="5"/>
      <c r="SA272" s="5"/>
      <c r="SB272" s="5"/>
      <c r="SC272" s="5"/>
      <c r="SD272" s="5"/>
      <c r="SE272" s="5"/>
      <c r="SF272" s="5"/>
      <c r="SG272" s="5"/>
      <c r="SH272" s="5"/>
      <c r="SI272" s="5"/>
      <c r="SJ272" s="5"/>
      <c r="SK272" s="5"/>
      <c r="SL272" s="5"/>
      <c r="SM272" s="5"/>
      <c r="SN272" s="5"/>
      <c r="SO272" s="5"/>
      <c r="SP272" s="5"/>
      <c r="SQ272" s="5"/>
      <c r="SR272" s="5"/>
      <c r="SS272" s="5"/>
      <c r="ST272" s="5"/>
      <c r="SU272" s="5"/>
      <c r="SV272" s="5"/>
      <c r="SW272" s="5"/>
      <c r="SX272" s="5"/>
      <c r="SY272" s="5"/>
      <c r="SZ272" s="5"/>
      <c r="TA272" s="5"/>
      <c r="TB272" s="5"/>
      <c r="TC272" s="5"/>
      <c r="TD272" s="5"/>
      <c r="TE272" s="5"/>
      <c r="TF272" s="5"/>
      <c r="TG272" s="5"/>
      <c r="TH272" s="5"/>
      <c r="TI272" s="5"/>
      <c r="TJ272" s="5"/>
      <c r="TK272" s="5"/>
      <c r="TL272" s="5"/>
      <c r="TM272" s="5"/>
      <c r="TN272" s="5"/>
      <c r="TO272" s="5"/>
      <c r="TP272" s="5"/>
      <c r="TQ272" s="5"/>
      <c r="TR272" s="5"/>
      <c r="TS272" s="5"/>
      <c r="TT272" s="5"/>
      <c r="TU272" s="5"/>
      <c r="TV272" s="5"/>
      <c r="TW272" s="5"/>
      <c r="TX272" s="5"/>
      <c r="TY272" s="5"/>
      <c r="TZ272" s="5"/>
      <c r="UA272" s="5"/>
      <c r="UB272" s="5"/>
      <c r="UC272" s="5"/>
      <c r="UD272" s="5"/>
      <c r="UE272" s="5"/>
      <c r="UF272" s="5"/>
      <c r="UG272" s="5"/>
      <c r="UH272" s="5"/>
      <c r="UI272" s="5"/>
      <c r="UJ272" s="5"/>
      <c r="UK272" s="5"/>
      <c r="UL272" s="5"/>
      <c r="UM272" s="5"/>
      <c r="UN272" s="5"/>
      <c r="UO272" s="5"/>
      <c r="UP272" s="5"/>
      <c r="UQ272" s="5"/>
      <c r="UR272" s="5"/>
      <c r="US272" s="5"/>
      <c r="UT272" s="5"/>
      <c r="UU272" s="5"/>
      <c r="UV272" s="5"/>
      <c r="UW272" s="5"/>
      <c r="UX272" s="5"/>
      <c r="UY272" s="5"/>
      <c r="UZ272" s="5"/>
      <c r="VA272" s="5"/>
      <c r="VB272" s="5"/>
      <c r="VC272" s="5"/>
      <c r="VD272" s="5"/>
      <c r="VE272" s="5"/>
      <c r="VF272" s="5"/>
      <c r="VG272" s="5"/>
      <c r="VH272" s="5"/>
      <c r="VI272" s="5"/>
      <c r="VJ272" s="5"/>
      <c r="VK272" s="5"/>
      <c r="VL272" s="5"/>
      <c r="VM272" s="5"/>
      <c r="VN272" s="5"/>
      <c r="VO272" s="5"/>
      <c r="VP272" s="5"/>
      <c r="VQ272" s="5"/>
      <c r="VR272" s="5"/>
      <c r="VS272" s="5"/>
      <c r="VT272" s="5"/>
      <c r="VU272" s="5"/>
      <c r="VV272" s="5"/>
      <c r="VW272" s="5"/>
      <c r="VX272" s="5"/>
      <c r="VY272" s="5"/>
      <c r="VZ272" s="5"/>
      <c r="WA272" s="5"/>
      <c r="WB272" s="5"/>
      <c r="WC272" s="5"/>
      <c r="WD272" s="5"/>
      <c r="WE272" s="5"/>
      <c r="WF272" s="5"/>
      <c r="WG272" s="5"/>
      <c r="WH272" s="5"/>
      <c r="WI272" s="5"/>
      <c r="WJ272" s="5"/>
      <c r="WK272" s="5"/>
      <c r="WL272" s="5"/>
      <c r="WM272" s="5"/>
      <c r="WN272" s="5"/>
      <c r="WO272" s="5"/>
      <c r="WP272" s="5"/>
      <c r="WQ272" s="5"/>
      <c r="WR272" s="5"/>
      <c r="WS272" s="5"/>
      <c r="WT272" s="5"/>
      <c r="WU272" s="5"/>
      <c r="WV272" s="5"/>
      <c r="WW272" s="5"/>
      <c r="WX272" s="5"/>
      <c r="WY272" s="5"/>
      <c r="WZ272" s="5"/>
      <c r="XA272" s="5"/>
      <c r="XB272" s="5"/>
      <c r="XC272" s="5"/>
      <c r="XD272" s="5"/>
      <c r="XE272" s="5"/>
      <c r="XF272" s="5"/>
      <c r="XG272" s="5"/>
      <c r="XH272" s="5"/>
      <c r="XI272" s="5"/>
      <c r="XJ272" s="5"/>
      <c r="XK272" s="5"/>
      <c r="XL272" s="5"/>
      <c r="XM272" s="5"/>
      <c r="XN272" s="5"/>
      <c r="XO272" s="5"/>
      <c r="XP272" s="5"/>
      <c r="XQ272" s="5"/>
      <c r="XR272" s="5"/>
      <c r="XS272" s="5"/>
      <c r="XT272" s="5"/>
      <c r="XU272" s="5"/>
      <c r="XV272" s="5"/>
      <c r="XW272" s="5"/>
      <c r="XX272" s="5"/>
      <c r="XY272" s="5"/>
      <c r="XZ272" s="5"/>
      <c r="YA272" s="5"/>
      <c r="YB272" s="5"/>
      <c r="YC272" s="5"/>
      <c r="YD272" s="5"/>
      <c r="YE272" s="5"/>
      <c r="YF272" s="5"/>
      <c r="YG272" s="5"/>
      <c r="YH272" s="5"/>
      <c r="YI272" s="5"/>
      <c r="YJ272" s="5"/>
      <c r="YK272" s="5"/>
      <c r="YL272" s="5"/>
      <c r="YM272" s="5"/>
      <c r="YN272" s="5"/>
      <c r="YO272" s="5"/>
      <c r="YP272" s="5"/>
      <c r="YQ272" s="5"/>
      <c r="YR272" s="5"/>
      <c r="YS272" s="5"/>
      <c r="YT272" s="5"/>
      <c r="YU272" s="5"/>
      <c r="YV272" s="5"/>
      <c r="YW272" s="5"/>
      <c r="YX272" s="5"/>
      <c r="YY272" s="5"/>
      <c r="YZ272" s="5"/>
      <c r="ZA272" s="5"/>
      <c r="ZB272" s="5"/>
      <c r="ZC272" s="5"/>
      <c r="ZD272" s="5"/>
      <c r="ZE272" s="5"/>
      <c r="ZF272" s="5"/>
      <c r="ZG272" s="5"/>
      <c r="ZH272" s="5"/>
      <c r="ZI272" s="5"/>
      <c r="ZJ272" s="5"/>
      <c r="ZK272" s="5"/>
      <c r="ZL272" s="5"/>
      <c r="ZM272" s="5"/>
      <c r="ZN272" s="5"/>
      <c r="ZO272" s="5"/>
      <c r="ZP272" s="5"/>
      <c r="ZQ272" s="5"/>
      <c r="ZR272" s="5"/>
      <c r="ZS272" s="5"/>
      <c r="ZT272" s="5"/>
      <c r="ZU272" s="5"/>
      <c r="ZV272" s="5"/>
      <c r="ZW272" s="5"/>
      <c r="ZX272" s="5"/>
      <c r="ZY272" s="5"/>
      <c r="ZZ272" s="5"/>
      <c r="AAA272" s="5"/>
      <c r="AAB272" s="5"/>
      <c r="AAC272" s="5"/>
      <c r="AAD272" s="5"/>
      <c r="AAE272" s="5"/>
      <c r="AAF272" s="5"/>
      <c r="AAG272" s="5"/>
      <c r="AAH272" s="5"/>
      <c r="AAI272" s="5"/>
      <c r="AAJ272" s="5"/>
      <c r="AAK272" s="5"/>
      <c r="AAL272" s="5"/>
      <c r="AAM272" s="5"/>
      <c r="AAN272" s="5"/>
      <c r="AAO272" s="5"/>
      <c r="AAP272" s="5"/>
      <c r="AAQ272" s="5"/>
      <c r="AAR272" s="5"/>
      <c r="AAS272" s="5"/>
      <c r="AAT272" s="5"/>
      <c r="AAU272" s="5"/>
      <c r="AAV272" s="5"/>
      <c r="AAW272" s="5"/>
      <c r="AAX272" s="5"/>
      <c r="AAY272" s="5"/>
      <c r="AAZ272" s="5"/>
      <c r="ABA272" s="5"/>
      <c r="ABB272" s="5"/>
      <c r="ABC272" s="5"/>
      <c r="ABD272" s="5"/>
      <c r="ABE272" s="5"/>
      <c r="ABF272" s="5"/>
      <c r="ABG272" s="5"/>
      <c r="ABH272" s="5"/>
      <c r="ABI272" s="5"/>
      <c r="ABJ272" s="5"/>
      <c r="ABK272" s="5"/>
      <c r="ABL272" s="5"/>
      <c r="ABM272" s="5"/>
      <c r="ABN272" s="5"/>
      <c r="ABO272" s="5"/>
      <c r="ABP272" s="5"/>
      <c r="ABQ272" s="5"/>
      <c r="ABR272" s="5"/>
      <c r="ABS272" s="5"/>
      <c r="ABT272" s="5"/>
      <c r="ABU272" s="5"/>
      <c r="ABV272" s="5"/>
      <c r="ABW272" s="5"/>
      <c r="ABX272" s="5"/>
      <c r="ABY272" s="5"/>
      <c r="ABZ272" s="5"/>
      <c r="ACA272" s="5"/>
      <c r="ACB272" s="5"/>
      <c r="ACC272" s="5"/>
      <c r="ACD272" s="5"/>
      <c r="ACE272" s="5"/>
      <c r="ACF272" s="5"/>
      <c r="ACG272" s="5"/>
      <c r="ACH272" s="5"/>
      <c r="ACI272" s="5"/>
      <c r="ACJ272" s="5"/>
      <c r="ACK272" s="5"/>
      <c r="ACL272" s="5"/>
      <c r="ACM272" s="5"/>
      <c r="ACN272" s="5"/>
      <c r="ACO272" s="5"/>
      <c r="ACP272" s="5"/>
      <c r="ACQ272" s="5"/>
      <c r="ACR272" s="5"/>
      <c r="ACS272" s="5"/>
      <c r="ACT272" s="5"/>
      <c r="ACU272" s="5"/>
      <c r="ACV272" s="5"/>
      <c r="ACW272" s="5"/>
      <c r="ACX272" s="5"/>
      <c r="ACY272" s="5"/>
      <c r="ACZ272" s="5"/>
      <c r="ADA272" s="5"/>
      <c r="ADB272" s="5"/>
      <c r="ADC272" s="5"/>
      <c r="ADD272" s="5"/>
      <c r="ADE272" s="5"/>
      <c r="ADF272" s="5"/>
      <c r="ADG272" s="5"/>
      <c r="ADH272" s="5"/>
      <c r="ADI272" s="5"/>
      <c r="ADJ272" s="5"/>
      <c r="ADK272" s="5"/>
      <c r="ADL272" s="5"/>
      <c r="ADM272" s="5"/>
      <c r="ADN272" s="5"/>
      <c r="ADO272" s="5"/>
      <c r="ADP272" s="5"/>
      <c r="ADQ272" s="5"/>
      <c r="ADR272" s="5"/>
      <c r="ADS272" s="5"/>
      <c r="ADT272" s="5"/>
      <c r="ADU272" s="5"/>
      <c r="ADV272" s="5"/>
      <c r="ADW272" s="5"/>
      <c r="ADX272" s="5"/>
      <c r="ADY272" s="5"/>
      <c r="ADZ272" s="5"/>
      <c r="AEA272" s="5"/>
      <c r="AEB272" s="5"/>
      <c r="AEC272" s="5"/>
      <c r="AED272" s="5"/>
      <c r="AEE272" s="5"/>
      <c r="AEF272" s="5"/>
      <c r="AEG272" s="5"/>
      <c r="AEH272" s="5"/>
      <c r="AEI272" s="5"/>
      <c r="AEJ272" s="5"/>
      <c r="AEK272" s="5"/>
      <c r="AEL272" s="5"/>
      <c r="AEM272" s="5"/>
      <c r="AEN272" s="5"/>
      <c r="AEO272" s="5"/>
      <c r="AEP272" s="5"/>
      <c r="AEQ272" s="5"/>
      <c r="AER272" s="5"/>
      <c r="AES272" s="5"/>
      <c r="AET272" s="5"/>
      <c r="AEU272" s="5"/>
      <c r="AEV272" s="5"/>
      <c r="AEW272" s="5"/>
      <c r="AEX272" s="5"/>
      <c r="AEY272" s="5"/>
      <c r="AEZ272" s="5"/>
      <c r="AFA272" s="5"/>
      <c r="AFB272" s="5"/>
      <c r="AFC272" s="5"/>
      <c r="AFD272" s="5"/>
      <c r="AFE272" s="5"/>
      <c r="AFF272" s="5"/>
      <c r="AFG272" s="5"/>
      <c r="AFH272" s="5"/>
      <c r="AFI272" s="5"/>
      <c r="AFJ272" s="5"/>
      <c r="AFK272" s="5"/>
      <c r="AFL272" s="5"/>
      <c r="AFM272" s="5"/>
      <c r="AFN272" s="5"/>
      <c r="AFO272" s="5"/>
      <c r="AFP272" s="5"/>
      <c r="AFQ272" s="5"/>
      <c r="AFR272" s="5"/>
      <c r="AFS272" s="5"/>
      <c r="AFT272" s="5"/>
      <c r="AFU272" s="5"/>
      <c r="AFV272" s="5"/>
      <c r="AFW272" s="5"/>
      <c r="AFX272" s="5"/>
      <c r="AFY272" s="5"/>
      <c r="AFZ272" s="5"/>
      <c r="AGA272" s="5"/>
      <c r="AGB272" s="5"/>
      <c r="AGC272" s="5"/>
      <c r="AGD272" s="5"/>
      <c r="AGE272" s="5"/>
      <c r="AGF272" s="5"/>
      <c r="AGG272" s="5"/>
      <c r="AGH272" s="5"/>
      <c r="AGI272" s="5"/>
      <c r="AGJ272" s="5"/>
      <c r="AGK272" s="5"/>
      <c r="AGL272" s="5"/>
      <c r="AGM272" s="5"/>
      <c r="AGN272" s="5"/>
      <c r="AGO272" s="5"/>
      <c r="AGP272" s="5"/>
      <c r="AGQ272" s="5"/>
      <c r="AGR272" s="5"/>
      <c r="AGS272" s="5"/>
      <c r="AGT272" s="5"/>
      <c r="AGU272" s="5"/>
      <c r="AGV272" s="5"/>
      <c r="AGW272" s="5"/>
      <c r="AGX272" s="5"/>
      <c r="AGY272" s="5"/>
      <c r="AGZ272" s="5"/>
      <c r="AHA272" s="5"/>
      <c r="AHB272" s="5"/>
      <c r="AHC272" s="5"/>
      <c r="AHD272" s="5"/>
      <c r="AHE272" s="5"/>
      <c r="AHF272" s="5"/>
      <c r="AHG272" s="5"/>
      <c r="AHH272" s="5"/>
      <c r="AHI272" s="5"/>
      <c r="AHJ272" s="5"/>
      <c r="AHK272" s="5"/>
      <c r="AHL272" s="5"/>
      <c r="AHM272" s="5"/>
      <c r="AHN272" s="5"/>
      <c r="AHO272" s="5"/>
      <c r="AHP272" s="5"/>
      <c r="AHQ272" s="5"/>
      <c r="AHR272" s="5"/>
      <c r="AHS272" s="5"/>
      <c r="AHT272" s="5"/>
      <c r="AHU272" s="5"/>
      <c r="AHV272" s="5"/>
      <c r="AHW272" s="5"/>
      <c r="AHX272" s="5"/>
      <c r="AHY272" s="5"/>
      <c r="AHZ272" s="5"/>
      <c r="AIA272" s="5"/>
      <c r="AIB272" s="5"/>
      <c r="AIC272" s="5"/>
      <c r="AID272" s="5"/>
      <c r="AIE272" s="5"/>
      <c r="AIF272" s="5"/>
      <c r="AIG272" s="5"/>
      <c r="AIH272" s="5"/>
      <c r="AII272" s="5"/>
      <c r="AIJ272" s="5"/>
      <c r="AIK272" s="5"/>
      <c r="AIL272" s="5"/>
      <c r="AIM272" s="5"/>
      <c r="AIN272" s="5"/>
      <c r="AIO272" s="5"/>
      <c r="AIP272" s="5"/>
      <c r="AIQ272" s="5"/>
      <c r="AIR272" s="5"/>
      <c r="AIS272" s="5"/>
      <c r="AIT272" s="5"/>
      <c r="AIU272" s="5"/>
      <c r="AIV272" s="5"/>
      <c r="AIW272" s="5"/>
      <c r="AIX272" s="5"/>
      <c r="AIY272" s="5"/>
      <c r="AIZ272" s="5"/>
      <c r="AJA272" s="5"/>
      <c r="AJB272" s="5"/>
      <c r="AJC272" s="5"/>
      <c r="AJD272" s="5"/>
      <c r="AJE272" s="5"/>
      <c r="AJF272" s="5"/>
      <c r="AJG272" s="5"/>
      <c r="AJH272" s="5"/>
      <c r="AJI272" s="5"/>
      <c r="AJJ272" s="5"/>
      <c r="AJK272" s="5"/>
      <c r="AJL272" s="5"/>
      <c r="AJM272" s="5"/>
      <c r="AJN272" s="5"/>
      <c r="AJO272" s="5"/>
      <c r="AJP272" s="5"/>
      <c r="AJQ272" s="5"/>
      <c r="AJR272" s="5"/>
      <c r="AJS272" s="5"/>
      <c r="AJT272" s="5"/>
      <c r="AJU272" s="5"/>
      <c r="AJV272" s="5"/>
      <c r="AJW272" s="5"/>
      <c r="AJX272" s="5"/>
      <c r="AJY272" s="5"/>
      <c r="AJZ272" s="5"/>
      <c r="AKA272" s="5"/>
      <c r="AKB272" s="5"/>
      <c r="AKC272" s="5"/>
      <c r="AKD272" s="5"/>
      <c r="AKE272" s="5"/>
      <c r="AKF272" s="5"/>
      <c r="AKG272" s="5"/>
      <c r="AKH272" s="5"/>
      <c r="AKI272" s="5"/>
      <c r="AKJ272" s="5"/>
      <c r="AKK272" s="5"/>
      <c r="AKL272" s="5"/>
      <c r="AKM272" s="5"/>
      <c r="AKN272" s="5"/>
      <c r="AKO272" s="5"/>
      <c r="AKP272" s="5"/>
      <c r="AKQ272" s="5"/>
      <c r="AKR272" s="5"/>
      <c r="AKS272" s="5"/>
      <c r="AKT272" s="5"/>
      <c r="AKU272" s="5"/>
      <c r="AKV272" s="5"/>
      <c r="AKW272" s="5"/>
      <c r="AKX272" s="5"/>
      <c r="AKY272" s="5"/>
      <c r="AKZ272" s="5"/>
      <c r="ALA272" s="5"/>
      <c r="ALB272" s="5"/>
      <c r="ALC272" s="5"/>
      <c r="ALD272" s="5"/>
      <c r="ALE272" s="5"/>
      <c r="ALF272" s="5"/>
      <c r="ALG272" s="5"/>
      <c r="ALH272" s="5"/>
      <c r="ALI272" s="5"/>
      <c r="ALJ272" s="5"/>
      <c r="ALK272" s="5"/>
      <c r="ALL272" s="5"/>
      <c r="ALM272" s="5"/>
      <c r="ALN272" s="5"/>
      <c r="ALO272" s="5"/>
      <c r="ALP272" s="5"/>
      <c r="ALQ272" s="5"/>
      <c r="ALR272" s="5"/>
      <c r="ALS272" s="5"/>
      <c r="ALT272" s="5"/>
      <c r="ALU272" s="5"/>
      <c r="ALV272" s="5"/>
      <c r="ALW272" s="5"/>
      <c r="ALX272" s="5"/>
      <c r="ALY272" s="5"/>
      <c r="ALZ272" s="5"/>
      <c r="AMA272" s="5"/>
      <c r="AMB272" s="5"/>
      <c r="AMC272" s="5"/>
      <c r="AMD272" s="5"/>
      <c r="AME272" s="5"/>
      <c r="AMF272" s="5"/>
      <c r="AMG272" s="5"/>
      <c r="AMH272" s="5"/>
      <c r="AMI272" s="5"/>
      <c r="AMJ272" s="5"/>
    </row>
    <row r="273" spans="1:1024" ht="20.25" customHeight="1">
      <c r="A273" s="5"/>
      <c r="B273" s="209"/>
      <c r="C273" s="219"/>
      <c r="D273" s="219"/>
      <c r="E273" s="219"/>
      <c r="F273" s="303">
        <f>C271</f>
        <v>0</v>
      </c>
      <c r="G273" s="50"/>
      <c r="H273" s="50"/>
      <c r="I273" s="50"/>
      <c r="J273" s="50"/>
      <c r="K273" s="50"/>
      <c r="L273" s="67"/>
      <c r="M273" s="67"/>
      <c r="N273" s="67"/>
      <c r="O273" s="67"/>
      <c r="P273" s="240" t="s">
        <v>44</v>
      </c>
      <c r="Q273" s="240"/>
      <c r="R273" s="240"/>
      <c r="S273" s="248" t="str">
        <f>IF(S271="","",VLOOKUP(S271,'シフト記号表（勤務時間帯）'!$C$6:$U$35,19,0))</f>
        <v/>
      </c>
      <c r="T273" s="252" t="str">
        <f>IF(T271="","",VLOOKUP(T271,'シフト記号表（勤務時間帯）'!$C$6:$U$35,19,0))</f>
        <v/>
      </c>
      <c r="U273" s="252" t="str">
        <f>IF(U271="","",VLOOKUP(U271,'シフト記号表（勤務時間帯）'!$C$6:$U$35,19,0))</f>
        <v/>
      </c>
      <c r="V273" s="252" t="str">
        <f>IF(V271="","",VLOOKUP(V271,'シフト記号表（勤務時間帯）'!$C$6:$U$35,19,0))</f>
        <v/>
      </c>
      <c r="W273" s="252" t="str">
        <f>IF(W271="","",VLOOKUP(W271,'シフト記号表（勤務時間帯）'!$C$6:$U$35,19,0))</f>
        <v/>
      </c>
      <c r="X273" s="252" t="str">
        <f>IF(X271="","",VLOOKUP(X271,'シフト記号表（勤務時間帯）'!$C$6:$U$35,19,0))</f>
        <v/>
      </c>
      <c r="Y273" s="257" t="str">
        <f>IF(Y271="","",VLOOKUP(Y271,'シフト記号表（勤務時間帯）'!$C$6:$U$35,19,0))</f>
        <v/>
      </c>
      <c r="Z273" s="248" t="str">
        <f>IF(Z271="","",VLOOKUP(Z271,'シフト記号表（勤務時間帯）'!$C$6:$U$35,19,0))</f>
        <v/>
      </c>
      <c r="AA273" s="252" t="str">
        <f>IF(AA271="","",VLOOKUP(AA271,'シフト記号表（勤務時間帯）'!$C$6:$U$35,19,0))</f>
        <v/>
      </c>
      <c r="AB273" s="252" t="str">
        <f>IF(AB271="","",VLOOKUP(AB271,'シフト記号表（勤務時間帯）'!$C$6:$U$35,19,0))</f>
        <v/>
      </c>
      <c r="AC273" s="252" t="str">
        <f>IF(AC271="","",VLOOKUP(AC271,'シフト記号表（勤務時間帯）'!$C$6:$U$35,19,0))</f>
        <v/>
      </c>
      <c r="AD273" s="252" t="str">
        <f>IF(AD271="","",VLOOKUP(AD271,'シフト記号表（勤務時間帯）'!$C$6:$U$35,19,0))</f>
        <v/>
      </c>
      <c r="AE273" s="252" t="str">
        <f>IF(AE271="","",VLOOKUP(AE271,'シフト記号表（勤務時間帯）'!$C$6:$U$35,19,0))</f>
        <v/>
      </c>
      <c r="AF273" s="257" t="str">
        <f>IF(AF271="","",VLOOKUP(AF271,'シフト記号表（勤務時間帯）'!$C$6:$U$35,19,0))</f>
        <v/>
      </c>
      <c r="AG273" s="248" t="str">
        <f>IF(AG271="","",VLOOKUP(AG271,'シフト記号表（勤務時間帯）'!$C$6:$U$35,19,0))</f>
        <v/>
      </c>
      <c r="AH273" s="252" t="str">
        <f>IF(AH271="","",VLOOKUP(AH271,'シフト記号表（勤務時間帯）'!$C$6:$U$35,19,0))</f>
        <v/>
      </c>
      <c r="AI273" s="252" t="str">
        <f>IF(AI271="","",VLOOKUP(AI271,'シフト記号表（勤務時間帯）'!$C$6:$U$35,19,0))</f>
        <v/>
      </c>
      <c r="AJ273" s="252" t="str">
        <f>IF(AJ271="","",VLOOKUP(AJ271,'シフト記号表（勤務時間帯）'!$C$6:$U$35,19,0))</f>
        <v/>
      </c>
      <c r="AK273" s="252" t="str">
        <f>IF(AK271="","",VLOOKUP(AK271,'シフト記号表（勤務時間帯）'!$C$6:$U$35,19,0))</f>
        <v/>
      </c>
      <c r="AL273" s="252" t="str">
        <f>IF(AL271="","",VLOOKUP(AL271,'シフト記号表（勤務時間帯）'!$C$6:$U$35,19,0))</f>
        <v/>
      </c>
      <c r="AM273" s="257" t="str">
        <f>IF(AM271="","",VLOOKUP(AM271,'シフト記号表（勤務時間帯）'!$C$6:$U$35,19,0))</f>
        <v/>
      </c>
      <c r="AN273" s="248" t="str">
        <f>IF(AN271="","",VLOOKUP(AN271,'シフト記号表（勤務時間帯）'!$C$6:$U$35,19,0))</f>
        <v/>
      </c>
      <c r="AO273" s="252" t="str">
        <f>IF(AO271="","",VLOOKUP(AO271,'シフト記号表（勤務時間帯）'!$C$6:$U$35,19,0))</f>
        <v/>
      </c>
      <c r="AP273" s="252" t="str">
        <f>IF(AP271="","",VLOOKUP(AP271,'シフト記号表（勤務時間帯）'!$C$6:$U$35,19,0))</f>
        <v/>
      </c>
      <c r="AQ273" s="252" t="str">
        <f>IF(AQ271="","",VLOOKUP(AQ271,'シフト記号表（勤務時間帯）'!$C$6:$U$35,19,0))</f>
        <v/>
      </c>
      <c r="AR273" s="252" t="str">
        <f>IF(AR271="","",VLOOKUP(AR271,'シフト記号表（勤務時間帯）'!$C$6:$U$35,19,0))</f>
        <v/>
      </c>
      <c r="AS273" s="252" t="str">
        <f>IF(AS271="","",VLOOKUP(AS271,'シフト記号表（勤務時間帯）'!$C$6:$U$35,19,0))</f>
        <v/>
      </c>
      <c r="AT273" s="257" t="str">
        <f>IF(AT271="","",VLOOKUP(AT271,'シフト記号表（勤務時間帯）'!$C$6:$U$35,19,0))</f>
        <v/>
      </c>
      <c r="AU273" s="248" t="str">
        <f>IF(AU271="","",VLOOKUP(AU271,'シフト記号表（勤務時間帯）'!$C$6:$U$35,19,0))</f>
        <v/>
      </c>
      <c r="AV273" s="252" t="str">
        <f>IF(AV271="","",VLOOKUP(AV271,'シフト記号表（勤務時間帯）'!$C$6:$U$35,19,0))</f>
        <v/>
      </c>
      <c r="AW273" s="252" t="str">
        <f>IF(AW271="","",VLOOKUP(AW271,'シフト記号表（勤務時間帯）'!$C$6:$U$35,19,0))</f>
        <v/>
      </c>
      <c r="AX273" s="277">
        <f>IF($BB$3="４週",SUM(S273:AT273),IF($BB$3="暦月",SUM(S273:AW273),""))</f>
        <v>0</v>
      </c>
      <c r="AY273" s="277"/>
      <c r="AZ273" s="286">
        <f>IF($BB$3="４週",AX273/4,IF($BB$3="暦月",'認知症対応型通所（100名）'!AX273/('認知症対応型通所（100名）'!$BB$8/7),""))</f>
        <v>0</v>
      </c>
      <c r="BA273" s="286"/>
      <c r="BB273" s="174"/>
      <c r="BC273" s="174"/>
      <c r="BD273" s="174"/>
      <c r="BE273" s="174"/>
      <c r="BF273" s="174"/>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c r="HW273" s="5"/>
      <c r="HX273" s="5"/>
      <c r="HY273" s="5"/>
      <c r="HZ273" s="5"/>
      <c r="IA273" s="5"/>
      <c r="IB273" s="5"/>
      <c r="IC273" s="5"/>
      <c r="ID273" s="5"/>
      <c r="IE273" s="5"/>
      <c r="IF273" s="5"/>
      <c r="IG273" s="5"/>
      <c r="IH273" s="5"/>
      <c r="II273" s="5"/>
      <c r="IJ273" s="5"/>
      <c r="IK273" s="5"/>
      <c r="IL273" s="5"/>
      <c r="IM273" s="5"/>
      <c r="IN273" s="5"/>
      <c r="IO273" s="5"/>
      <c r="IP273" s="5"/>
      <c r="IQ273" s="5"/>
      <c r="IR273" s="5"/>
      <c r="IS273" s="5"/>
      <c r="IT273" s="5"/>
      <c r="IU273" s="5"/>
      <c r="IV273" s="5"/>
      <c r="IW273" s="5"/>
      <c r="IX273" s="5"/>
      <c r="IY273" s="5"/>
      <c r="IZ273" s="5"/>
      <c r="JA273" s="5"/>
      <c r="JB273" s="5"/>
      <c r="JC273" s="5"/>
      <c r="JD273" s="5"/>
      <c r="JE273" s="5"/>
      <c r="JF273" s="5"/>
      <c r="JG273" s="5"/>
      <c r="JH273" s="5"/>
      <c r="JI273" s="5"/>
      <c r="JJ273" s="5"/>
      <c r="JK273" s="5"/>
      <c r="JL273" s="5"/>
      <c r="JM273" s="5"/>
      <c r="JN273" s="5"/>
      <c r="JO273" s="5"/>
      <c r="JP273" s="5"/>
      <c r="JQ273" s="5"/>
      <c r="JR273" s="5"/>
      <c r="JS273" s="5"/>
      <c r="JT273" s="5"/>
      <c r="JU273" s="5"/>
      <c r="JV273" s="5"/>
      <c r="JW273" s="5"/>
      <c r="JX273" s="5"/>
      <c r="JY273" s="5"/>
      <c r="JZ273" s="5"/>
      <c r="KA273" s="5"/>
      <c r="KB273" s="5"/>
      <c r="KC273" s="5"/>
      <c r="KD273" s="5"/>
      <c r="KE273" s="5"/>
      <c r="KF273" s="5"/>
      <c r="KG273" s="5"/>
      <c r="KH273" s="5"/>
      <c r="KI273" s="5"/>
      <c r="KJ273" s="5"/>
      <c r="KK273" s="5"/>
      <c r="KL273" s="5"/>
      <c r="KM273" s="5"/>
      <c r="KN273" s="5"/>
      <c r="KO273" s="5"/>
      <c r="KP273" s="5"/>
      <c r="KQ273" s="5"/>
      <c r="KR273" s="5"/>
      <c r="KS273" s="5"/>
      <c r="KT273" s="5"/>
      <c r="KU273" s="5"/>
      <c r="KV273" s="5"/>
      <c r="KW273" s="5"/>
      <c r="KX273" s="5"/>
      <c r="KY273" s="5"/>
      <c r="KZ273" s="5"/>
      <c r="LA273" s="5"/>
      <c r="LB273" s="5"/>
      <c r="LC273" s="5"/>
      <c r="LD273" s="5"/>
      <c r="LE273" s="5"/>
      <c r="LF273" s="5"/>
      <c r="LG273" s="5"/>
      <c r="LH273" s="5"/>
      <c r="LI273" s="5"/>
      <c r="LJ273" s="5"/>
      <c r="LK273" s="5"/>
      <c r="LL273" s="5"/>
      <c r="LM273" s="5"/>
      <c r="LN273" s="5"/>
      <c r="LO273" s="5"/>
      <c r="LP273" s="5"/>
      <c r="LQ273" s="5"/>
      <c r="LR273" s="5"/>
      <c r="LS273" s="5"/>
      <c r="LT273" s="5"/>
      <c r="LU273" s="5"/>
      <c r="LV273" s="5"/>
      <c r="LW273" s="5"/>
      <c r="LX273" s="5"/>
      <c r="LY273" s="5"/>
      <c r="LZ273" s="5"/>
      <c r="MA273" s="5"/>
      <c r="MB273" s="5"/>
      <c r="MC273" s="5"/>
      <c r="MD273" s="5"/>
      <c r="ME273" s="5"/>
      <c r="MF273" s="5"/>
      <c r="MG273" s="5"/>
      <c r="MH273" s="5"/>
      <c r="MI273" s="5"/>
      <c r="MJ273" s="5"/>
      <c r="MK273" s="5"/>
      <c r="ML273" s="5"/>
      <c r="MM273" s="5"/>
      <c r="MN273" s="5"/>
      <c r="MO273" s="5"/>
      <c r="MP273" s="5"/>
      <c r="MQ273" s="5"/>
      <c r="MR273" s="5"/>
      <c r="MS273" s="5"/>
      <c r="MT273" s="5"/>
      <c r="MU273" s="5"/>
      <c r="MV273" s="5"/>
      <c r="MW273" s="5"/>
      <c r="MX273" s="5"/>
      <c r="MY273" s="5"/>
      <c r="MZ273" s="5"/>
      <c r="NA273" s="5"/>
      <c r="NB273" s="5"/>
      <c r="NC273" s="5"/>
      <c r="ND273" s="5"/>
      <c r="NE273" s="5"/>
      <c r="NF273" s="5"/>
      <c r="NG273" s="5"/>
      <c r="NH273" s="5"/>
      <c r="NI273" s="5"/>
      <c r="NJ273" s="5"/>
      <c r="NK273" s="5"/>
      <c r="NL273" s="5"/>
      <c r="NM273" s="5"/>
      <c r="NN273" s="5"/>
      <c r="NO273" s="5"/>
      <c r="NP273" s="5"/>
      <c r="NQ273" s="5"/>
      <c r="NR273" s="5"/>
      <c r="NS273" s="5"/>
      <c r="NT273" s="5"/>
      <c r="NU273" s="5"/>
      <c r="NV273" s="5"/>
      <c r="NW273" s="5"/>
      <c r="NX273" s="5"/>
      <c r="NY273" s="5"/>
      <c r="NZ273" s="5"/>
      <c r="OA273" s="5"/>
      <c r="OB273" s="5"/>
      <c r="OC273" s="5"/>
      <c r="OD273" s="5"/>
      <c r="OE273" s="5"/>
      <c r="OF273" s="5"/>
      <c r="OG273" s="5"/>
      <c r="OH273" s="5"/>
      <c r="OI273" s="5"/>
      <c r="OJ273" s="5"/>
      <c r="OK273" s="5"/>
      <c r="OL273" s="5"/>
      <c r="OM273" s="5"/>
      <c r="ON273" s="5"/>
      <c r="OO273" s="5"/>
      <c r="OP273" s="5"/>
      <c r="OQ273" s="5"/>
      <c r="OR273" s="5"/>
      <c r="OS273" s="5"/>
      <c r="OT273" s="5"/>
      <c r="OU273" s="5"/>
      <c r="OV273" s="5"/>
      <c r="OW273" s="5"/>
      <c r="OX273" s="5"/>
      <c r="OY273" s="5"/>
      <c r="OZ273" s="5"/>
      <c r="PA273" s="5"/>
      <c r="PB273" s="5"/>
      <c r="PC273" s="5"/>
      <c r="PD273" s="5"/>
      <c r="PE273" s="5"/>
      <c r="PF273" s="5"/>
      <c r="PG273" s="5"/>
      <c r="PH273" s="5"/>
      <c r="PI273" s="5"/>
      <c r="PJ273" s="5"/>
      <c r="PK273" s="5"/>
      <c r="PL273" s="5"/>
      <c r="PM273" s="5"/>
      <c r="PN273" s="5"/>
      <c r="PO273" s="5"/>
      <c r="PP273" s="5"/>
      <c r="PQ273" s="5"/>
      <c r="PR273" s="5"/>
      <c r="PS273" s="5"/>
      <c r="PT273" s="5"/>
      <c r="PU273" s="5"/>
      <c r="PV273" s="5"/>
      <c r="PW273" s="5"/>
      <c r="PX273" s="5"/>
      <c r="PY273" s="5"/>
      <c r="PZ273" s="5"/>
      <c r="QA273" s="5"/>
      <c r="QB273" s="5"/>
      <c r="QC273" s="5"/>
      <c r="QD273" s="5"/>
      <c r="QE273" s="5"/>
      <c r="QF273" s="5"/>
      <c r="QG273" s="5"/>
      <c r="QH273" s="5"/>
      <c r="QI273" s="5"/>
      <c r="QJ273" s="5"/>
      <c r="QK273" s="5"/>
      <c r="QL273" s="5"/>
      <c r="QM273" s="5"/>
      <c r="QN273" s="5"/>
      <c r="QO273" s="5"/>
      <c r="QP273" s="5"/>
      <c r="QQ273" s="5"/>
      <c r="QR273" s="5"/>
      <c r="QS273" s="5"/>
      <c r="QT273" s="5"/>
      <c r="QU273" s="5"/>
      <c r="QV273" s="5"/>
      <c r="QW273" s="5"/>
      <c r="QX273" s="5"/>
      <c r="QY273" s="5"/>
      <c r="QZ273" s="5"/>
      <c r="RA273" s="5"/>
      <c r="RB273" s="5"/>
      <c r="RC273" s="5"/>
      <c r="RD273" s="5"/>
      <c r="RE273" s="5"/>
      <c r="RF273" s="5"/>
      <c r="RG273" s="5"/>
      <c r="RH273" s="5"/>
      <c r="RI273" s="5"/>
      <c r="RJ273" s="5"/>
      <c r="RK273" s="5"/>
      <c r="RL273" s="5"/>
      <c r="RM273" s="5"/>
      <c r="RN273" s="5"/>
      <c r="RO273" s="5"/>
      <c r="RP273" s="5"/>
      <c r="RQ273" s="5"/>
      <c r="RR273" s="5"/>
      <c r="RS273" s="5"/>
      <c r="RT273" s="5"/>
      <c r="RU273" s="5"/>
      <c r="RV273" s="5"/>
      <c r="RW273" s="5"/>
      <c r="RX273" s="5"/>
      <c r="RY273" s="5"/>
      <c r="RZ273" s="5"/>
      <c r="SA273" s="5"/>
      <c r="SB273" s="5"/>
      <c r="SC273" s="5"/>
      <c r="SD273" s="5"/>
      <c r="SE273" s="5"/>
      <c r="SF273" s="5"/>
      <c r="SG273" s="5"/>
      <c r="SH273" s="5"/>
      <c r="SI273" s="5"/>
      <c r="SJ273" s="5"/>
      <c r="SK273" s="5"/>
      <c r="SL273" s="5"/>
      <c r="SM273" s="5"/>
      <c r="SN273" s="5"/>
      <c r="SO273" s="5"/>
      <c r="SP273" s="5"/>
      <c r="SQ273" s="5"/>
      <c r="SR273" s="5"/>
      <c r="SS273" s="5"/>
      <c r="ST273" s="5"/>
      <c r="SU273" s="5"/>
      <c r="SV273" s="5"/>
      <c r="SW273" s="5"/>
      <c r="SX273" s="5"/>
      <c r="SY273" s="5"/>
      <c r="SZ273" s="5"/>
      <c r="TA273" s="5"/>
      <c r="TB273" s="5"/>
      <c r="TC273" s="5"/>
      <c r="TD273" s="5"/>
      <c r="TE273" s="5"/>
      <c r="TF273" s="5"/>
      <c r="TG273" s="5"/>
      <c r="TH273" s="5"/>
      <c r="TI273" s="5"/>
      <c r="TJ273" s="5"/>
      <c r="TK273" s="5"/>
      <c r="TL273" s="5"/>
      <c r="TM273" s="5"/>
      <c r="TN273" s="5"/>
      <c r="TO273" s="5"/>
      <c r="TP273" s="5"/>
      <c r="TQ273" s="5"/>
      <c r="TR273" s="5"/>
      <c r="TS273" s="5"/>
      <c r="TT273" s="5"/>
      <c r="TU273" s="5"/>
      <c r="TV273" s="5"/>
      <c r="TW273" s="5"/>
      <c r="TX273" s="5"/>
      <c r="TY273" s="5"/>
      <c r="TZ273" s="5"/>
      <c r="UA273" s="5"/>
      <c r="UB273" s="5"/>
      <c r="UC273" s="5"/>
      <c r="UD273" s="5"/>
      <c r="UE273" s="5"/>
      <c r="UF273" s="5"/>
      <c r="UG273" s="5"/>
      <c r="UH273" s="5"/>
      <c r="UI273" s="5"/>
      <c r="UJ273" s="5"/>
      <c r="UK273" s="5"/>
      <c r="UL273" s="5"/>
      <c r="UM273" s="5"/>
      <c r="UN273" s="5"/>
      <c r="UO273" s="5"/>
      <c r="UP273" s="5"/>
      <c r="UQ273" s="5"/>
      <c r="UR273" s="5"/>
      <c r="US273" s="5"/>
      <c r="UT273" s="5"/>
      <c r="UU273" s="5"/>
      <c r="UV273" s="5"/>
      <c r="UW273" s="5"/>
      <c r="UX273" s="5"/>
      <c r="UY273" s="5"/>
      <c r="UZ273" s="5"/>
      <c r="VA273" s="5"/>
      <c r="VB273" s="5"/>
      <c r="VC273" s="5"/>
      <c r="VD273" s="5"/>
      <c r="VE273" s="5"/>
      <c r="VF273" s="5"/>
      <c r="VG273" s="5"/>
      <c r="VH273" s="5"/>
      <c r="VI273" s="5"/>
      <c r="VJ273" s="5"/>
      <c r="VK273" s="5"/>
      <c r="VL273" s="5"/>
      <c r="VM273" s="5"/>
      <c r="VN273" s="5"/>
      <c r="VO273" s="5"/>
      <c r="VP273" s="5"/>
      <c r="VQ273" s="5"/>
      <c r="VR273" s="5"/>
      <c r="VS273" s="5"/>
      <c r="VT273" s="5"/>
      <c r="VU273" s="5"/>
      <c r="VV273" s="5"/>
      <c r="VW273" s="5"/>
      <c r="VX273" s="5"/>
      <c r="VY273" s="5"/>
      <c r="VZ273" s="5"/>
      <c r="WA273" s="5"/>
      <c r="WB273" s="5"/>
      <c r="WC273" s="5"/>
      <c r="WD273" s="5"/>
      <c r="WE273" s="5"/>
      <c r="WF273" s="5"/>
      <c r="WG273" s="5"/>
      <c r="WH273" s="5"/>
      <c r="WI273" s="5"/>
      <c r="WJ273" s="5"/>
      <c r="WK273" s="5"/>
      <c r="WL273" s="5"/>
      <c r="WM273" s="5"/>
      <c r="WN273" s="5"/>
      <c r="WO273" s="5"/>
      <c r="WP273" s="5"/>
      <c r="WQ273" s="5"/>
      <c r="WR273" s="5"/>
      <c r="WS273" s="5"/>
      <c r="WT273" s="5"/>
      <c r="WU273" s="5"/>
      <c r="WV273" s="5"/>
      <c r="WW273" s="5"/>
      <c r="WX273" s="5"/>
      <c r="WY273" s="5"/>
      <c r="WZ273" s="5"/>
      <c r="XA273" s="5"/>
      <c r="XB273" s="5"/>
      <c r="XC273" s="5"/>
      <c r="XD273" s="5"/>
      <c r="XE273" s="5"/>
      <c r="XF273" s="5"/>
      <c r="XG273" s="5"/>
      <c r="XH273" s="5"/>
      <c r="XI273" s="5"/>
      <c r="XJ273" s="5"/>
      <c r="XK273" s="5"/>
      <c r="XL273" s="5"/>
      <c r="XM273" s="5"/>
      <c r="XN273" s="5"/>
      <c r="XO273" s="5"/>
      <c r="XP273" s="5"/>
      <c r="XQ273" s="5"/>
      <c r="XR273" s="5"/>
      <c r="XS273" s="5"/>
      <c r="XT273" s="5"/>
      <c r="XU273" s="5"/>
      <c r="XV273" s="5"/>
      <c r="XW273" s="5"/>
      <c r="XX273" s="5"/>
      <c r="XY273" s="5"/>
      <c r="XZ273" s="5"/>
      <c r="YA273" s="5"/>
      <c r="YB273" s="5"/>
      <c r="YC273" s="5"/>
      <c r="YD273" s="5"/>
      <c r="YE273" s="5"/>
      <c r="YF273" s="5"/>
      <c r="YG273" s="5"/>
      <c r="YH273" s="5"/>
      <c r="YI273" s="5"/>
      <c r="YJ273" s="5"/>
      <c r="YK273" s="5"/>
      <c r="YL273" s="5"/>
      <c r="YM273" s="5"/>
      <c r="YN273" s="5"/>
      <c r="YO273" s="5"/>
      <c r="YP273" s="5"/>
      <c r="YQ273" s="5"/>
      <c r="YR273" s="5"/>
      <c r="YS273" s="5"/>
      <c r="YT273" s="5"/>
      <c r="YU273" s="5"/>
      <c r="YV273" s="5"/>
      <c r="YW273" s="5"/>
      <c r="YX273" s="5"/>
      <c r="YY273" s="5"/>
      <c r="YZ273" s="5"/>
      <c r="ZA273" s="5"/>
      <c r="ZB273" s="5"/>
      <c r="ZC273" s="5"/>
      <c r="ZD273" s="5"/>
      <c r="ZE273" s="5"/>
      <c r="ZF273" s="5"/>
      <c r="ZG273" s="5"/>
      <c r="ZH273" s="5"/>
      <c r="ZI273" s="5"/>
      <c r="ZJ273" s="5"/>
      <c r="ZK273" s="5"/>
      <c r="ZL273" s="5"/>
      <c r="ZM273" s="5"/>
      <c r="ZN273" s="5"/>
      <c r="ZO273" s="5"/>
      <c r="ZP273" s="5"/>
      <c r="ZQ273" s="5"/>
      <c r="ZR273" s="5"/>
      <c r="ZS273" s="5"/>
      <c r="ZT273" s="5"/>
      <c r="ZU273" s="5"/>
      <c r="ZV273" s="5"/>
      <c r="ZW273" s="5"/>
      <c r="ZX273" s="5"/>
      <c r="ZY273" s="5"/>
      <c r="ZZ273" s="5"/>
      <c r="AAA273" s="5"/>
      <c r="AAB273" s="5"/>
      <c r="AAC273" s="5"/>
      <c r="AAD273" s="5"/>
      <c r="AAE273" s="5"/>
      <c r="AAF273" s="5"/>
      <c r="AAG273" s="5"/>
      <c r="AAH273" s="5"/>
      <c r="AAI273" s="5"/>
      <c r="AAJ273" s="5"/>
      <c r="AAK273" s="5"/>
      <c r="AAL273" s="5"/>
      <c r="AAM273" s="5"/>
      <c r="AAN273" s="5"/>
      <c r="AAO273" s="5"/>
      <c r="AAP273" s="5"/>
      <c r="AAQ273" s="5"/>
      <c r="AAR273" s="5"/>
      <c r="AAS273" s="5"/>
      <c r="AAT273" s="5"/>
      <c r="AAU273" s="5"/>
      <c r="AAV273" s="5"/>
      <c r="AAW273" s="5"/>
      <c r="AAX273" s="5"/>
      <c r="AAY273" s="5"/>
      <c r="AAZ273" s="5"/>
      <c r="ABA273" s="5"/>
      <c r="ABB273" s="5"/>
      <c r="ABC273" s="5"/>
      <c r="ABD273" s="5"/>
      <c r="ABE273" s="5"/>
      <c r="ABF273" s="5"/>
      <c r="ABG273" s="5"/>
      <c r="ABH273" s="5"/>
      <c r="ABI273" s="5"/>
      <c r="ABJ273" s="5"/>
      <c r="ABK273" s="5"/>
      <c r="ABL273" s="5"/>
      <c r="ABM273" s="5"/>
      <c r="ABN273" s="5"/>
      <c r="ABO273" s="5"/>
      <c r="ABP273" s="5"/>
      <c r="ABQ273" s="5"/>
      <c r="ABR273" s="5"/>
      <c r="ABS273" s="5"/>
      <c r="ABT273" s="5"/>
      <c r="ABU273" s="5"/>
      <c r="ABV273" s="5"/>
      <c r="ABW273" s="5"/>
      <c r="ABX273" s="5"/>
      <c r="ABY273" s="5"/>
      <c r="ABZ273" s="5"/>
      <c r="ACA273" s="5"/>
      <c r="ACB273" s="5"/>
      <c r="ACC273" s="5"/>
      <c r="ACD273" s="5"/>
      <c r="ACE273" s="5"/>
      <c r="ACF273" s="5"/>
      <c r="ACG273" s="5"/>
      <c r="ACH273" s="5"/>
      <c r="ACI273" s="5"/>
      <c r="ACJ273" s="5"/>
      <c r="ACK273" s="5"/>
      <c r="ACL273" s="5"/>
      <c r="ACM273" s="5"/>
      <c r="ACN273" s="5"/>
      <c r="ACO273" s="5"/>
      <c r="ACP273" s="5"/>
      <c r="ACQ273" s="5"/>
      <c r="ACR273" s="5"/>
      <c r="ACS273" s="5"/>
      <c r="ACT273" s="5"/>
      <c r="ACU273" s="5"/>
      <c r="ACV273" s="5"/>
      <c r="ACW273" s="5"/>
      <c r="ACX273" s="5"/>
      <c r="ACY273" s="5"/>
      <c r="ACZ273" s="5"/>
      <c r="ADA273" s="5"/>
      <c r="ADB273" s="5"/>
      <c r="ADC273" s="5"/>
      <c r="ADD273" s="5"/>
      <c r="ADE273" s="5"/>
      <c r="ADF273" s="5"/>
      <c r="ADG273" s="5"/>
      <c r="ADH273" s="5"/>
      <c r="ADI273" s="5"/>
      <c r="ADJ273" s="5"/>
      <c r="ADK273" s="5"/>
      <c r="ADL273" s="5"/>
      <c r="ADM273" s="5"/>
      <c r="ADN273" s="5"/>
      <c r="ADO273" s="5"/>
      <c r="ADP273" s="5"/>
      <c r="ADQ273" s="5"/>
      <c r="ADR273" s="5"/>
      <c r="ADS273" s="5"/>
      <c r="ADT273" s="5"/>
      <c r="ADU273" s="5"/>
      <c r="ADV273" s="5"/>
      <c r="ADW273" s="5"/>
      <c r="ADX273" s="5"/>
      <c r="ADY273" s="5"/>
      <c r="ADZ273" s="5"/>
      <c r="AEA273" s="5"/>
      <c r="AEB273" s="5"/>
      <c r="AEC273" s="5"/>
      <c r="AED273" s="5"/>
      <c r="AEE273" s="5"/>
      <c r="AEF273" s="5"/>
      <c r="AEG273" s="5"/>
      <c r="AEH273" s="5"/>
      <c r="AEI273" s="5"/>
      <c r="AEJ273" s="5"/>
      <c r="AEK273" s="5"/>
      <c r="AEL273" s="5"/>
      <c r="AEM273" s="5"/>
      <c r="AEN273" s="5"/>
      <c r="AEO273" s="5"/>
      <c r="AEP273" s="5"/>
      <c r="AEQ273" s="5"/>
      <c r="AER273" s="5"/>
      <c r="AES273" s="5"/>
      <c r="AET273" s="5"/>
      <c r="AEU273" s="5"/>
      <c r="AEV273" s="5"/>
      <c r="AEW273" s="5"/>
      <c r="AEX273" s="5"/>
      <c r="AEY273" s="5"/>
      <c r="AEZ273" s="5"/>
      <c r="AFA273" s="5"/>
      <c r="AFB273" s="5"/>
      <c r="AFC273" s="5"/>
      <c r="AFD273" s="5"/>
      <c r="AFE273" s="5"/>
      <c r="AFF273" s="5"/>
      <c r="AFG273" s="5"/>
      <c r="AFH273" s="5"/>
      <c r="AFI273" s="5"/>
      <c r="AFJ273" s="5"/>
      <c r="AFK273" s="5"/>
      <c r="AFL273" s="5"/>
      <c r="AFM273" s="5"/>
      <c r="AFN273" s="5"/>
      <c r="AFO273" s="5"/>
      <c r="AFP273" s="5"/>
      <c r="AFQ273" s="5"/>
      <c r="AFR273" s="5"/>
      <c r="AFS273" s="5"/>
      <c r="AFT273" s="5"/>
      <c r="AFU273" s="5"/>
      <c r="AFV273" s="5"/>
      <c r="AFW273" s="5"/>
      <c r="AFX273" s="5"/>
      <c r="AFY273" s="5"/>
      <c r="AFZ273" s="5"/>
      <c r="AGA273" s="5"/>
      <c r="AGB273" s="5"/>
      <c r="AGC273" s="5"/>
      <c r="AGD273" s="5"/>
      <c r="AGE273" s="5"/>
      <c r="AGF273" s="5"/>
      <c r="AGG273" s="5"/>
      <c r="AGH273" s="5"/>
      <c r="AGI273" s="5"/>
      <c r="AGJ273" s="5"/>
      <c r="AGK273" s="5"/>
      <c r="AGL273" s="5"/>
      <c r="AGM273" s="5"/>
      <c r="AGN273" s="5"/>
      <c r="AGO273" s="5"/>
      <c r="AGP273" s="5"/>
      <c r="AGQ273" s="5"/>
      <c r="AGR273" s="5"/>
      <c r="AGS273" s="5"/>
      <c r="AGT273" s="5"/>
      <c r="AGU273" s="5"/>
      <c r="AGV273" s="5"/>
      <c r="AGW273" s="5"/>
      <c r="AGX273" s="5"/>
      <c r="AGY273" s="5"/>
      <c r="AGZ273" s="5"/>
      <c r="AHA273" s="5"/>
      <c r="AHB273" s="5"/>
      <c r="AHC273" s="5"/>
      <c r="AHD273" s="5"/>
      <c r="AHE273" s="5"/>
      <c r="AHF273" s="5"/>
      <c r="AHG273" s="5"/>
      <c r="AHH273" s="5"/>
      <c r="AHI273" s="5"/>
      <c r="AHJ273" s="5"/>
      <c r="AHK273" s="5"/>
      <c r="AHL273" s="5"/>
      <c r="AHM273" s="5"/>
      <c r="AHN273" s="5"/>
      <c r="AHO273" s="5"/>
      <c r="AHP273" s="5"/>
      <c r="AHQ273" s="5"/>
      <c r="AHR273" s="5"/>
      <c r="AHS273" s="5"/>
      <c r="AHT273" s="5"/>
      <c r="AHU273" s="5"/>
      <c r="AHV273" s="5"/>
      <c r="AHW273" s="5"/>
      <c r="AHX273" s="5"/>
      <c r="AHY273" s="5"/>
      <c r="AHZ273" s="5"/>
      <c r="AIA273" s="5"/>
      <c r="AIB273" s="5"/>
      <c r="AIC273" s="5"/>
      <c r="AID273" s="5"/>
      <c r="AIE273" s="5"/>
      <c r="AIF273" s="5"/>
      <c r="AIG273" s="5"/>
      <c r="AIH273" s="5"/>
      <c r="AII273" s="5"/>
      <c r="AIJ273" s="5"/>
      <c r="AIK273" s="5"/>
      <c r="AIL273" s="5"/>
      <c r="AIM273" s="5"/>
      <c r="AIN273" s="5"/>
      <c r="AIO273" s="5"/>
      <c r="AIP273" s="5"/>
      <c r="AIQ273" s="5"/>
      <c r="AIR273" s="5"/>
      <c r="AIS273" s="5"/>
      <c r="AIT273" s="5"/>
      <c r="AIU273" s="5"/>
      <c r="AIV273" s="5"/>
      <c r="AIW273" s="5"/>
      <c r="AIX273" s="5"/>
      <c r="AIY273" s="5"/>
      <c r="AIZ273" s="5"/>
      <c r="AJA273" s="5"/>
      <c r="AJB273" s="5"/>
      <c r="AJC273" s="5"/>
      <c r="AJD273" s="5"/>
      <c r="AJE273" s="5"/>
      <c r="AJF273" s="5"/>
      <c r="AJG273" s="5"/>
      <c r="AJH273" s="5"/>
      <c r="AJI273" s="5"/>
      <c r="AJJ273" s="5"/>
      <c r="AJK273" s="5"/>
      <c r="AJL273" s="5"/>
      <c r="AJM273" s="5"/>
      <c r="AJN273" s="5"/>
      <c r="AJO273" s="5"/>
      <c r="AJP273" s="5"/>
      <c r="AJQ273" s="5"/>
      <c r="AJR273" s="5"/>
      <c r="AJS273" s="5"/>
      <c r="AJT273" s="5"/>
      <c r="AJU273" s="5"/>
      <c r="AJV273" s="5"/>
      <c r="AJW273" s="5"/>
      <c r="AJX273" s="5"/>
      <c r="AJY273" s="5"/>
      <c r="AJZ273" s="5"/>
      <c r="AKA273" s="5"/>
      <c r="AKB273" s="5"/>
      <c r="AKC273" s="5"/>
      <c r="AKD273" s="5"/>
      <c r="AKE273" s="5"/>
      <c r="AKF273" s="5"/>
      <c r="AKG273" s="5"/>
      <c r="AKH273" s="5"/>
      <c r="AKI273" s="5"/>
      <c r="AKJ273" s="5"/>
      <c r="AKK273" s="5"/>
      <c r="AKL273" s="5"/>
      <c r="AKM273" s="5"/>
      <c r="AKN273" s="5"/>
      <c r="AKO273" s="5"/>
      <c r="AKP273" s="5"/>
      <c r="AKQ273" s="5"/>
      <c r="AKR273" s="5"/>
      <c r="AKS273" s="5"/>
      <c r="AKT273" s="5"/>
      <c r="AKU273" s="5"/>
      <c r="AKV273" s="5"/>
      <c r="AKW273" s="5"/>
      <c r="AKX273" s="5"/>
      <c r="AKY273" s="5"/>
      <c r="AKZ273" s="5"/>
      <c r="ALA273" s="5"/>
      <c r="ALB273" s="5"/>
      <c r="ALC273" s="5"/>
      <c r="ALD273" s="5"/>
      <c r="ALE273" s="5"/>
      <c r="ALF273" s="5"/>
      <c r="ALG273" s="5"/>
      <c r="ALH273" s="5"/>
      <c r="ALI273" s="5"/>
      <c r="ALJ273" s="5"/>
      <c r="ALK273" s="5"/>
      <c r="ALL273" s="5"/>
      <c r="ALM273" s="5"/>
      <c r="ALN273" s="5"/>
      <c r="ALO273" s="5"/>
      <c r="ALP273" s="5"/>
      <c r="ALQ273" s="5"/>
      <c r="ALR273" s="5"/>
      <c r="ALS273" s="5"/>
      <c r="ALT273" s="5"/>
      <c r="ALU273" s="5"/>
      <c r="ALV273" s="5"/>
      <c r="ALW273" s="5"/>
      <c r="ALX273" s="5"/>
      <c r="ALY273" s="5"/>
      <c r="ALZ273" s="5"/>
      <c r="AMA273" s="5"/>
      <c r="AMB273" s="5"/>
      <c r="AMC273" s="5"/>
      <c r="AMD273" s="5"/>
      <c r="AME273" s="5"/>
      <c r="AMF273" s="5"/>
      <c r="AMG273" s="5"/>
      <c r="AMH273" s="5"/>
      <c r="AMI273" s="5"/>
      <c r="AMJ273" s="5"/>
    </row>
    <row r="274" spans="1:1024" ht="20.25" customHeight="1">
      <c r="A274" s="5"/>
      <c r="B274" s="209">
        <f>B271+1</f>
        <v>85</v>
      </c>
      <c r="C274" s="219"/>
      <c r="D274" s="219"/>
      <c r="E274" s="219"/>
      <c r="F274" s="41"/>
      <c r="G274" s="50"/>
      <c r="H274" s="50"/>
      <c r="I274" s="50"/>
      <c r="J274" s="50"/>
      <c r="K274" s="50"/>
      <c r="L274" s="67"/>
      <c r="M274" s="67"/>
      <c r="N274" s="67"/>
      <c r="O274" s="67"/>
      <c r="P274" s="241" t="s">
        <v>49</v>
      </c>
      <c r="Q274" s="241"/>
      <c r="R274" s="241"/>
      <c r="S274" s="307"/>
      <c r="T274" s="309"/>
      <c r="U274" s="309"/>
      <c r="V274" s="309"/>
      <c r="W274" s="309"/>
      <c r="X274" s="309"/>
      <c r="Y274" s="310"/>
      <c r="Z274" s="307"/>
      <c r="AA274" s="309"/>
      <c r="AB274" s="309"/>
      <c r="AC274" s="309"/>
      <c r="AD274" s="309"/>
      <c r="AE274" s="309"/>
      <c r="AF274" s="310"/>
      <c r="AG274" s="307"/>
      <c r="AH274" s="309"/>
      <c r="AI274" s="309"/>
      <c r="AJ274" s="309"/>
      <c r="AK274" s="309"/>
      <c r="AL274" s="309"/>
      <c r="AM274" s="310"/>
      <c r="AN274" s="307"/>
      <c r="AO274" s="309"/>
      <c r="AP274" s="309"/>
      <c r="AQ274" s="309"/>
      <c r="AR274" s="309"/>
      <c r="AS274" s="309"/>
      <c r="AT274" s="310"/>
      <c r="AU274" s="307"/>
      <c r="AV274" s="309"/>
      <c r="AW274" s="309"/>
      <c r="AX274" s="312"/>
      <c r="AY274" s="312"/>
      <c r="AZ274" s="316"/>
      <c r="BA274" s="316"/>
      <c r="BB274" s="174"/>
      <c r="BC274" s="174"/>
      <c r="BD274" s="174"/>
      <c r="BE274" s="174"/>
      <c r="BF274" s="174"/>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c r="HW274" s="5"/>
      <c r="HX274" s="5"/>
      <c r="HY274" s="5"/>
      <c r="HZ274" s="5"/>
      <c r="IA274" s="5"/>
      <c r="IB274" s="5"/>
      <c r="IC274" s="5"/>
      <c r="ID274" s="5"/>
      <c r="IE274" s="5"/>
      <c r="IF274" s="5"/>
      <c r="IG274" s="5"/>
      <c r="IH274" s="5"/>
      <c r="II274" s="5"/>
      <c r="IJ274" s="5"/>
      <c r="IK274" s="5"/>
      <c r="IL274" s="5"/>
      <c r="IM274" s="5"/>
      <c r="IN274" s="5"/>
      <c r="IO274" s="5"/>
      <c r="IP274" s="5"/>
      <c r="IQ274" s="5"/>
      <c r="IR274" s="5"/>
      <c r="IS274" s="5"/>
      <c r="IT274" s="5"/>
      <c r="IU274" s="5"/>
      <c r="IV274" s="5"/>
      <c r="IW274" s="5"/>
      <c r="IX274" s="5"/>
      <c r="IY274" s="5"/>
      <c r="IZ274" s="5"/>
      <c r="JA274" s="5"/>
      <c r="JB274" s="5"/>
      <c r="JC274" s="5"/>
      <c r="JD274" s="5"/>
      <c r="JE274" s="5"/>
      <c r="JF274" s="5"/>
      <c r="JG274" s="5"/>
      <c r="JH274" s="5"/>
      <c r="JI274" s="5"/>
      <c r="JJ274" s="5"/>
      <c r="JK274" s="5"/>
      <c r="JL274" s="5"/>
      <c r="JM274" s="5"/>
      <c r="JN274" s="5"/>
      <c r="JO274" s="5"/>
      <c r="JP274" s="5"/>
      <c r="JQ274" s="5"/>
      <c r="JR274" s="5"/>
      <c r="JS274" s="5"/>
      <c r="JT274" s="5"/>
      <c r="JU274" s="5"/>
      <c r="JV274" s="5"/>
      <c r="JW274" s="5"/>
      <c r="JX274" s="5"/>
      <c r="JY274" s="5"/>
      <c r="JZ274" s="5"/>
      <c r="KA274" s="5"/>
      <c r="KB274" s="5"/>
      <c r="KC274" s="5"/>
      <c r="KD274" s="5"/>
      <c r="KE274" s="5"/>
      <c r="KF274" s="5"/>
      <c r="KG274" s="5"/>
      <c r="KH274" s="5"/>
      <c r="KI274" s="5"/>
      <c r="KJ274" s="5"/>
      <c r="KK274" s="5"/>
      <c r="KL274" s="5"/>
      <c r="KM274" s="5"/>
      <c r="KN274" s="5"/>
      <c r="KO274" s="5"/>
      <c r="KP274" s="5"/>
      <c r="KQ274" s="5"/>
      <c r="KR274" s="5"/>
      <c r="KS274" s="5"/>
      <c r="KT274" s="5"/>
      <c r="KU274" s="5"/>
      <c r="KV274" s="5"/>
      <c r="KW274" s="5"/>
      <c r="KX274" s="5"/>
      <c r="KY274" s="5"/>
      <c r="KZ274" s="5"/>
      <c r="LA274" s="5"/>
      <c r="LB274" s="5"/>
      <c r="LC274" s="5"/>
      <c r="LD274" s="5"/>
      <c r="LE274" s="5"/>
      <c r="LF274" s="5"/>
      <c r="LG274" s="5"/>
      <c r="LH274" s="5"/>
      <c r="LI274" s="5"/>
      <c r="LJ274" s="5"/>
      <c r="LK274" s="5"/>
      <c r="LL274" s="5"/>
      <c r="LM274" s="5"/>
      <c r="LN274" s="5"/>
      <c r="LO274" s="5"/>
      <c r="LP274" s="5"/>
      <c r="LQ274" s="5"/>
      <c r="LR274" s="5"/>
      <c r="LS274" s="5"/>
      <c r="LT274" s="5"/>
      <c r="LU274" s="5"/>
      <c r="LV274" s="5"/>
      <c r="LW274" s="5"/>
      <c r="LX274" s="5"/>
      <c r="LY274" s="5"/>
      <c r="LZ274" s="5"/>
      <c r="MA274" s="5"/>
      <c r="MB274" s="5"/>
      <c r="MC274" s="5"/>
      <c r="MD274" s="5"/>
      <c r="ME274" s="5"/>
      <c r="MF274" s="5"/>
      <c r="MG274" s="5"/>
      <c r="MH274" s="5"/>
      <c r="MI274" s="5"/>
      <c r="MJ274" s="5"/>
      <c r="MK274" s="5"/>
      <c r="ML274" s="5"/>
      <c r="MM274" s="5"/>
      <c r="MN274" s="5"/>
      <c r="MO274" s="5"/>
      <c r="MP274" s="5"/>
      <c r="MQ274" s="5"/>
      <c r="MR274" s="5"/>
      <c r="MS274" s="5"/>
      <c r="MT274" s="5"/>
      <c r="MU274" s="5"/>
      <c r="MV274" s="5"/>
      <c r="MW274" s="5"/>
      <c r="MX274" s="5"/>
      <c r="MY274" s="5"/>
      <c r="MZ274" s="5"/>
      <c r="NA274" s="5"/>
      <c r="NB274" s="5"/>
      <c r="NC274" s="5"/>
      <c r="ND274" s="5"/>
      <c r="NE274" s="5"/>
      <c r="NF274" s="5"/>
      <c r="NG274" s="5"/>
      <c r="NH274" s="5"/>
      <c r="NI274" s="5"/>
      <c r="NJ274" s="5"/>
      <c r="NK274" s="5"/>
      <c r="NL274" s="5"/>
      <c r="NM274" s="5"/>
      <c r="NN274" s="5"/>
      <c r="NO274" s="5"/>
      <c r="NP274" s="5"/>
      <c r="NQ274" s="5"/>
      <c r="NR274" s="5"/>
      <c r="NS274" s="5"/>
      <c r="NT274" s="5"/>
      <c r="NU274" s="5"/>
      <c r="NV274" s="5"/>
      <c r="NW274" s="5"/>
      <c r="NX274" s="5"/>
      <c r="NY274" s="5"/>
      <c r="NZ274" s="5"/>
      <c r="OA274" s="5"/>
      <c r="OB274" s="5"/>
      <c r="OC274" s="5"/>
      <c r="OD274" s="5"/>
      <c r="OE274" s="5"/>
      <c r="OF274" s="5"/>
      <c r="OG274" s="5"/>
      <c r="OH274" s="5"/>
      <c r="OI274" s="5"/>
      <c r="OJ274" s="5"/>
      <c r="OK274" s="5"/>
      <c r="OL274" s="5"/>
      <c r="OM274" s="5"/>
      <c r="ON274" s="5"/>
      <c r="OO274" s="5"/>
      <c r="OP274" s="5"/>
      <c r="OQ274" s="5"/>
      <c r="OR274" s="5"/>
      <c r="OS274" s="5"/>
      <c r="OT274" s="5"/>
      <c r="OU274" s="5"/>
      <c r="OV274" s="5"/>
      <c r="OW274" s="5"/>
      <c r="OX274" s="5"/>
      <c r="OY274" s="5"/>
      <c r="OZ274" s="5"/>
      <c r="PA274" s="5"/>
      <c r="PB274" s="5"/>
      <c r="PC274" s="5"/>
      <c r="PD274" s="5"/>
      <c r="PE274" s="5"/>
      <c r="PF274" s="5"/>
      <c r="PG274" s="5"/>
      <c r="PH274" s="5"/>
      <c r="PI274" s="5"/>
      <c r="PJ274" s="5"/>
      <c r="PK274" s="5"/>
      <c r="PL274" s="5"/>
      <c r="PM274" s="5"/>
      <c r="PN274" s="5"/>
      <c r="PO274" s="5"/>
      <c r="PP274" s="5"/>
      <c r="PQ274" s="5"/>
      <c r="PR274" s="5"/>
      <c r="PS274" s="5"/>
      <c r="PT274" s="5"/>
      <c r="PU274" s="5"/>
      <c r="PV274" s="5"/>
      <c r="PW274" s="5"/>
      <c r="PX274" s="5"/>
      <c r="PY274" s="5"/>
      <c r="PZ274" s="5"/>
      <c r="QA274" s="5"/>
      <c r="QB274" s="5"/>
      <c r="QC274" s="5"/>
      <c r="QD274" s="5"/>
      <c r="QE274" s="5"/>
      <c r="QF274" s="5"/>
      <c r="QG274" s="5"/>
      <c r="QH274" s="5"/>
      <c r="QI274" s="5"/>
      <c r="QJ274" s="5"/>
      <c r="QK274" s="5"/>
      <c r="QL274" s="5"/>
      <c r="QM274" s="5"/>
      <c r="QN274" s="5"/>
      <c r="QO274" s="5"/>
      <c r="QP274" s="5"/>
      <c r="QQ274" s="5"/>
      <c r="QR274" s="5"/>
      <c r="QS274" s="5"/>
      <c r="QT274" s="5"/>
      <c r="QU274" s="5"/>
      <c r="QV274" s="5"/>
      <c r="QW274" s="5"/>
      <c r="QX274" s="5"/>
      <c r="QY274" s="5"/>
      <c r="QZ274" s="5"/>
      <c r="RA274" s="5"/>
      <c r="RB274" s="5"/>
      <c r="RC274" s="5"/>
      <c r="RD274" s="5"/>
      <c r="RE274" s="5"/>
      <c r="RF274" s="5"/>
      <c r="RG274" s="5"/>
      <c r="RH274" s="5"/>
      <c r="RI274" s="5"/>
      <c r="RJ274" s="5"/>
      <c r="RK274" s="5"/>
      <c r="RL274" s="5"/>
      <c r="RM274" s="5"/>
      <c r="RN274" s="5"/>
      <c r="RO274" s="5"/>
      <c r="RP274" s="5"/>
      <c r="RQ274" s="5"/>
      <c r="RR274" s="5"/>
      <c r="RS274" s="5"/>
      <c r="RT274" s="5"/>
      <c r="RU274" s="5"/>
      <c r="RV274" s="5"/>
      <c r="RW274" s="5"/>
      <c r="RX274" s="5"/>
      <c r="RY274" s="5"/>
      <c r="RZ274" s="5"/>
      <c r="SA274" s="5"/>
      <c r="SB274" s="5"/>
      <c r="SC274" s="5"/>
      <c r="SD274" s="5"/>
      <c r="SE274" s="5"/>
      <c r="SF274" s="5"/>
      <c r="SG274" s="5"/>
      <c r="SH274" s="5"/>
      <c r="SI274" s="5"/>
      <c r="SJ274" s="5"/>
      <c r="SK274" s="5"/>
      <c r="SL274" s="5"/>
      <c r="SM274" s="5"/>
      <c r="SN274" s="5"/>
      <c r="SO274" s="5"/>
      <c r="SP274" s="5"/>
      <c r="SQ274" s="5"/>
      <c r="SR274" s="5"/>
      <c r="SS274" s="5"/>
      <c r="ST274" s="5"/>
      <c r="SU274" s="5"/>
      <c r="SV274" s="5"/>
      <c r="SW274" s="5"/>
      <c r="SX274" s="5"/>
      <c r="SY274" s="5"/>
      <c r="SZ274" s="5"/>
      <c r="TA274" s="5"/>
      <c r="TB274" s="5"/>
      <c r="TC274" s="5"/>
      <c r="TD274" s="5"/>
      <c r="TE274" s="5"/>
      <c r="TF274" s="5"/>
      <c r="TG274" s="5"/>
      <c r="TH274" s="5"/>
      <c r="TI274" s="5"/>
      <c r="TJ274" s="5"/>
      <c r="TK274" s="5"/>
      <c r="TL274" s="5"/>
      <c r="TM274" s="5"/>
      <c r="TN274" s="5"/>
      <c r="TO274" s="5"/>
      <c r="TP274" s="5"/>
      <c r="TQ274" s="5"/>
      <c r="TR274" s="5"/>
      <c r="TS274" s="5"/>
      <c r="TT274" s="5"/>
      <c r="TU274" s="5"/>
      <c r="TV274" s="5"/>
      <c r="TW274" s="5"/>
      <c r="TX274" s="5"/>
      <c r="TY274" s="5"/>
      <c r="TZ274" s="5"/>
      <c r="UA274" s="5"/>
      <c r="UB274" s="5"/>
      <c r="UC274" s="5"/>
      <c r="UD274" s="5"/>
      <c r="UE274" s="5"/>
      <c r="UF274" s="5"/>
      <c r="UG274" s="5"/>
      <c r="UH274" s="5"/>
      <c r="UI274" s="5"/>
      <c r="UJ274" s="5"/>
      <c r="UK274" s="5"/>
      <c r="UL274" s="5"/>
      <c r="UM274" s="5"/>
      <c r="UN274" s="5"/>
      <c r="UO274" s="5"/>
      <c r="UP274" s="5"/>
      <c r="UQ274" s="5"/>
      <c r="UR274" s="5"/>
      <c r="US274" s="5"/>
      <c r="UT274" s="5"/>
      <c r="UU274" s="5"/>
      <c r="UV274" s="5"/>
      <c r="UW274" s="5"/>
      <c r="UX274" s="5"/>
      <c r="UY274" s="5"/>
      <c r="UZ274" s="5"/>
      <c r="VA274" s="5"/>
      <c r="VB274" s="5"/>
      <c r="VC274" s="5"/>
      <c r="VD274" s="5"/>
      <c r="VE274" s="5"/>
      <c r="VF274" s="5"/>
      <c r="VG274" s="5"/>
      <c r="VH274" s="5"/>
      <c r="VI274" s="5"/>
      <c r="VJ274" s="5"/>
      <c r="VK274" s="5"/>
      <c r="VL274" s="5"/>
      <c r="VM274" s="5"/>
      <c r="VN274" s="5"/>
      <c r="VO274" s="5"/>
      <c r="VP274" s="5"/>
      <c r="VQ274" s="5"/>
      <c r="VR274" s="5"/>
      <c r="VS274" s="5"/>
      <c r="VT274" s="5"/>
      <c r="VU274" s="5"/>
      <c r="VV274" s="5"/>
      <c r="VW274" s="5"/>
      <c r="VX274" s="5"/>
      <c r="VY274" s="5"/>
      <c r="VZ274" s="5"/>
      <c r="WA274" s="5"/>
      <c r="WB274" s="5"/>
      <c r="WC274" s="5"/>
      <c r="WD274" s="5"/>
      <c r="WE274" s="5"/>
      <c r="WF274" s="5"/>
      <c r="WG274" s="5"/>
      <c r="WH274" s="5"/>
      <c r="WI274" s="5"/>
      <c r="WJ274" s="5"/>
      <c r="WK274" s="5"/>
      <c r="WL274" s="5"/>
      <c r="WM274" s="5"/>
      <c r="WN274" s="5"/>
      <c r="WO274" s="5"/>
      <c r="WP274" s="5"/>
      <c r="WQ274" s="5"/>
      <c r="WR274" s="5"/>
      <c r="WS274" s="5"/>
      <c r="WT274" s="5"/>
      <c r="WU274" s="5"/>
      <c r="WV274" s="5"/>
      <c r="WW274" s="5"/>
      <c r="WX274" s="5"/>
      <c r="WY274" s="5"/>
      <c r="WZ274" s="5"/>
      <c r="XA274" s="5"/>
      <c r="XB274" s="5"/>
      <c r="XC274" s="5"/>
      <c r="XD274" s="5"/>
      <c r="XE274" s="5"/>
      <c r="XF274" s="5"/>
      <c r="XG274" s="5"/>
      <c r="XH274" s="5"/>
      <c r="XI274" s="5"/>
      <c r="XJ274" s="5"/>
      <c r="XK274" s="5"/>
      <c r="XL274" s="5"/>
      <c r="XM274" s="5"/>
      <c r="XN274" s="5"/>
      <c r="XO274" s="5"/>
      <c r="XP274" s="5"/>
      <c r="XQ274" s="5"/>
      <c r="XR274" s="5"/>
      <c r="XS274" s="5"/>
      <c r="XT274" s="5"/>
      <c r="XU274" s="5"/>
      <c r="XV274" s="5"/>
      <c r="XW274" s="5"/>
      <c r="XX274" s="5"/>
      <c r="XY274" s="5"/>
      <c r="XZ274" s="5"/>
      <c r="YA274" s="5"/>
      <c r="YB274" s="5"/>
      <c r="YC274" s="5"/>
      <c r="YD274" s="5"/>
      <c r="YE274" s="5"/>
      <c r="YF274" s="5"/>
      <c r="YG274" s="5"/>
      <c r="YH274" s="5"/>
      <c r="YI274" s="5"/>
      <c r="YJ274" s="5"/>
      <c r="YK274" s="5"/>
      <c r="YL274" s="5"/>
      <c r="YM274" s="5"/>
      <c r="YN274" s="5"/>
      <c r="YO274" s="5"/>
      <c r="YP274" s="5"/>
      <c r="YQ274" s="5"/>
      <c r="YR274" s="5"/>
      <c r="YS274" s="5"/>
      <c r="YT274" s="5"/>
      <c r="YU274" s="5"/>
      <c r="YV274" s="5"/>
      <c r="YW274" s="5"/>
      <c r="YX274" s="5"/>
      <c r="YY274" s="5"/>
      <c r="YZ274" s="5"/>
      <c r="ZA274" s="5"/>
      <c r="ZB274" s="5"/>
      <c r="ZC274" s="5"/>
      <c r="ZD274" s="5"/>
      <c r="ZE274" s="5"/>
      <c r="ZF274" s="5"/>
      <c r="ZG274" s="5"/>
      <c r="ZH274" s="5"/>
      <c r="ZI274" s="5"/>
      <c r="ZJ274" s="5"/>
      <c r="ZK274" s="5"/>
      <c r="ZL274" s="5"/>
      <c r="ZM274" s="5"/>
      <c r="ZN274" s="5"/>
      <c r="ZO274" s="5"/>
      <c r="ZP274" s="5"/>
      <c r="ZQ274" s="5"/>
      <c r="ZR274" s="5"/>
      <c r="ZS274" s="5"/>
      <c r="ZT274" s="5"/>
      <c r="ZU274" s="5"/>
      <c r="ZV274" s="5"/>
      <c r="ZW274" s="5"/>
      <c r="ZX274" s="5"/>
      <c r="ZY274" s="5"/>
      <c r="ZZ274" s="5"/>
      <c r="AAA274" s="5"/>
      <c r="AAB274" s="5"/>
      <c r="AAC274" s="5"/>
      <c r="AAD274" s="5"/>
      <c r="AAE274" s="5"/>
      <c r="AAF274" s="5"/>
      <c r="AAG274" s="5"/>
      <c r="AAH274" s="5"/>
      <c r="AAI274" s="5"/>
      <c r="AAJ274" s="5"/>
      <c r="AAK274" s="5"/>
      <c r="AAL274" s="5"/>
      <c r="AAM274" s="5"/>
      <c r="AAN274" s="5"/>
      <c r="AAO274" s="5"/>
      <c r="AAP274" s="5"/>
      <c r="AAQ274" s="5"/>
      <c r="AAR274" s="5"/>
      <c r="AAS274" s="5"/>
      <c r="AAT274" s="5"/>
      <c r="AAU274" s="5"/>
      <c r="AAV274" s="5"/>
      <c r="AAW274" s="5"/>
      <c r="AAX274" s="5"/>
      <c r="AAY274" s="5"/>
      <c r="AAZ274" s="5"/>
      <c r="ABA274" s="5"/>
      <c r="ABB274" s="5"/>
      <c r="ABC274" s="5"/>
      <c r="ABD274" s="5"/>
      <c r="ABE274" s="5"/>
      <c r="ABF274" s="5"/>
      <c r="ABG274" s="5"/>
      <c r="ABH274" s="5"/>
      <c r="ABI274" s="5"/>
      <c r="ABJ274" s="5"/>
      <c r="ABK274" s="5"/>
      <c r="ABL274" s="5"/>
      <c r="ABM274" s="5"/>
      <c r="ABN274" s="5"/>
      <c r="ABO274" s="5"/>
      <c r="ABP274" s="5"/>
      <c r="ABQ274" s="5"/>
      <c r="ABR274" s="5"/>
      <c r="ABS274" s="5"/>
      <c r="ABT274" s="5"/>
      <c r="ABU274" s="5"/>
      <c r="ABV274" s="5"/>
      <c r="ABW274" s="5"/>
      <c r="ABX274" s="5"/>
      <c r="ABY274" s="5"/>
      <c r="ABZ274" s="5"/>
      <c r="ACA274" s="5"/>
      <c r="ACB274" s="5"/>
      <c r="ACC274" s="5"/>
      <c r="ACD274" s="5"/>
      <c r="ACE274" s="5"/>
      <c r="ACF274" s="5"/>
      <c r="ACG274" s="5"/>
      <c r="ACH274" s="5"/>
      <c r="ACI274" s="5"/>
      <c r="ACJ274" s="5"/>
      <c r="ACK274" s="5"/>
      <c r="ACL274" s="5"/>
      <c r="ACM274" s="5"/>
      <c r="ACN274" s="5"/>
      <c r="ACO274" s="5"/>
      <c r="ACP274" s="5"/>
      <c r="ACQ274" s="5"/>
      <c r="ACR274" s="5"/>
      <c r="ACS274" s="5"/>
      <c r="ACT274" s="5"/>
      <c r="ACU274" s="5"/>
      <c r="ACV274" s="5"/>
      <c r="ACW274" s="5"/>
      <c r="ACX274" s="5"/>
      <c r="ACY274" s="5"/>
      <c r="ACZ274" s="5"/>
      <c r="ADA274" s="5"/>
      <c r="ADB274" s="5"/>
      <c r="ADC274" s="5"/>
      <c r="ADD274" s="5"/>
      <c r="ADE274" s="5"/>
      <c r="ADF274" s="5"/>
      <c r="ADG274" s="5"/>
      <c r="ADH274" s="5"/>
      <c r="ADI274" s="5"/>
      <c r="ADJ274" s="5"/>
      <c r="ADK274" s="5"/>
      <c r="ADL274" s="5"/>
      <c r="ADM274" s="5"/>
      <c r="ADN274" s="5"/>
      <c r="ADO274" s="5"/>
      <c r="ADP274" s="5"/>
      <c r="ADQ274" s="5"/>
      <c r="ADR274" s="5"/>
      <c r="ADS274" s="5"/>
      <c r="ADT274" s="5"/>
      <c r="ADU274" s="5"/>
      <c r="ADV274" s="5"/>
      <c r="ADW274" s="5"/>
      <c r="ADX274" s="5"/>
      <c r="ADY274" s="5"/>
      <c r="ADZ274" s="5"/>
      <c r="AEA274" s="5"/>
      <c r="AEB274" s="5"/>
      <c r="AEC274" s="5"/>
      <c r="AED274" s="5"/>
      <c r="AEE274" s="5"/>
      <c r="AEF274" s="5"/>
      <c r="AEG274" s="5"/>
      <c r="AEH274" s="5"/>
      <c r="AEI274" s="5"/>
      <c r="AEJ274" s="5"/>
      <c r="AEK274" s="5"/>
      <c r="AEL274" s="5"/>
      <c r="AEM274" s="5"/>
      <c r="AEN274" s="5"/>
      <c r="AEO274" s="5"/>
      <c r="AEP274" s="5"/>
      <c r="AEQ274" s="5"/>
      <c r="AER274" s="5"/>
      <c r="AES274" s="5"/>
      <c r="AET274" s="5"/>
      <c r="AEU274" s="5"/>
      <c r="AEV274" s="5"/>
      <c r="AEW274" s="5"/>
      <c r="AEX274" s="5"/>
      <c r="AEY274" s="5"/>
      <c r="AEZ274" s="5"/>
      <c r="AFA274" s="5"/>
      <c r="AFB274" s="5"/>
      <c r="AFC274" s="5"/>
      <c r="AFD274" s="5"/>
      <c r="AFE274" s="5"/>
      <c r="AFF274" s="5"/>
      <c r="AFG274" s="5"/>
      <c r="AFH274" s="5"/>
      <c r="AFI274" s="5"/>
      <c r="AFJ274" s="5"/>
      <c r="AFK274" s="5"/>
      <c r="AFL274" s="5"/>
      <c r="AFM274" s="5"/>
      <c r="AFN274" s="5"/>
      <c r="AFO274" s="5"/>
      <c r="AFP274" s="5"/>
      <c r="AFQ274" s="5"/>
      <c r="AFR274" s="5"/>
      <c r="AFS274" s="5"/>
      <c r="AFT274" s="5"/>
      <c r="AFU274" s="5"/>
      <c r="AFV274" s="5"/>
      <c r="AFW274" s="5"/>
      <c r="AFX274" s="5"/>
      <c r="AFY274" s="5"/>
      <c r="AFZ274" s="5"/>
      <c r="AGA274" s="5"/>
      <c r="AGB274" s="5"/>
      <c r="AGC274" s="5"/>
      <c r="AGD274" s="5"/>
      <c r="AGE274" s="5"/>
      <c r="AGF274" s="5"/>
      <c r="AGG274" s="5"/>
      <c r="AGH274" s="5"/>
      <c r="AGI274" s="5"/>
      <c r="AGJ274" s="5"/>
      <c r="AGK274" s="5"/>
      <c r="AGL274" s="5"/>
      <c r="AGM274" s="5"/>
      <c r="AGN274" s="5"/>
      <c r="AGO274" s="5"/>
      <c r="AGP274" s="5"/>
      <c r="AGQ274" s="5"/>
      <c r="AGR274" s="5"/>
      <c r="AGS274" s="5"/>
      <c r="AGT274" s="5"/>
      <c r="AGU274" s="5"/>
      <c r="AGV274" s="5"/>
      <c r="AGW274" s="5"/>
      <c r="AGX274" s="5"/>
      <c r="AGY274" s="5"/>
      <c r="AGZ274" s="5"/>
      <c r="AHA274" s="5"/>
      <c r="AHB274" s="5"/>
      <c r="AHC274" s="5"/>
      <c r="AHD274" s="5"/>
      <c r="AHE274" s="5"/>
      <c r="AHF274" s="5"/>
      <c r="AHG274" s="5"/>
      <c r="AHH274" s="5"/>
      <c r="AHI274" s="5"/>
      <c r="AHJ274" s="5"/>
      <c r="AHK274" s="5"/>
      <c r="AHL274" s="5"/>
      <c r="AHM274" s="5"/>
      <c r="AHN274" s="5"/>
      <c r="AHO274" s="5"/>
      <c r="AHP274" s="5"/>
      <c r="AHQ274" s="5"/>
      <c r="AHR274" s="5"/>
      <c r="AHS274" s="5"/>
      <c r="AHT274" s="5"/>
      <c r="AHU274" s="5"/>
      <c r="AHV274" s="5"/>
      <c r="AHW274" s="5"/>
      <c r="AHX274" s="5"/>
      <c r="AHY274" s="5"/>
      <c r="AHZ274" s="5"/>
      <c r="AIA274" s="5"/>
      <c r="AIB274" s="5"/>
      <c r="AIC274" s="5"/>
      <c r="AID274" s="5"/>
      <c r="AIE274" s="5"/>
      <c r="AIF274" s="5"/>
      <c r="AIG274" s="5"/>
      <c r="AIH274" s="5"/>
      <c r="AII274" s="5"/>
      <c r="AIJ274" s="5"/>
      <c r="AIK274" s="5"/>
      <c r="AIL274" s="5"/>
      <c r="AIM274" s="5"/>
      <c r="AIN274" s="5"/>
      <c r="AIO274" s="5"/>
      <c r="AIP274" s="5"/>
      <c r="AIQ274" s="5"/>
      <c r="AIR274" s="5"/>
      <c r="AIS274" s="5"/>
      <c r="AIT274" s="5"/>
      <c r="AIU274" s="5"/>
      <c r="AIV274" s="5"/>
      <c r="AIW274" s="5"/>
      <c r="AIX274" s="5"/>
      <c r="AIY274" s="5"/>
      <c r="AIZ274" s="5"/>
      <c r="AJA274" s="5"/>
      <c r="AJB274" s="5"/>
      <c r="AJC274" s="5"/>
      <c r="AJD274" s="5"/>
      <c r="AJE274" s="5"/>
      <c r="AJF274" s="5"/>
      <c r="AJG274" s="5"/>
      <c r="AJH274" s="5"/>
      <c r="AJI274" s="5"/>
      <c r="AJJ274" s="5"/>
      <c r="AJK274" s="5"/>
      <c r="AJL274" s="5"/>
      <c r="AJM274" s="5"/>
      <c r="AJN274" s="5"/>
      <c r="AJO274" s="5"/>
      <c r="AJP274" s="5"/>
      <c r="AJQ274" s="5"/>
      <c r="AJR274" s="5"/>
      <c r="AJS274" s="5"/>
      <c r="AJT274" s="5"/>
      <c r="AJU274" s="5"/>
      <c r="AJV274" s="5"/>
      <c r="AJW274" s="5"/>
      <c r="AJX274" s="5"/>
      <c r="AJY274" s="5"/>
      <c r="AJZ274" s="5"/>
      <c r="AKA274" s="5"/>
      <c r="AKB274" s="5"/>
      <c r="AKC274" s="5"/>
      <c r="AKD274" s="5"/>
      <c r="AKE274" s="5"/>
      <c r="AKF274" s="5"/>
      <c r="AKG274" s="5"/>
      <c r="AKH274" s="5"/>
      <c r="AKI274" s="5"/>
      <c r="AKJ274" s="5"/>
      <c r="AKK274" s="5"/>
      <c r="AKL274" s="5"/>
      <c r="AKM274" s="5"/>
      <c r="AKN274" s="5"/>
      <c r="AKO274" s="5"/>
      <c r="AKP274" s="5"/>
      <c r="AKQ274" s="5"/>
      <c r="AKR274" s="5"/>
      <c r="AKS274" s="5"/>
      <c r="AKT274" s="5"/>
      <c r="AKU274" s="5"/>
      <c r="AKV274" s="5"/>
      <c r="AKW274" s="5"/>
      <c r="AKX274" s="5"/>
      <c r="AKY274" s="5"/>
      <c r="AKZ274" s="5"/>
      <c r="ALA274" s="5"/>
      <c r="ALB274" s="5"/>
      <c r="ALC274" s="5"/>
      <c r="ALD274" s="5"/>
      <c r="ALE274" s="5"/>
      <c r="ALF274" s="5"/>
      <c r="ALG274" s="5"/>
      <c r="ALH274" s="5"/>
      <c r="ALI274" s="5"/>
      <c r="ALJ274" s="5"/>
      <c r="ALK274" s="5"/>
      <c r="ALL274" s="5"/>
      <c r="ALM274" s="5"/>
      <c r="ALN274" s="5"/>
      <c r="ALO274" s="5"/>
      <c r="ALP274" s="5"/>
      <c r="ALQ274" s="5"/>
      <c r="ALR274" s="5"/>
      <c r="ALS274" s="5"/>
      <c r="ALT274" s="5"/>
      <c r="ALU274" s="5"/>
      <c r="ALV274" s="5"/>
      <c r="ALW274" s="5"/>
      <c r="ALX274" s="5"/>
      <c r="ALY274" s="5"/>
      <c r="ALZ274" s="5"/>
      <c r="AMA274" s="5"/>
      <c r="AMB274" s="5"/>
      <c r="AMC274" s="5"/>
      <c r="AMD274" s="5"/>
      <c r="AME274" s="5"/>
      <c r="AMF274" s="5"/>
      <c r="AMG274" s="5"/>
      <c r="AMH274" s="5"/>
      <c r="AMI274" s="5"/>
      <c r="AMJ274" s="5"/>
    </row>
    <row r="275" spans="1:1024" ht="20.25" customHeight="1">
      <c r="A275" s="5"/>
      <c r="B275" s="209"/>
      <c r="C275" s="219"/>
      <c r="D275" s="219"/>
      <c r="E275" s="219"/>
      <c r="F275" s="39"/>
      <c r="G275" s="50"/>
      <c r="H275" s="50"/>
      <c r="I275" s="50"/>
      <c r="J275" s="50"/>
      <c r="K275" s="50"/>
      <c r="L275" s="67"/>
      <c r="M275" s="67"/>
      <c r="N275" s="67"/>
      <c r="O275" s="67"/>
      <c r="P275" s="239" t="s">
        <v>40</v>
      </c>
      <c r="Q275" s="239"/>
      <c r="R275" s="239"/>
      <c r="S275" s="247" t="str">
        <f>IF(S274="","",VLOOKUP(S274,'シフト記号表（勤務時間帯）'!$C$6:$K$35,9,0))</f>
        <v/>
      </c>
      <c r="T275" s="251" t="str">
        <f>IF(T274="","",VLOOKUP(T274,'シフト記号表（勤務時間帯）'!$C$6:$K$35,9,0))</f>
        <v/>
      </c>
      <c r="U275" s="251" t="str">
        <f>IF(U274="","",VLOOKUP(U274,'シフト記号表（勤務時間帯）'!$C$6:$K$35,9,0))</f>
        <v/>
      </c>
      <c r="V275" s="251" t="str">
        <f>IF(V274="","",VLOOKUP(V274,'シフト記号表（勤務時間帯）'!$C$6:$K$35,9,0))</f>
        <v/>
      </c>
      <c r="W275" s="251" t="str">
        <f>IF(W274="","",VLOOKUP(W274,'シフト記号表（勤務時間帯）'!$C$6:$K$35,9,0))</f>
        <v/>
      </c>
      <c r="X275" s="251" t="str">
        <f>IF(X274="","",VLOOKUP(X274,'シフト記号表（勤務時間帯）'!$C$6:$K$35,9,0))</f>
        <v/>
      </c>
      <c r="Y275" s="256" t="str">
        <f>IF(Y274="","",VLOOKUP(Y274,'シフト記号表（勤務時間帯）'!$C$6:$K$35,9,0))</f>
        <v/>
      </c>
      <c r="Z275" s="247" t="str">
        <f>IF(Z274="","",VLOOKUP(Z274,'シフト記号表（勤務時間帯）'!$C$6:$K$35,9,0))</f>
        <v/>
      </c>
      <c r="AA275" s="251" t="str">
        <f>IF(AA274="","",VLOOKUP(AA274,'シフト記号表（勤務時間帯）'!$C$6:$K$35,9,0))</f>
        <v/>
      </c>
      <c r="AB275" s="251" t="str">
        <f>IF(AB274="","",VLOOKUP(AB274,'シフト記号表（勤務時間帯）'!$C$6:$K$35,9,0))</f>
        <v/>
      </c>
      <c r="AC275" s="251" t="str">
        <f>IF(AC274="","",VLOOKUP(AC274,'シフト記号表（勤務時間帯）'!$C$6:$K$35,9,0))</f>
        <v/>
      </c>
      <c r="AD275" s="251" t="str">
        <f>IF(AD274="","",VLOOKUP(AD274,'シフト記号表（勤務時間帯）'!$C$6:$K$35,9,0))</f>
        <v/>
      </c>
      <c r="AE275" s="251" t="str">
        <f>IF(AE274="","",VLOOKUP(AE274,'シフト記号表（勤務時間帯）'!$C$6:$K$35,9,0))</f>
        <v/>
      </c>
      <c r="AF275" s="256" t="str">
        <f>IF(AF274="","",VLOOKUP(AF274,'シフト記号表（勤務時間帯）'!$C$6:$K$35,9,0))</f>
        <v/>
      </c>
      <c r="AG275" s="247" t="str">
        <f>IF(AG274="","",VLOOKUP(AG274,'シフト記号表（勤務時間帯）'!$C$6:$K$35,9,0))</f>
        <v/>
      </c>
      <c r="AH275" s="251" t="str">
        <f>IF(AH274="","",VLOOKUP(AH274,'シフト記号表（勤務時間帯）'!$C$6:$K$35,9,0))</f>
        <v/>
      </c>
      <c r="AI275" s="251" t="str">
        <f>IF(AI274="","",VLOOKUP(AI274,'シフト記号表（勤務時間帯）'!$C$6:$K$35,9,0))</f>
        <v/>
      </c>
      <c r="AJ275" s="251" t="str">
        <f>IF(AJ274="","",VLOOKUP(AJ274,'シフト記号表（勤務時間帯）'!$C$6:$K$35,9,0))</f>
        <v/>
      </c>
      <c r="AK275" s="251" t="str">
        <f>IF(AK274="","",VLOOKUP(AK274,'シフト記号表（勤務時間帯）'!$C$6:$K$35,9,0))</f>
        <v/>
      </c>
      <c r="AL275" s="251" t="str">
        <f>IF(AL274="","",VLOOKUP(AL274,'シフト記号表（勤務時間帯）'!$C$6:$K$35,9,0))</f>
        <v/>
      </c>
      <c r="AM275" s="256" t="str">
        <f>IF(AM274="","",VLOOKUP(AM274,'シフト記号表（勤務時間帯）'!$C$6:$K$35,9,0))</f>
        <v/>
      </c>
      <c r="AN275" s="247" t="str">
        <f>IF(AN274="","",VLOOKUP(AN274,'シフト記号表（勤務時間帯）'!$C$6:$K$35,9,0))</f>
        <v/>
      </c>
      <c r="AO275" s="251" t="str">
        <f>IF(AO274="","",VLOOKUP(AO274,'シフト記号表（勤務時間帯）'!$C$6:$K$35,9,0))</f>
        <v/>
      </c>
      <c r="AP275" s="251" t="str">
        <f>IF(AP274="","",VLOOKUP(AP274,'シフト記号表（勤務時間帯）'!$C$6:$K$35,9,0))</f>
        <v/>
      </c>
      <c r="AQ275" s="251" t="str">
        <f>IF(AQ274="","",VLOOKUP(AQ274,'シフト記号表（勤務時間帯）'!$C$6:$K$35,9,0))</f>
        <v/>
      </c>
      <c r="AR275" s="251" t="str">
        <f>IF(AR274="","",VLOOKUP(AR274,'シフト記号表（勤務時間帯）'!$C$6:$K$35,9,0))</f>
        <v/>
      </c>
      <c r="AS275" s="251" t="str">
        <f>IF(AS274="","",VLOOKUP(AS274,'シフト記号表（勤務時間帯）'!$C$6:$K$35,9,0))</f>
        <v/>
      </c>
      <c r="AT275" s="256" t="str">
        <f>IF(AT274="","",VLOOKUP(AT274,'シフト記号表（勤務時間帯）'!$C$6:$K$35,9,0))</f>
        <v/>
      </c>
      <c r="AU275" s="247" t="str">
        <f>IF(AU274="","",VLOOKUP(AU274,'シフト記号表（勤務時間帯）'!$C$6:$K$35,9,0))</f>
        <v/>
      </c>
      <c r="AV275" s="251" t="str">
        <f>IF(AV274="","",VLOOKUP(AV274,'シフト記号表（勤務時間帯）'!$C$6:$K$35,9,0))</f>
        <v/>
      </c>
      <c r="AW275" s="251" t="str">
        <f>IF(AW274="","",VLOOKUP(AW274,'シフト記号表（勤務時間帯）'!$C$6:$K$35,9,0))</f>
        <v/>
      </c>
      <c r="AX275" s="276">
        <f>IF($BB$3="４週",SUM(S275:AT275),IF($BB$3="暦月",SUM(S275:AW275),""))</f>
        <v>0</v>
      </c>
      <c r="AY275" s="276"/>
      <c r="AZ275" s="285">
        <f>IF($BB$3="４週",AX275/4,IF($BB$3="暦月",'認知症対応型通所（100名）'!AX275/('認知症対応型通所（100名）'!$BB$8/7),""))</f>
        <v>0</v>
      </c>
      <c r="BA275" s="285"/>
      <c r="BB275" s="174"/>
      <c r="BC275" s="174"/>
      <c r="BD275" s="174"/>
      <c r="BE275" s="174"/>
      <c r="BF275" s="174"/>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c r="HW275" s="5"/>
      <c r="HX275" s="5"/>
      <c r="HY275" s="5"/>
      <c r="HZ275" s="5"/>
      <c r="IA275" s="5"/>
      <c r="IB275" s="5"/>
      <c r="IC275" s="5"/>
      <c r="ID275" s="5"/>
      <c r="IE275" s="5"/>
      <c r="IF275" s="5"/>
      <c r="IG275" s="5"/>
      <c r="IH275" s="5"/>
      <c r="II275" s="5"/>
      <c r="IJ275" s="5"/>
      <c r="IK275" s="5"/>
      <c r="IL275" s="5"/>
      <c r="IM275" s="5"/>
      <c r="IN275" s="5"/>
      <c r="IO275" s="5"/>
      <c r="IP275" s="5"/>
      <c r="IQ275" s="5"/>
      <c r="IR275" s="5"/>
      <c r="IS275" s="5"/>
      <c r="IT275" s="5"/>
      <c r="IU275" s="5"/>
      <c r="IV275" s="5"/>
      <c r="IW275" s="5"/>
      <c r="IX275" s="5"/>
      <c r="IY275" s="5"/>
      <c r="IZ275" s="5"/>
      <c r="JA275" s="5"/>
      <c r="JB275" s="5"/>
      <c r="JC275" s="5"/>
      <c r="JD275" s="5"/>
      <c r="JE275" s="5"/>
      <c r="JF275" s="5"/>
      <c r="JG275" s="5"/>
      <c r="JH275" s="5"/>
      <c r="JI275" s="5"/>
      <c r="JJ275" s="5"/>
      <c r="JK275" s="5"/>
      <c r="JL275" s="5"/>
      <c r="JM275" s="5"/>
      <c r="JN275" s="5"/>
      <c r="JO275" s="5"/>
      <c r="JP275" s="5"/>
      <c r="JQ275" s="5"/>
      <c r="JR275" s="5"/>
      <c r="JS275" s="5"/>
      <c r="JT275" s="5"/>
      <c r="JU275" s="5"/>
      <c r="JV275" s="5"/>
      <c r="JW275" s="5"/>
      <c r="JX275" s="5"/>
      <c r="JY275" s="5"/>
      <c r="JZ275" s="5"/>
      <c r="KA275" s="5"/>
      <c r="KB275" s="5"/>
      <c r="KC275" s="5"/>
      <c r="KD275" s="5"/>
      <c r="KE275" s="5"/>
      <c r="KF275" s="5"/>
      <c r="KG275" s="5"/>
      <c r="KH275" s="5"/>
      <c r="KI275" s="5"/>
      <c r="KJ275" s="5"/>
      <c r="KK275" s="5"/>
      <c r="KL275" s="5"/>
      <c r="KM275" s="5"/>
      <c r="KN275" s="5"/>
      <c r="KO275" s="5"/>
      <c r="KP275" s="5"/>
      <c r="KQ275" s="5"/>
      <c r="KR275" s="5"/>
      <c r="KS275" s="5"/>
      <c r="KT275" s="5"/>
      <c r="KU275" s="5"/>
      <c r="KV275" s="5"/>
      <c r="KW275" s="5"/>
      <c r="KX275" s="5"/>
      <c r="KY275" s="5"/>
      <c r="KZ275" s="5"/>
      <c r="LA275" s="5"/>
      <c r="LB275" s="5"/>
      <c r="LC275" s="5"/>
      <c r="LD275" s="5"/>
      <c r="LE275" s="5"/>
      <c r="LF275" s="5"/>
      <c r="LG275" s="5"/>
      <c r="LH275" s="5"/>
      <c r="LI275" s="5"/>
      <c r="LJ275" s="5"/>
      <c r="LK275" s="5"/>
      <c r="LL275" s="5"/>
      <c r="LM275" s="5"/>
      <c r="LN275" s="5"/>
      <c r="LO275" s="5"/>
      <c r="LP275" s="5"/>
      <c r="LQ275" s="5"/>
      <c r="LR275" s="5"/>
      <c r="LS275" s="5"/>
      <c r="LT275" s="5"/>
      <c r="LU275" s="5"/>
      <c r="LV275" s="5"/>
      <c r="LW275" s="5"/>
      <c r="LX275" s="5"/>
      <c r="LY275" s="5"/>
      <c r="LZ275" s="5"/>
      <c r="MA275" s="5"/>
      <c r="MB275" s="5"/>
      <c r="MC275" s="5"/>
      <c r="MD275" s="5"/>
      <c r="ME275" s="5"/>
      <c r="MF275" s="5"/>
      <c r="MG275" s="5"/>
      <c r="MH275" s="5"/>
      <c r="MI275" s="5"/>
      <c r="MJ275" s="5"/>
      <c r="MK275" s="5"/>
      <c r="ML275" s="5"/>
      <c r="MM275" s="5"/>
      <c r="MN275" s="5"/>
      <c r="MO275" s="5"/>
      <c r="MP275" s="5"/>
      <c r="MQ275" s="5"/>
      <c r="MR275" s="5"/>
      <c r="MS275" s="5"/>
      <c r="MT275" s="5"/>
      <c r="MU275" s="5"/>
      <c r="MV275" s="5"/>
      <c r="MW275" s="5"/>
      <c r="MX275" s="5"/>
      <c r="MY275" s="5"/>
      <c r="MZ275" s="5"/>
      <c r="NA275" s="5"/>
      <c r="NB275" s="5"/>
      <c r="NC275" s="5"/>
      <c r="ND275" s="5"/>
      <c r="NE275" s="5"/>
      <c r="NF275" s="5"/>
      <c r="NG275" s="5"/>
      <c r="NH275" s="5"/>
      <c r="NI275" s="5"/>
      <c r="NJ275" s="5"/>
      <c r="NK275" s="5"/>
      <c r="NL275" s="5"/>
      <c r="NM275" s="5"/>
      <c r="NN275" s="5"/>
      <c r="NO275" s="5"/>
      <c r="NP275" s="5"/>
      <c r="NQ275" s="5"/>
      <c r="NR275" s="5"/>
      <c r="NS275" s="5"/>
      <c r="NT275" s="5"/>
      <c r="NU275" s="5"/>
      <c r="NV275" s="5"/>
      <c r="NW275" s="5"/>
      <c r="NX275" s="5"/>
      <c r="NY275" s="5"/>
      <c r="NZ275" s="5"/>
      <c r="OA275" s="5"/>
      <c r="OB275" s="5"/>
      <c r="OC275" s="5"/>
      <c r="OD275" s="5"/>
      <c r="OE275" s="5"/>
      <c r="OF275" s="5"/>
      <c r="OG275" s="5"/>
      <c r="OH275" s="5"/>
      <c r="OI275" s="5"/>
      <c r="OJ275" s="5"/>
      <c r="OK275" s="5"/>
      <c r="OL275" s="5"/>
      <c r="OM275" s="5"/>
      <c r="ON275" s="5"/>
      <c r="OO275" s="5"/>
      <c r="OP275" s="5"/>
      <c r="OQ275" s="5"/>
      <c r="OR275" s="5"/>
      <c r="OS275" s="5"/>
      <c r="OT275" s="5"/>
      <c r="OU275" s="5"/>
      <c r="OV275" s="5"/>
      <c r="OW275" s="5"/>
      <c r="OX275" s="5"/>
      <c r="OY275" s="5"/>
      <c r="OZ275" s="5"/>
      <c r="PA275" s="5"/>
      <c r="PB275" s="5"/>
      <c r="PC275" s="5"/>
      <c r="PD275" s="5"/>
      <c r="PE275" s="5"/>
      <c r="PF275" s="5"/>
      <c r="PG275" s="5"/>
      <c r="PH275" s="5"/>
      <c r="PI275" s="5"/>
      <c r="PJ275" s="5"/>
      <c r="PK275" s="5"/>
      <c r="PL275" s="5"/>
      <c r="PM275" s="5"/>
      <c r="PN275" s="5"/>
      <c r="PO275" s="5"/>
      <c r="PP275" s="5"/>
      <c r="PQ275" s="5"/>
      <c r="PR275" s="5"/>
      <c r="PS275" s="5"/>
      <c r="PT275" s="5"/>
      <c r="PU275" s="5"/>
      <c r="PV275" s="5"/>
      <c r="PW275" s="5"/>
      <c r="PX275" s="5"/>
      <c r="PY275" s="5"/>
      <c r="PZ275" s="5"/>
      <c r="QA275" s="5"/>
      <c r="QB275" s="5"/>
      <c r="QC275" s="5"/>
      <c r="QD275" s="5"/>
      <c r="QE275" s="5"/>
      <c r="QF275" s="5"/>
      <c r="QG275" s="5"/>
      <c r="QH275" s="5"/>
      <c r="QI275" s="5"/>
      <c r="QJ275" s="5"/>
      <c r="QK275" s="5"/>
      <c r="QL275" s="5"/>
      <c r="QM275" s="5"/>
      <c r="QN275" s="5"/>
      <c r="QO275" s="5"/>
      <c r="QP275" s="5"/>
      <c r="QQ275" s="5"/>
      <c r="QR275" s="5"/>
      <c r="QS275" s="5"/>
      <c r="QT275" s="5"/>
      <c r="QU275" s="5"/>
      <c r="QV275" s="5"/>
      <c r="QW275" s="5"/>
      <c r="QX275" s="5"/>
      <c r="QY275" s="5"/>
      <c r="QZ275" s="5"/>
      <c r="RA275" s="5"/>
      <c r="RB275" s="5"/>
      <c r="RC275" s="5"/>
      <c r="RD275" s="5"/>
      <c r="RE275" s="5"/>
      <c r="RF275" s="5"/>
      <c r="RG275" s="5"/>
      <c r="RH275" s="5"/>
      <c r="RI275" s="5"/>
      <c r="RJ275" s="5"/>
      <c r="RK275" s="5"/>
      <c r="RL275" s="5"/>
      <c r="RM275" s="5"/>
      <c r="RN275" s="5"/>
      <c r="RO275" s="5"/>
      <c r="RP275" s="5"/>
      <c r="RQ275" s="5"/>
      <c r="RR275" s="5"/>
      <c r="RS275" s="5"/>
      <c r="RT275" s="5"/>
      <c r="RU275" s="5"/>
      <c r="RV275" s="5"/>
      <c r="RW275" s="5"/>
      <c r="RX275" s="5"/>
      <c r="RY275" s="5"/>
      <c r="RZ275" s="5"/>
      <c r="SA275" s="5"/>
      <c r="SB275" s="5"/>
      <c r="SC275" s="5"/>
      <c r="SD275" s="5"/>
      <c r="SE275" s="5"/>
      <c r="SF275" s="5"/>
      <c r="SG275" s="5"/>
      <c r="SH275" s="5"/>
      <c r="SI275" s="5"/>
      <c r="SJ275" s="5"/>
      <c r="SK275" s="5"/>
      <c r="SL275" s="5"/>
      <c r="SM275" s="5"/>
      <c r="SN275" s="5"/>
      <c r="SO275" s="5"/>
      <c r="SP275" s="5"/>
      <c r="SQ275" s="5"/>
      <c r="SR275" s="5"/>
      <c r="SS275" s="5"/>
      <c r="ST275" s="5"/>
      <c r="SU275" s="5"/>
      <c r="SV275" s="5"/>
      <c r="SW275" s="5"/>
      <c r="SX275" s="5"/>
      <c r="SY275" s="5"/>
      <c r="SZ275" s="5"/>
      <c r="TA275" s="5"/>
      <c r="TB275" s="5"/>
      <c r="TC275" s="5"/>
      <c r="TD275" s="5"/>
      <c r="TE275" s="5"/>
      <c r="TF275" s="5"/>
      <c r="TG275" s="5"/>
      <c r="TH275" s="5"/>
      <c r="TI275" s="5"/>
      <c r="TJ275" s="5"/>
      <c r="TK275" s="5"/>
      <c r="TL275" s="5"/>
      <c r="TM275" s="5"/>
      <c r="TN275" s="5"/>
      <c r="TO275" s="5"/>
      <c r="TP275" s="5"/>
      <c r="TQ275" s="5"/>
      <c r="TR275" s="5"/>
      <c r="TS275" s="5"/>
      <c r="TT275" s="5"/>
      <c r="TU275" s="5"/>
      <c r="TV275" s="5"/>
      <c r="TW275" s="5"/>
      <c r="TX275" s="5"/>
      <c r="TY275" s="5"/>
      <c r="TZ275" s="5"/>
      <c r="UA275" s="5"/>
      <c r="UB275" s="5"/>
      <c r="UC275" s="5"/>
      <c r="UD275" s="5"/>
      <c r="UE275" s="5"/>
      <c r="UF275" s="5"/>
      <c r="UG275" s="5"/>
      <c r="UH275" s="5"/>
      <c r="UI275" s="5"/>
      <c r="UJ275" s="5"/>
      <c r="UK275" s="5"/>
      <c r="UL275" s="5"/>
      <c r="UM275" s="5"/>
      <c r="UN275" s="5"/>
      <c r="UO275" s="5"/>
      <c r="UP275" s="5"/>
      <c r="UQ275" s="5"/>
      <c r="UR275" s="5"/>
      <c r="US275" s="5"/>
      <c r="UT275" s="5"/>
      <c r="UU275" s="5"/>
      <c r="UV275" s="5"/>
      <c r="UW275" s="5"/>
      <c r="UX275" s="5"/>
      <c r="UY275" s="5"/>
      <c r="UZ275" s="5"/>
      <c r="VA275" s="5"/>
      <c r="VB275" s="5"/>
      <c r="VC275" s="5"/>
      <c r="VD275" s="5"/>
      <c r="VE275" s="5"/>
      <c r="VF275" s="5"/>
      <c r="VG275" s="5"/>
      <c r="VH275" s="5"/>
      <c r="VI275" s="5"/>
      <c r="VJ275" s="5"/>
      <c r="VK275" s="5"/>
      <c r="VL275" s="5"/>
      <c r="VM275" s="5"/>
      <c r="VN275" s="5"/>
      <c r="VO275" s="5"/>
      <c r="VP275" s="5"/>
      <c r="VQ275" s="5"/>
      <c r="VR275" s="5"/>
      <c r="VS275" s="5"/>
      <c r="VT275" s="5"/>
      <c r="VU275" s="5"/>
      <c r="VV275" s="5"/>
      <c r="VW275" s="5"/>
      <c r="VX275" s="5"/>
      <c r="VY275" s="5"/>
      <c r="VZ275" s="5"/>
      <c r="WA275" s="5"/>
      <c r="WB275" s="5"/>
      <c r="WC275" s="5"/>
      <c r="WD275" s="5"/>
      <c r="WE275" s="5"/>
      <c r="WF275" s="5"/>
      <c r="WG275" s="5"/>
      <c r="WH275" s="5"/>
      <c r="WI275" s="5"/>
      <c r="WJ275" s="5"/>
      <c r="WK275" s="5"/>
      <c r="WL275" s="5"/>
      <c r="WM275" s="5"/>
      <c r="WN275" s="5"/>
      <c r="WO275" s="5"/>
      <c r="WP275" s="5"/>
      <c r="WQ275" s="5"/>
      <c r="WR275" s="5"/>
      <c r="WS275" s="5"/>
      <c r="WT275" s="5"/>
      <c r="WU275" s="5"/>
      <c r="WV275" s="5"/>
      <c r="WW275" s="5"/>
      <c r="WX275" s="5"/>
      <c r="WY275" s="5"/>
      <c r="WZ275" s="5"/>
      <c r="XA275" s="5"/>
      <c r="XB275" s="5"/>
      <c r="XC275" s="5"/>
      <c r="XD275" s="5"/>
      <c r="XE275" s="5"/>
      <c r="XF275" s="5"/>
      <c r="XG275" s="5"/>
      <c r="XH275" s="5"/>
      <c r="XI275" s="5"/>
      <c r="XJ275" s="5"/>
      <c r="XK275" s="5"/>
      <c r="XL275" s="5"/>
      <c r="XM275" s="5"/>
      <c r="XN275" s="5"/>
      <c r="XO275" s="5"/>
      <c r="XP275" s="5"/>
      <c r="XQ275" s="5"/>
      <c r="XR275" s="5"/>
      <c r="XS275" s="5"/>
      <c r="XT275" s="5"/>
      <c r="XU275" s="5"/>
      <c r="XV275" s="5"/>
      <c r="XW275" s="5"/>
      <c r="XX275" s="5"/>
      <c r="XY275" s="5"/>
      <c r="XZ275" s="5"/>
      <c r="YA275" s="5"/>
      <c r="YB275" s="5"/>
      <c r="YC275" s="5"/>
      <c r="YD275" s="5"/>
      <c r="YE275" s="5"/>
      <c r="YF275" s="5"/>
      <c r="YG275" s="5"/>
      <c r="YH275" s="5"/>
      <c r="YI275" s="5"/>
      <c r="YJ275" s="5"/>
      <c r="YK275" s="5"/>
      <c r="YL275" s="5"/>
      <c r="YM275" s="5"/>
      <c r="YN275" s="5"/>
      <c r="YO275" s="5"/>
      <c r="YP275" s="5"/>
      <c r="YQ275" s="5"/>
      <c r="YR275" s="5"/>
      <c r="YS275" s="5"/>
      <c r="YT275" s="5"/>
      <c r="YU275" s="5"/>
      <c r="YV275" s="5"/>
      <c r="YW275" s="5"/>
      <c r="YX275" s="5"/>
      <c r="YY275" s="5"/>
      <c r="YZ275" s="5"/>
      <c r="ZA275" s="5"/>
      <c r="ZB275" s="5"/>
      <c r="ZC275" s="5"/>
      <c r="ZD275" s="5"/>
      <c r="ZE275" s="5"/>
      <c r="ZF275" s="5"/>
      <c r="ZG275" s="5"/>
      <c r="ZH275" s="5"/>
      <c r="ZI275" s="5"/>
      <c r="ZJ275" s="5"/>
      <c r="ZK275" s="5"/>
      <c r="ZL275" s="5"/>
      <c r="ZM275" s="5"/>
      <c r="ZN275" s="5"/>
      <c r="ZO275" s="5"/>
      <c r="ZP275" s="5"/>
      <c r="ZQ275" s="5"/>
      <c r="ZR275" s="5"/>
      <c r="ZS275" s="5"/>
      <c r="ZT275" s="5"/>
      <c r="ZU275" s="5"/>
      <c r="ZV275" s="5"/>
      <c r="ZW275" s="5"/>
      <c r="ZX275" s="5"/>
      <c r="ZY275" s="5"/>
      <c r="ZZ275" s="5"/>
      <c r="AAA275" s="5"/>
      <c r="AAB275" s="5"/>
      <c r="AAC275" s="5"/>
      <c r="AAD275" s="5"/>
      <c r="AAE275" s="5"/>
      <c r="AAF275" s="5"/>
      <c r="AAG275" s="5"/>
      <c r="AAH275" s="5"/>
      <c r="AAI275" s="5"/>
      <c r="AAJ275" s="5"/>
      <c r="AAK275" s="5"/>
      <c r="AAL275" s="5"/>
      <c r="AAM275" s="5"/>
      <c r="AAN275" s="5"/>
      <c r="AAO275" s="5"/>
      <c r="AAP275" s="5"/>
      <c r="AAQ275" s="5"/>
      <c r="AAR275" s="5"/>
      <c r="AAS275" s="5"/>
      <c r="AAT275" s="5"/>
      <c r="AAU275" s="5"/>
      <c r="AAV275" s="5"/>
      <c r="AAW275" s="5"/>
      <c r="AAX275" s="5"/>
      <c r="AAY275" s="5"/>
      <c r="AAZ275" s="5"/>
      <c r="ABA275" s="5"/>
      <c r="ABB275" s="5"/>
      <c r="ABC275" s="5"/>
      <c r="ABD275" s="5"/>
      <c r="ABE275" s="5"/>
      <c r="ABF275" s="5"/>
      <c r="ABG275" s="5"/>
      <c r="ABH275" s="5"/>
      <c r="ABI275" s="5"/>
      <c r="ABJ275" s="5"/>
      <c r="ABK275" s="5"/>
      <c r="ABL275" s="5"/>
      <c r="ABM275" s="5"/>
      <c r="ABN275" s="5"/>
      <c r="ABO275" s="5"/>
      <c r="ABP275" s="5"/>
      <c r="ABQ275" s="5"/>
      <c r="ABR275" s="5"/>
      <c r="ABS275" s="5"/>
      <c r="ABT275" s="5"/>
      <c r="ABU275" s="5"/>
      <c r="ABV275" s="5"/>
      <c r="ABW275" s="5"/>
      <c r="ABX275" s="5"/>
      <c r="ABY275" s="5"/>
      <c r="ABZ275" s="5"/>
      <c r="ACA275" s="5"/>
      <c r="ACB275" s="5"/>
      <c r="ACC275" s="5"/>
      <c r="ACD275" s="5"/>
      <c r="ACE275" s="5"/>
      <c r="ACF275" s="5"/>
      <c r="ACG275" s="5"/>
      <c r="ACH275" s="5"/>
      <c r="ACI275" s="5"/>
      <c r="ACJ275" s="5"/>
      <c r="ACK275" s="5"/>
      <c r="ACL275" s="5"/>
      <c r="ACM275" s="5"/>
      <c r="ACN275" s="5"/>
      <c r="ACO275" s="5"/>
      <c r="ACP275" s="5"/>
      <c r="ACQ275" s="5"/>
      <c r="ACR275" s="5"/>
      <c r="ACS275" s="5"/>
      <c r="ACT275" s="5"/>
      <c r="ACU275" s="5"/>
      <c r="ACV275" s="5"/>
      <c r="ACW275" s="5"/>
      <c r="ACX275" s="5"/>
      <c r="ACY275" s="5"/>
      <c r="ACZ275" s="5"/>
      <c r="ADA275" s="5"/>
      <c r="ADB275" s="5"/>
      <c r="ADC275" s="5"/>
      <c r="ADD275" s="5"/>
      <c r="ADE275" s="5"/>
      <c r="ADF275" s="5"/>
      <c r="ADG275" s="5"/>
      <c r="ADH275" s="5"/>
      <c r="ADI275" s="5"/>
      <c r="ADJ275" s="5"/>
      <c r="ADK275" s="5"/>
      <c r="ADL275" s="5"/>
      <c r="ADM275" s="5"/>
      <c r="ADN275" s="5"/>
      <c r="ADO275" s="5"/>
      <c r="ADP275" s="5"/>
      <c r="ADQ275" s="5"/>
      <c r="ADR275" s="5"/>
      <c r="ADS275" s="5"/>
      <c r="ADT275" s="5"/>
      <c r="ADU275" s="5"/>
      <c r="ADV275" s="5"/>
      <c r="ADW275" s="5"/>
      <c r="ADX275" s="5"/>
      <c r="ADY275" s="5"/>
      <c r="ADZ275" s="5"/>
      <c r="AEA275" s="5"/>
      <c r="AEB275" s="5"/>
      <c r="AEC275" s="5"/>
      <c r="AED275" s="5"/>
      <c r="AEE275" s="5"/>
      <c r="AEF275" s="5"/>
      <c r="AEG275" s="5"/>
      <c r="AEH275" s="5"/>
      <c r="AEI275" s="5"/>
      <c r="AEJ275" s="5"/>
      <c r="AEK275" s="5"/>
      <c r="AEL275" s="5"/>
      <c r="AEM275" s="5"/>
      <c r="AEN275" s="5"/>
      <c r="AEO275" s="5"/>
      <c r="AEP275" s="5"/>
      <c r="AEQ275" s="5"/>
      <c r="AER275" s="5"/>
      <c r="AES275" s="5"/>
      <c r="AET275" s="5"/>
      <c r="AEU275" s="5"/>
      <c r="AEV275" s="5"/>
      <c r="AEW275" s="5"/>
      <c r="AEX275" s="5"/>
      <c r="AEY275" s="5"/>
      <c r="AEZ275" s="5"/>
      <c r="AFA275" s="5"/>
      <c r="AFB275" s="5"/>
      <c r="AFC275" s="5"/>
      <c r="AFD275" s="5"/>
      <c r="AFE275" s="5"/>
      <c r="AFF275" s="5"/>
      <c r="AFG275" s="5"/>
      <c r="AFH275" s="5"/>
      <c r="AFI275" s="5"/>
      <c r="AFJ275" s="5"/>
      <c r="AFK275" s="5"/>
      <c r="AFL275" s="5"/>
      <c r="AFM275" s="5"/>
      <c r="AFN275" s="5"/>
      <c r="AFO275" s="5"/>
      <c r="AFP275" s="5"/>
      <c r="AFQ275" s="5"/>
      <c r="AFR275" s="5"/>
      <c r="AFS275" s="5"/>
      <c r="AFT275" s="5"/>
      <c r="AFU275" s="5"/>
      <c r="AFV275" s="5"/>
      <c r="AFW275" s="5"/>
      <c r="AFX275" s="5"/>
      <c r="AFY275" s="5"/>
      <c r="AFZ275" s="5"/>
      <c r="AGA275" s="5"/>
      <c r="AGB275" s="5"/>
      <c r="AGC275" s="5"/>
      <c r="AGD275" s="5"/>
      <c r="AGE275" s="5"/>
      <c r="AGF275" s="5"/>
      <c r="AGG275" s="5"/>
      <c r="AGH275" s="5"/>
      <c r="AGI275" s="5"/>
      <c r="AGJ275" s="5"/>
      <c r="AGK275" s="5"/>
      <c r="AGL275" s="5"/>
      <c r="AGM275" s="5"/>
      <c r="AGN275" s="5"/>
      <c r="AGO275" s="5"/>
      <c r="AGP275" s="5"/>
      <c r="AGQ275" s="5"/>
      <c r="AGR275" s="5"/>
      <c r="AGS275" s="5"/>
      <c r="AGT275" s="5"/>
      <c r="AGU275" s="5"/>
      <c r="AGV275" s="5"/>
      <c r="AGW275" s="5"/>
      <c r="AGX275" s="5"/>
      <c r="AGY275" s="5"/>
      <c r="AGZ275" s="5"/>
      <c r="AHA275" s="5"/>
      <c r="AHB275" s="5"/>
      <c r="AHC275" s="5"/>
      <c r="AHD275" s="5"/>
      <c r="AHE275" s="5"/>
      <c r="AHF275" s="5"/>
      <c r="AHG275" s="5"/>
      <c r="AHH275" s="5"/>
      <c r="AHI275" s="5"/>
      <c r="AHJ275" s="5"/>
      <c r="AHK275" s="5"/>
      <c r="AHL275" s="5"/>
      <c r="AHM275" s="5"/>
      <c r="AHN275" s="5"/>
      <c r="AHO275" s="5"/>
      <c r="AHP275" s="5"/>
      <c r="AHQ275" s="5"/>
      <c r="AHR275" s="5"/>
      <c r="AHS275" s="5"/>
      <c r="AHT275" s="5"/>
      <c r="AHU275" s="5"/>
      <c r="AHV275" s="5"/>
      <c r="AHW275" s="5"/>
      <c r="AHX275" s="5"/>
      <c r="AHY275" s="5"/>
      <c r="AHZ275" s="5"/>
      <c r="AIA275" s="5"/>
      <c r="AIB275" s="5"/>
      <c r="AIC275" s="5"/>
      <c r="AID275" s="5"/>
      <c r="AIE275" s="5"/>
      <c r="AIF275" s="5"/>
      <c r="AIG275" s="5"/>
      <c r="AIH275" s="5"/>
      <c r="AII275" s="5"/>
      <c r="AIJ275" s="5"/>
      <c r="AIK275" s="5"/>
      <c r="AIL275" s="5"/>
      <c r="AIM275" s="5"/>
      <c r="AIN275" s="5"/>
      <c r="AIO275" s="5"/>
      <c r="AIP275" s="5"/>
      <c r="AIQ275" s="5"/>
      <c r="AIR275" s="5"/>
      <c r="AIS275" s="5"/>
      <c r="AIT275" s="5"/>
      <c r="AIU275" s="5"/>
      <c r="AIV275" s="5"/>
      <c r="AIW275" s="5"/>
      <c r="AIX275" s="5"/>
      <c r="AIY275" s="5"/>
      <c r="AIZ275" s="5"/>
      <c r="AJA275" s="5"/>
      <c r="AJB275" s="5"/>
      <c r="AJC275" s="5"/>
      <c r="AJD275" s="5"/>
      <c r="AJE275" s="5"/>
      <c r="AJF275" s="5"/>
      <c r="AJG275" s="5"/>
      <c r="AJH275" s="5"/>
      <c r="AJI275" s="5"/>
      <c r="AJJ275" s="5"/>
      <c r="AJK275" s="5"/>
      <c r="AJL275" s="5"/>
      <c r="AJM275" s="5"/>
      <c r="AJN275" s="5"/>
      <c r="AJO275" s="5"/>
      <c r="AJP275" s="5"/>
      <c r="AJQ275" s="5"/>
      <c r="AJR275" s="5"/>
      <c r="AJS275" s="5"/>
      <c r="AJT275" s="5"/>
      <c r="AJU275" s="5"/>
      <c r="AJV275" s="5"/>
      <c r="AJW275" s="5"/>
      <c r="AJX275" s="5"/>
      <c r="AJY275" s="5"/>
      <c r="AJZ275" s="5"/>
      <c r="AKA275" s="5"/>
      <c r="AKB275" s="5"/>
      <c r="AKC275" s="5"/>
      <c r="AKD275" s="5"/>
      <c r="AKE275" s="5"/>
      <c r="AKF275" s="5"/>
      <c r="AKG275" s="5"/>
      <c r="AKH275" s="5"/>
      <c r="AKI275" s="5"/>
      <c r="AKJ275" s="5"/>
      <c r="AKK275" s="5"/>
      <c r="AKL275" s="5"/>
      <c r="AKM275" s="5"/>
      <c r="AKN275" s="5"/>
      <c r="AKO275" s="5"/>
      <c r="AKP275" s="5"/>
      <c r="AKQ275" s="5"/>
      <c r="AKR275" s="5"/>
      <c r="AKS275" s="5"/>
      <c r="AKT275" s="5"/>
      <c r="AKU275" s="5"/>
      <c r="AKV275" s="5"/>
      <c r="AKW275" s="5"/>
      <c r="AKX275" s="5"/>
      <c r="AKY275" s="5"/>
      <c r="AKZ275" s="5"/>
      <c r="ALA275" s="5"/>
      <c r="ALB275" s="5"/>
      <c r="ALC275" s="5"/>
      <c r="ALD275" s="5"/>
      <c r="ALE275" s="5"/>
      <c r="ALF275" s="5"/>
      <c r="ALG275" s="5"/>
      <c r="ALH275" s="5"/>
      <c r="ALI275" s="5"/>
      <c r="ALJ275" s="5"/>
      <c r="ALK275" s="5"/>
      <c r="ALL275" s="5"/>
      <c r="ALM275" s="5"/>
      <c r="ALN275" s="5"/>
      <c r="ALO275" s="5"/>
      <c r="ALP275" s="5"/>
      <c r="ALQ275" s="5"/>
      <c r="ALR275" s="5"/>
      <c r="ALS275" s="5"/>
      <c r="ALT275" s="5"/>
      <c r="ALU275" s="5"/>
      <c r="ALV275" s="5"/>
      <c r="ALW275" s="5"/>
      <c r="ALX275" s="5"/>
      <c r="ALY275" s="5"/>
      <c r="ALZ275" s="5"/>
      <c r="AMA275" s="5"/>
      <c r="AMB275" s="5"/>
      <c r="AMC275" s="5"/>
      <c r="AMD275" s="5"/>
      <c r="AME275" s="5"/>
      <c r="AMF275" s="5"/>
      <c r="AMG275" s="5"/>
      <c r="AMH275" s="5"/>
      <c r="AMI275" s="5"/>
      <c r="AMJ275" s="5"/>
    </row>
    <row r="276" spans="1:1024" ht="20.25" customHeight="1">
      <c r="A276" s="5"/>
      <c r="B276" s="209"/>
      <c r="C276" s="219"/>
      <c r="D276" s="219"/>
      <c r="E276" s="219"/>
      <c r="F276" s="303">
        <f>C274</f>
        <v>0</v>
      </c>
      <c r="G276" s="50"/>
      <c r="H276" s="50"/>
      <c r="I276" s="50"/>
      <c r="J276" s="50"/>
      <c r="K276" s="50"/>
      <c r="L276" s="67"/>
      <c r="M276" s="67"/>
      <c r="N276" s="67"/>
      <c r="O276" s="67"/>
      <c r="P276" s="240" t="s">
        <v>44</v>
      </c>
      <c r="Q276" s="240"/>
      <c r="R276" s="240"/>
      <c r="S276" s="248" t="str">
        <f>IF(S274="","",VLOOKUP(S274,'シフト記号表（勤務時間帯）'!$C$6:$U$35,19,0))</f>
        <v/>
      </c>
      <c r="T276" s="252" t="str">
        <f>IF(T274="","",VLOOKUP(T274,'シフト記号表（勤務時間帯）'!$C$6:$U$35,19,0))</f>
        <v/>
      </c>
      <c r="U276" s="252" t="str">
        <f>IF(U274="","",VLOOKUP(U274,'シフト記号表（勤務時間帯）'!$C$6:$U$35,19,0))</f>
        <v/>
      </c>
      <c r="V276" s="252" t="str">
        <f>IF(V274="","",VLOOKUP(V274,'シフト記号表（勤務時間帯）'!$C$6:$U$35,19,0))</f>
        <v/>
      </c>
      <c r="W276" s="252" t="str">
        <f>IF(W274="","",VLOOKUP(W274,'シフト記号表（勤務時間帯）'!$C$6:$U$35,19,0))</f>
        <v/>
      </c>
      <c r="X276" s="252" t="str">
        <f>IF(X274="","",VLOOKUP(X274,'シフト記号表（勤務時間帯）'!$C$6:$U$35,19,0))</f>
        <v/>
      </c>
      <c r="Y276" s="257" t="str">
        <f>IF(Y274="","",VLOOKUP(Y274,'シフト記号表（勤務時間帯）'!$C$6:$U$35,19,0))</f>
        <v/>
      </c>
      <c r="Z276" s="248" t="str">
        <f>IF(Z274="","",VLOOKUP(Z274,'シフト記号表（勤務時間帯）'!$C$6:$U$35,19,0))</f>
        <v/>
      </c>
      <c r="AA276" s="252" t="str">
        <f>IF(AA274="","",VLOOKUP(AA274,'シフト記号表（勤務時間帯）'!$C$6:$U$35,19,0))</f>
        <v/>
      </c>
      <c r="AB276" s="252" t="str">
        <f>IF(AB274="","",VLOOKUP(AB274,'シフト記号表（勤務時間帯）'!$C$6:$U$35,19,0))</f>
        <v/>
      </c>
      <c r="AC276" s="252" t="str">
        <f>IF(AC274="","",VLOOKUP(AC274,'シフト記号表（勤務時間帯）'!$C$6:$U$35,19,0))</f>
        <v/>
      </c>
      <c r="AD276" s="252" t="str">
        <f>IF(AD274="","",VLOOKUP(AD274,'シフト記号表（勤務時間帯）'!$C$6:$U$35,19,0))</f>
        <v/>
      </c>
      <c r="AE276" s="252" t="str">
        <f>IF(AE274="","",VLOOKUP(AE274,'シフト記号表（勤務時間帯）'!$C$6:$U$35,19,0))</f>
        <v/>
      </c>
      <c r="AF276" s="257" t="str">
        <f>IF(AF274="","",VLOOKUP(AF274,'シフト記号表（勤務時間帯）'!$C$6:$U$35,19,0))</f>
        <v/>
      </c>
      <c r="AG276" s="248" t="str">
        <f>IF(AG274="","",VLOOKUP(AG274,'シフト記号表（勤務時間帯）'!$C$6:$U$35,19,0))</f>
        <v/>
      </c>
      <c r="AH276" s="252" t="str">
        <f>IF(AH274="","",VLOOKUP(AH274,'シフト記号表（勤務時間帯）'!$C$6:$U$35,19,0))</f>
        <v/>
      </c>
      <c r="AI276" s="252" t="str">
        <f>IF(AI274="","",VLOOKUP(AI274,'シフト記号表（勤務時間帯）'!$C$6:$U$35,19,0))</f>
        <v/>
      </c>
      <c r="AJ276" s="252" t="str">
        <f>IF(AJ274="","",VLOOKUP(AJ274,'シフト記号表（勤務時間帯）'!$C$6:$U$35,19,0))</f>
        <v/>
      </c>
      <c r="AK276" s="252" t="str">
        <f>IF(AK274="","",VLOOKUP(AK274,'シフト記号表（勤務時間帯）'!$C$6:$U$35,19,0))</f>
        <v/>
      </c>
      <c r="AL276" s="252" t="str">
        <f>IF(AL274="","",VLOOKUP(AL274,'シフト記号表（勤務時間帯）'!$C$6:$U$35,19,0))</f>
        <v/>
      </c>
      <c r="AM276" s="257" t="str">
        <f>IF(AM274="","",VLOOKUP(AM274,'シフト記号表（勤務時間帯）'!$C$6:$U$35,19,0))</f>
        <v/>
      </c>
      <c r="AN276" s="248" t="str">
        <f>IF(AN274="","",VLOOKUP(AN274,'シフト記号表（勤務時間帯）'!$C$6:$U$35,19,0))</f>
        <v/>
      </c>
      <c r="AO276" s="252" t="str">
        <f>IF(AO274="","",VLOOKUP(AO274,'シフト記号表（勤務時間帯）'!$C$6:$U$35,19,0))</f>
        <v/>
      </c>
      <c r="AP276" s="252" t="str">
        <f>IF(AP274="","",VLOOKUP(AP274,'シフト記号表（勤務時間帯）'!$C$6:$U$35,19,0))</f>
        <v/>
      </c>
      <c r="AQ276" s="252" t="str">
        <f>IF(AQ274="","",VLOOKUP(AQ274,'シフト記号表（勤務時間帯）'!$C$6:$U$35,19,0))</f>
        <v/>
      </c>
      <c r="AR276" s="252" t="str">
        <f>IF(AR274="","",VLOOKUP(AR274,'シフト記号表（勤務時間帯）'!$C$6:$U$35,19,0))</f>
        <v/>
      </c>
      <c r="AS276" s="252" t="str">
        <f>IF(AS274="","",VLOOKUP(AS274,'シフト記号表（勤務時間帯）'!$C$6:$U$35,19,0))</f>
        <v/>
      </c>
      <c r="AT276" s="257" t="str">
        <f>IF(AT274="","",VLOOKUP(AT274,'シフト記号表（勤務時間帯）'!$C$6:$U$35,19,0))</f>
        <v/>
      </c>
      <c r="AU276" s="248" t="str">
        <f>IF(AU274="","",VLOOKUP(AU274,'シフト記号表（勤務時間帯）'!$C$6:$U$35,19,0))</f>
        <v/>
      </c>
      <c r="AV276" s="252" t="str">
        <f>IF(AV274="","",VLOOKUP(AV274,'シフト記号表（勤務時間帯）'!$C$6:$U$35,19,0))</f>
        <v/>
      </c>
      <c r="AW276" s="252" t="str">
        <f>IF(AW274="","",VLOOKUP(AW274,'シフト記号表（勤務時間帯）'!$C$6:$U$35,19,0))</f>
        <v/>
      </c>
      <c r="AX276" s="277">
        <f>IF($BB$3="４週",SUM(S276:AT276),IF($BB$3="暦月",SUM(S276:AW276),""))</f>
        <v>0</v>
      </c>
      <c r="AY276" s="277"/>
      <c r="AZ276" s="286">
        <f>IF($BB$3="４週",AX276/4,IF($BB$3="暦月",'認知症対応型通所（100名）'!AX276/('認知症対応型通所（100名）'!$BB$8/7),""))</f>
        <v>0</v>
      </c>
      <c r="BA276" s="286"/>
      <c r="BB276" s="174"/>
      <c r="BC276" s="174"/>
      <c r="BD276" s="174"/>
      <c r="BE276" s="174"/>
      <c r="BF276" s="174"/>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c r="HW276" s="5"/>
      <c r="HX276" s="5"/>
      <c r="HY276" s="5"/>
      <c r="HZ276" s="5"/>
      <c r="IA276" s="5"/>
      <c r="IB276" s="5"/>
      <c r="IC276" s="5"/>
      <c r="ID276" s="5"/>
      <c r="IE276" s="5"/>
      <c r="IF276" s="5"/>
      <c r="IG276" s="5"/>
      <c r="IH276" s="5"/>
      <c r="II276" s="5"/>
      <c r="IJ276" s="5"/>
      <c r="IK276" s="5"/>
      <c r="IL276" s="5"/>
      <c r="IM276" s="5"/>
      <c r="IN276" s="5"/>
      <c r="IO276" s="5"/>
      <c r="IP276" s="5"/>
      <c r="IQ276" s="5"/>
      <c r="IR276" s="5"/>
      <c r="IS276" s="5"/>
      <c r="IT276" s="5"/>
      <c r="IU276" s="5"/>
      <c r="IV276" s="5"/>
      <c r="IW276" s="5"/>
      <c r="IX276" s="5"/>
      <c r="IY276" s="5"/>
      <c r="IZ276" s="5"/>
      <c r="JA276" s="5"/>
      <c r="JB276" s="5"/>
      <c r="JC276" s="5"/>
      <c r="JD276" s="5"/>
      <c r="JE276" s="5"/>
      <c r="JF276" s="5"/>
      <c r="JG276" s="5"/>
      <c r="JH276" s="5"/>
      <c r="JI276" s="5"/>
      <c r="JJ276" s="5"/>
      <c r="JK276" s="5"/>
      <c r="JL276" s="5"/>
      <c r="JM276" s="5"/>
      <c r="JN276" s="5"/>
      <c r="JO276" s="5"/>
      <c r="JP276" s="5"/>
      <c r="JQ276" s="5"/>
      <c r="JR276" s="5"/>
      <c r="JS276" s="5"/>
      <c r="JT276" s="5"/>
      <c r="JU276" s="5"/>
      <c r="JV276" s="5"/>
      <c r="JW276" s="5"/>
      <c r="JX276" s="5"/>
      <c r="JY276" s="5"/>
      <c r="JZ276" s="5"/>
      <c r="KA276" s="5"/>
      <c r="KB276" s="5"/>
      <c r="KC276" s="5"/>
      <c r="KD276" s="5"/>
      <c r="KE276" s="5"/>
      <c r="KF276" s="5"/>
      <c r="KG276" s="5"/>
      <c r="KH276" s="5"/>
      <c r="KI276" s="5"/>
      <c r="KJ276" s="5"/>
      <c r="KK276" s="5"/>
      <c r="KL276" s="5"/>
      <c r="KM276" s="5"/>
      <c r="KN276" s="5"/>
      <c r="KO276" s="5"/>
      <c r="KP276" s="5"/>
      <c r="KQ276" s="5"/>
      <c r="KR276" s="5"/>
      <c r="KS276" s="5"/>
      <c r="KT276" s="5"/>
      <c r="KU276" s="5"/>
      <c r="KV276" s="5"/>
      <c r="KW276" s="5"/>
      <c r="KX276" s="5"/>
      <c r="KY276" s="5"/>
      <c r="KZ276" s="5"/>
      <c r="LA276" s="5"/>
      <c r="LB276" s="5"/>
      <c r="LC276" s="5"/>
      <c r="LD276" s="5"/>
      <c r="LE276" s="5"/>
      <c r="LF276" s="5"/>
      <c r="LG276" s="5"/>
      <c r="LH276" s="5"/>
      <c r="LI276" s="5"/>
      <c r="LJ276" s="5"/>
      <c r="LK276" s="5"/>
      <c r="LL276" s="5"/>
      <c r="LM276" s="5"/>
      <c r="LN276" s="5"/>
      <c r="LO276" s="5"/>
      <c r="LP276" s="5"/>
      <c r="LQ276" s="5"/>
      <c r="LR276" s="5"/>
      <c r="LS276" s="5"/>
      <c r="LT276" s="5"/>
      <c r="LU276" s="5"/>
      <c r="LV276" s="5"/>
      <c r="LW276" s="5"/>
      <c r="LX276" s="5"/>
      <c r="LY276" s="5"/>
      <c r="LZ276" s="5"/>
      <c r="MA276" s="5"/>
      <c r="MB276" s="5"/>
      <c r="MC276" s="5"/>
      <c r="MD276" s="5"/>
      <c r="ME276" s="5"/>
      <c r="MF276" s="5"/>
      <c r="MG276" s="5"/>
      <c r="MH276" s="5"/>
      <c r="MI276" s="5"/>
      <c r="MJ276" s="5"/>
      <c r="MK276" s="5"/>
      <c r="ML276" s="5"/>
      <c r="MM276" s="5"/>
      <c r="MN276" s="5"/>
      <c r="MO276" s="5"/>
      <c r="MP276" s="5"/>
      <c r="MQ276" s="5"/>
      <c r="MR276" s="5"/>
      <c r="MS276" s="5"/>
      <c r="MT276" s="5"/>
      <c r="MU276" s="5"/>
      <c r="MV276" s="5"/>
      <c r="MW276" s="5"/>
      <c r="MX276" s="5"/>
      <c r="MY276" s="5"/>
      <c r="MZ276" s="5"/>
      <c r="NA276" s="5"/>
      <c r="NB276" s="5"/>
      <c r="NC276" s="5"/>
      <c r="ND276" s="5"/>
      <c r="NE276" s="5"/>
      <c r="NF276" s="5"/>
      <c r="NG276" s="5"/>
      <c r="NH276" s="5"/>
      <c r="NI276" s="5"/>
      <c r="NJ276" s="5"/>
      <c r="NK276" s="5"/>
      <c r="NL276" s="5"/>
      <c r="NM276" s="5"/>
      <c r="NN276" s="5"/>
      <c r="NO276" s="5"/>
      <c r="NP276" s="5"/>
      <c r="NQ276" s="5"/>
      <c r="NR276" s="5"/>
      <c r="NS276" s="5"/>
      <c r="NT276" s="5"/>
      <c r="NU276" s="5"/>
      <c r="NV276" s="5"/>
      <c r="NW276" s="5"/>
      <c r="NX276" s="5"/>
      <c r="NY276" s="5"/>
      <c r="NZ276" s="5"/>
      <c r="OA276" s="5"/>
      <c r="OB276" s="5"/>
      <c r="OC276" s="5"/>
      <c r="OD276" s="5"/>
      <c r="OE276" s="5"/>
      <c r="OF276" s="5"/>
      <c r="OG276" s="5"/>
      <c r="OH276" s="5"/>
      <c r="OI276" s="5"/>
      <c r="OJ276" s="5"/>
      <c r="OK276" s="5"/>
      <c r="OL276" s="5"/>
      <c r="OM276" s="5"/>
      <c r="ON276" s="5"/>
      <c r="OO276" s="5"/>
      <c r="OP276" s="5"/>
      <c r="OQ276" s="5"/>
      <c r="OR276" s="5"/>
      <c r="OS276" s="5"/>
      <c r="OT276" s="5"/>
      <c r="OU276" s="5"/>
      <c r="OV276" s="5"/>
      <c r="OW276" s="5"/>
      <c r="OX276" s="5"/>
      <c r="OY276" s="5"/>
      <c r="OZ276" s="5"/>
      <c r="PA276" s="5"/>
      <c r="PB276" s="5"/>
      <c r="PC276" s="5"/>
      <c r="PD276" s="5"/>
      <c r="PE276" s="5"/>
      <c r="PF276" s="5"/>
      <c r="PG276" s="5"/>
      <c r="PH276" s="5"/>
      <c r="PI276" s="5"/>
      <c r="PJ276" s="5"/>
      <c r="PK276" s="5"/>
      <c r="PL276" s="5"/>
      <c r="PM276" s="5"/>
      <c r="PN276" s="5"/>
      <c r="PO276" s="5"/>
      <c r="PP276" s="5"/>
      <c r="PQ276" s="5"/>
      <c r="PR276" s="5"/>
      <c r="PS276" s="5"/>
      <c r="PT276" s="5"/>
      <c r="PU276" s="5"/>
      <c r="PV276" s="5"/>
      <c r="PW276" s="5"/>
      <c r="PX276" s="5"/>
      <c r="PY276" s="5"/>
      <c r="PZ276" s="5"/>
      <c r="QA276" s="5"/>
      <c r="QB276" s="5"/>
      <c r="QC276" s="5"/>
      <c r="QD276" s="5"/>
      <c r="QE276" s="5"/>
      <c r="QF276" s="5"/>
      <c r="QG276" s="5"/>
      <c r="QH276" s="5"/>
      <c r="QI276" s="5"/>
      <c r="QJ276" s="5"/>
      <c r="QK276" s="5"/>
      <c r="QL276" s="5"/>
      <c r="QM276" s="5"/>
      <c r="QN276" s="5"/>
      <c r="QO276" s="5"/>
      <c r="QP276" s="5"/>
      <c r="QQ276" s="5"/>
      <c r="QR276" s="5"/>
      <c r="QS276" s="5"/>
      <c r="QT276" s="5"/>
      <c r="QU276" s="5"/>
      <c r="QV276" s="5"/>
      <c r="QW276" s="5"/>
      <c r="QX276" s="5"/>
      <c r="QY276" s="5"/>
      <c r="QZ276" s="5"/>
      <c r="RA276" s="5"/>
      <c r="RB276" s="5"/>
      <c r="RC276" s="5"/>
      <c r="RD276" s="5"/>
      <c r="RE276" s="5"/>
      <c r="RF276" s="5"/>
      <c r="RG276" s="5"/>
      <c r="RH276" s="5"/>
      <c r="RI276" s="5"/>
      <c r="RJ276" s="5"/>
      <c r="RK276" s="5"/>
      <c r="RL276" s="5"/>
      <c r="RM276" s="5"/>
      <c r="RN276" s="5"/>
      <c r="RO276" s="5"/>
      <c r="RP276" s="5"/>
      <c r="RQ276" s="5"/>
      <c r="RR276" s="5"/>
      <c r="RS276" s="5"/>
      <c r="RT276" s="5"/>
      <c r="RU276" s="5"/>
      <c r="RV276" s="5"/>
      <c r="RW276" s="5"/>
      <c r="RX276" s="5"/>
      <c r="RY276" s="5"/>
      <c r="RZ276" s="5"/>
      <c r="SA276" s="5"/>
      <c r="SB276" s="5"/>
      <c r="SC276" s="5"/>
      <c r="SD276" s="5"/>
      <c r="SE276" s="5"/>
      <c r="SF276" s="5"/>
      <c r="SG276" s="5"/>
      <c r="SH276" s="5"/>
      <c r="SI276" s="5"/>
      <c r="SJ276" s="5"/>
      <c r="SK276" s="5"/>
      <c r="SL276" s="5"/>
      <c r="SM276" s="5"/>
      <c r="SN276" s="5"/>
      <c r="SO276" s="5"/>
      <c r="SP276" s="5"/>
      <c r="SQ276" s="5"/>
      <c r="SR276" s="5"/>
      <c r="SS276" s="5"/>
      <c r="ST276" s="5"/>
      <c r="SU276" s="5"/>
      <c r="SV276" s="5"/>
      <c r="SW276" s="5"/>
      <c r="SX276" s="5"/>
      <c r="SY276" s="5"/>
      <c r="SZ276" s="5"/>
      <c r="TA276" s="5"/>
      <c r="TB276" s="5"/>
      <c r="TC276" s="5"/>
      <c r="TD276" s="5"/>
      <c r="TE276" s="5"/>
      <c r="TF276" s="5"/>
      <c r="TG276" s="5"/>
      <c r="TH276" s="5"/>
      <c r="TI276" s="5"/>
      <c r="TJ276" s="5"/>
      <c r="TK276" s="5"/>
      <c r="TL276" s="5"/>
      <c r="TM276" s="5"/>
      <c r="TN276" s="5"/>
      <c r="TO276" s="5"/>
      <c r="TP276" s="5"/>
      <c r="TQ276" s="5"/>
      <c r="TR276" s="5"/>
      <c r="TS276" s="5"/>
      <c r="TT276" s="5"/>
      <c r="TU276" s="5"/>
      <c r="TV276" s="5"/>
      <c r="TW276" s="5"/>
      <c r="TX276" s="5"/>
      <c r="TY276" s="5"/>
      <c r="TZ276" s="5"/>
      <c r="UA276" s="5"/>
      <c r="UB276" s="5"/>
      <c r="UC276" s="5"/>
      <c r="UD276" s="5"/>
      <c r="UE276" s="5"/>
      <c r="UF276" s="5"/>
      <c r="UG276" s="5"/>
      <c r="UH276" s="5"/>
      <c r="UI276" s="5"/>
      <c r="UJ276" s="5"/>
      <c r="UK276" s="5"/>
      <c r="UL276" s="5"/>
      <c r="UM276" s="5"/>
      <c r="UN276" s="5"/>
      <c r="UO276" s="5"/>
      <c r="UP276" s="5"/>
      <c r="UQ276" s="5"/>
      <c r="UR276" s="5"/>
      <c r="US276" s="5"/>
      <c r="UT276" s="5"/>
      <c r="UU276" s="5"/>
      <c r="UV276" s="5"/>
      <c r="UW276" s="5"/>
      <c r="UX276" s="5"/>
      <c r="UY276" s="5"/>
      <c r="UZ276" s="5"/>
      <c r="VA276" s="5"/>
      <c r="VB276" s="5"/>
      <c r="VC276" s="5"/>
      <c r="VD276" s="5"/>
      <c r="VE276" s="5"/>
      <c r="VF276" s="5"/>
      <c r="VG276" s="5"/>
      <c r="VH276" s="5"/>
      <c r="VI276" s="5"/>
      <c r="VJ276" s="5"/>
      <c r="VK276" s="5"/>
      <c r="VL276" s="5"/>
      <c r="VM276" s="5"/>
      <c r="VN276" s="5"/>
      <c r="VO276" s="5"/>
      <c r="VP276" s="5"/>
      <c r="VQ276" s="5"/>
      <c r="VR276" s="5"/>
      <c r="VS276" s="5"/>
      <c r="VT276" s="5"/>
      <c r="VU276" s="5"/>
      <c r="VV276" s="5"/>
      <c r="VW276" s="5"/>
      <c r="VX276" s="5"/>
      <c r="VY276" s="5"/>
      <c r="VZ276" s="5"/>
      <c r="WA276" s="5"/>
      <c r="WB276" s="5"/>
      <c r="WC276" s="5"/>
      <c r="WD276" s="5"/>
      <c r="WE276" s="5"/>
      <c r="WF276" s="5"/>
      <c r="WG276" s="5"/>
      <c r="WH276" s="5"/>
      <c r="WI276" s="5"/>
      <c r="WJ276" s="5"/>
      <c r="WK276" s="5"/>
      <c r="WL276" s="5"/>
      <c r="WM276" s="5"/>
      <c r="WN276" s="5"/>
      <c r="WO276" s="5"/>
      <c r="WP276" s="5"/>
      <c r="WQ276" s="5"/>
      <c r="WR276" s="5"/>
      <c r="WS276" s="5"/>
      <c r="WT276" s="5"/>
      <c r="WU276" s="5"/>
      <c r="WV276" s="5"/>
      <c r="WW276" s="5"/>
      <c r="WX276" s="5"/>
      <c r="WY276" s="5"/>
      <c r="WZ276" s="5"/>
      <c r="XA276" s="5"/>
      <c r="XB276" s="5"/>
      <c r="XC276" s="5"/>
      <c r="XD276" s="5"/>
      <c r="XE276" s="5"/>
      <c r="XF276" s="5"/>
      <c r="XG276" s="5"/>
      <c r="XH276" s="5"/>
      <c r="XI276" s="5"/>
      <c r="XJ276" s="5"/>
      <c r="XK276" s="5"/>
      <c r="XL276" s="5"/>
      <c r="XM276" s="5"/>
      <c r="XN276" s="5"/>
      <c r="XO276" s="5"/>
      <c r="XP276" s="5"/>
      <c r="XQ276" s="5"/>
      <c r="XR276" s="5"/>
      <c r="XS276" s="5"/>
      <c r="XT276" s="5"/>
      <c r="XU276" s="5"/>
      <c r="XV276" s="5"/>
      <c r="XW276" s="5"/>
      <c r="XX276" s="5"/>
      <c r="XY276" s="5"/>
      <c r="XZ276" s="5"/>
      <c r="YA276" s="5"/>
      <c r="YB276" s="5"/>
      <c r="YC276" s="5"/>
      <c r="YD276" s="5"/>
      <c r="YE276" s="5"/>
      <c r="YF276" s="5"/>
      <c r="YG276" s="5"/>
      <c r="YH276" s="5"/>
      <c r="YI276" s="5"/>
      <c r="YJ276" s="5"/>
      <c r="YK276" s="5"/>
      <c r="YL276" s="5"/>
      <c r="YM276" s="5"/>
      <c r="YN276" s="5"/>
      <c r="YO276" s="5"/>
      <c r="YP276" s="5"/>
      <c r="YQ276" s="5"/>
      <c r="YR276" s="5"/>
      <c r="YS276" s="5"/>
      <c r="YT276" s="5"/>
      <c r="YU276" s="5"/>
      <c r="YV276" s="5"/>
      <c r="YW276" s="5"/>
      <c r="YX276" s="5"/>
      <c r="YY276" s="5"/>
      <c r="YZ276" s="5"/>
      <c r="ZA276" s="5"/>
      <c r="ZB276" s="5"/>
      <c r="ZC276" s="5"/>
      <c r="ZD276" s="5"/>
      <c r="ZE276" s="5"/>
      <c r="ZF276" s="5"/>
      <c r="ZG276" s="5"/>
      <c r="ZH276" s="5"/>
      <c r="ZI276" s="5"/>
      <c r="ZJ276" s="5"/>
      <c r="ZK276" s="5"/>
      <c r="ZL276" s="5"/>
      <c r="ZM276" s="5"/>
      <c r="ZN276" s="5"/>
      <c r="ZO276" s="5"/>
      <c r="ZP276" s="5"/>
      <c r="ZQ276" s="5"/>
      <c r="ZR276" s="5"/>
      <c r="ZS276" s="5"/>
      <c r="ZT276" s="5"/>
      <c r="ZU276" s="5"/>
      <c r="ZV276" s="5"/>
      <c r="ZW276" s="5"/>
      <c r="ZX276" s="5"/>
      <c r="ZY276" s="5"/>
      <c r="ZZ276" s="5"/>
      <c r="AAA276" s="5"/>
      <c r="AAB276" s="5"/>
      <c r="AAC276" s="5"/>
      <c r="AAD276" s="5"/>
      <c r="AAE276" s="5"/>
      <c r="AAF276" s="5"/>
      <c r="AAG276" s="5"/>
      <c r="AAH276" s="5"/>
      <c r="AAI276" s="5"/>
      <c r="AAJ276" s="5"/>
      <c r="AAK276" s="5"/>
      <c r="AAL276" s="5"/>
      <c r="AAM276" s="5"/>
      <c r="AAN276" s="5"/>
      <c r="AAO276" s="5"/>
      <c r="AAP276" s="5"/>
      <c r="AAQ276" s="5"/>
      <c r="AAR276" s="5"/>
      <c r="AAS276" s="5"/>
      <c r="AAT276" s="5"/>
      <c r="AAU276" s="5"/>
      <c r="AAV276" s="5"/>
      <c r="AAW276" s="5"/>
      <c r="AAX276" s="5"/>
      <c r="AAY276" s="5"/>
      <c r="AAZ276" s="5"/>
      <c r="ABA276" s="5"/>
      <c r="ABB276" s="5"/>
      <c r="ABC276" s="5"/>
      <c r="ABD276" s="5"/>
      <c r="ABE276" s="5"/>
      <c r="ABF276" s="5"/>
      <c r="ABG276" s="5"/>
      <c r="ABH276" s="5"/>
      <c r="ABI276" s="5"/>
      <c r="ABJ276" s="5"/>
      <c r="ABK276" s="5"/>
      <c r="ABL276" s="5"/>
      <c r="ABM276" s="5"/>
      <c r="ABN276" s="5"/>
      <c r="ABO276" s="5"/>
      <c r="ABP276" s="5"/>
      <c r="ABQ276" s="5"/>
      <c r="ABR276" s="5"/>
      <c r="ABS276" s="5"/>
      <c r="ABT276" s="5"/>
      <c r="ABU276" s="5"/>
      <c r="ABV276" s="5"/>
      <c r="ABW276" s="5"/>
      <c r="ABX276" s="5"/>
      <c r="ABY276" s="5"/>
      <c r="ABZ276" s="5"/>
      <c r="ACA276" s="5"/>
      <c r="ACB276" s="5"/>
      <c r="ACC276" s="5"/>
      <c r="ACD276" s="5"/>
      <c r="ACE276" s="5"/>
      <c r="ACF276" s="5"/>
      <c r="ACG276" s="5"/>
      <c r="ACH276" s="5"/>
      <c r="ACI276" s="5"/>
      <c r="ACJ276" s="5"/>
      <c r="ACK276" s="5"/>
      <c r="ACL276" s="5"/>
      <c r="ACM276" s="5"/>
      <c r="ACN276" s="5"/>
      <c r="ACO276" s="5"/>
      <c r="ACP276" s="5"/>
      <c r="ACQ276" s="5"/>
      <c r="ACR276" s="5"/>
      <c r="ACS276" s="5"/>
      <c r="ACT276" s="5"/>
      <c r="ACU276" s="5"/>
      <c r="ACV276" s="5"/>
      <c r="ACW276" s="5"/>
      <c r="ACX276" s="5"/>
      <c r="ACY276" s="5"/>
      <c r="ACZ276" s="5"/>
      <c r="ADA276" s="5"/>
      <c r="ADB276" s="5"/>
      <c r="ADC276" s="5"/>
      <c r="ADD276" s="5"/>
      <c r="ADE276" s="5"/>
      <c r="ADF276" s="5"/>
      <c r="ADG276" s="5"/>
      <c r="ADH276" s="5"/>
      <c r="ADI276" s="5"/>
      <c r="ADJ276" s="5"/>
      <c r="ADK276" s="5"/>
      <c r="ADL276" s="5"/>
      <c r="ADM276" s="5"/>
      <c r="ADN276" s="5"/>
      <c r="ADO276" s="5"/>
      <c r="ADP276" s="5"/>
      <c r="ADQ276" s="5"/>
      <c r="ADR276" s="5"/>
      <c r="ADS276" s="5"/>
      <c r="ADT276" s="5"/>
      <c r="ADU276" s="5"/>
      <c r="ADV276" s="5"/>
      <c r="ADW276" s="5"/>
      <c r="ADX276" s="5"/>
      <c r="ADY276" s="5"/>
      <c r="ADZ276" s="5"/>
      <c r="AEA276" s="5"/>
      <c r="AEB276" s="5"/>
      <c r="AEC276" s="5"/>
      <c r="AED276" s="5"/>
      <c r="AEE276" s="5"/>
      <c r="AEF276" s="5"/>
      <c r="AEG276" s="5"/>
      <c r="AEH276" s="5"/>
      <c r="AEI276" s="5"/>
      <c r="AEJ276" s="5"/>
      <c r="AEK276" s="5"/>
      <c r="AEL276" s="5"/>
      <c r="AEM276" s="5"/>
      <c r="AEN276" s="5"/>
      <c r="AEO276" s="5"/>
      <c r="AEP276" s="5"/>
      <c r="AEQ276" s="5"/>
      <c r="AER276" s="5"/>
      <c r="AES276" s="5"/>
      <c r="AET276" s="5"/>
      <c r="AEU276" s="5"/>
      <c r="AEV276" s="5"/>
      <c r="AEW276" s="5"/>
      <c r="AEX276" s="5"/>
      <c r="AEY276" s="5"/>
      <c r="AEZ276" s="5"/>
      <c r="AFA276" s="5"/>
      <c r="AFB276" s="5"/>
      <c r="AFC276" s="5"/>
      <c r="AFD276" s="5"/>
      <c r="AFE276" s="5"/>
      <c r="AFF276" s="5"/>
      <c r="AFG276" s="5"/>
      <c r="AFH276" s="5"/>
      <c r="AFI276" s="5"/>
      <c r="AFJ276" s="5"/>
      <c r="AFK276" s="5"/>
      <c r="AFL276" s="5"/>
      <c r="AFM276" s="5"/>
      <c r="AFN276" s="5"/>
      <c r="AFO276" s="5"/>
      <c r="AFP276" s="5"/>
      <c r="AFQ276" s="5"/>
      <c r="AFR276" s="5"/>
      <c r="AFS276" s="5"/>
      <c r="AFT276" s="5"/>
      <c r="AFU276" s="5"/>
      <c r="AFV276" s="5"/>
      <c r="AFW276" s="5"/>
      <c r="AFX276" s="5"/>
      <c r="AFY276" s="5"/>
      <c r="AFZ276" s="5"/>
      <c r="AGA276" s="5"/>
      <c r="AGB276" s="5"/>
      <c r="AGC276" s="5"/>
      <c r="AGD276" s="5"/>
      <c r="AGE276" s="5"/>
      <c r="AGF276" s="5"/>
      <c r="AGG276" s="5"/>
      <c r="AGH276" s="5"/>
      <c r="AGI276" s="5"/>
      <c r="AGJ276" s="5"/>
      <c r="AGK276" s="5"/>
      <c r="AGL276" s="5"/>
      <c r="AGM276" s="5"/>
      <c r="AGN276" s="5"/>
      <c r="AGO276" s="5"/>
      <c r="AGP276" s="5"/>
      <c r="AGQ276" s="5"/>
      <c r="AGR276" s="5"/>
      <c r="AGS276" s="5"/>
      <c r="AGT276" s="5"/>
      <c r="AGU276" s="5"/>
      <c r="AGV276" s="5"/>
      <c r="AGW276" s="5"/>
      <c r="AGX276" s="5"/>
      <c r="AGY276" s="5"/>
      <c r="AGZ276" s="5"/>
      <c r="AHA276" s="5"/>
      <c r="AHB276" s="5"/>
      <c r="AHC276" s="5"/>
      <c r="AHD276" s="5"/>
      <c r="AHE276" s="5"/>
      <c r="AHF276" s="5"/>
      <c r="AHG276" s="5"/>
      <c r="AHH276" s="5"/>
      <c r="AHI276" s="5"/>
      <c r="AHJ276" s="5"/>
      <c r="AHK276" s="5"/>
      <c r="AHL276" s="5"/>
      <c r="AHM276" s="5"/>
      <c r="AHN276" s="5"/>
      <c r="AHO276" s="5"/>
      <c r="AHP276" s="5"/>
      <c r="AHQ276" s="5"/>
      <c r="AHR276" s="5"/>
      <c r="AHS276" s="5"/>
      <c r="AHT276" s="5"/>
      <c r="AHU276" s="5"/>
      <c r="AHV276" s="5"/>
      <c r="AHW276" s="5"/>
      <c r="AHX276" s="5"/>
      <c r="AHY276" s="5"/>
      <c r="AHZ276" s="5"/>
      <c r="AIA276" s="5"/>
      <c r="AIB276" s="5"/>
      <c r="AIC276" s="5"/>
      <c r="AID276" s="5"/>
      <c r="AIE276" s="5"/>
      <c r="AIF276" s="5"/>
      <c r="AIG276" s="5"/>
      <c r="AIH276" s="5"/>
      <c r="AII276" s="5"/>
      <c r="AIJ276" s="5"/>
      <c r="AIK276" s="5"/>
      <c r="AIL276" s="5"/>
      <c r="AIM276" s="5"/>
      <c r="AIN276" s="5"/>
      <c r="AIO276" s="5"/>
      <c r="AIP276" s="5"/>
      <c r="AIQ276" s="5"/>
      <c r="AIR276" s="5"/>
      <c r="AIS276" s="5"/>
      <c r="AIT276" s="5"/>
      <c r="AIU276" s="5"/>
      <c r="AIV276" s="5"/>
      <c r="AIW276" s="5"/>
      <c r="AIX276" s="5"/>
      <c r="AIY276" s="5"/>
      <c r="AIZ276" s="5"/>
      <c r="AJA276" s="5"/>
      <c r="AJB276" s="5"/>
      <c r="AJC276" s="5"/>
      <c r="AJD276" s="5"/>
      <c r="AJE276" s="5"/>
      <c r="AJF276" s="5"/>
      <c r="AJG276" s="5"/>
      <c r="AJH276" s="5"/>
      <c r="AJI276" s="5"/>
      <c r="AJJ276" s="5"/>
      <c r="AJK276" s="5"/>
      <c r="AJL276" s="5"/>
      <c r="AJM276" s="5"/>
      <c r="AJN276" s="5"/>
      <c r="AJO276" s="5"/>
      <c r="AJP276" s="5"/>
      <c r="AJQ276" s="5"/>
      <c r="AJR276" s="5"/>
      <c r="AJS276" s="5"/>
      <c r="AJT276" s="5"/>
      <c r="AJU276" s="5"/>
      <c r="AJV276" s="5"/>
      <c r="AJW276" s="5"/>
      <c r="AJX276" s="5"/>
      <c r="AJY276" s="5"/>
      <c r="AJZ276" s="5"/>
      <c r="AKA276" s="5"/>
      <c r="AKB276" s="5"/>
      <c r="AKC276" s="5"/>
      <c r="AKD276" s="5"/>
      <c r="AKE276" s="5"/>
      <c r="AKF276" s="5"/>
      <c r="AKG276" s="5"/>
      <c r="AKH276" s="5"/>
      <c r="AKI276" s="5"/>
      <c r="AKJ276" s="5"/>
      <c r="AKK276" s="5"/>
      <c r="AKL276" s="5"/>
      <c r="AKM276" s="5"/>
      <c r="AKN276" s="5"/>
      <c r="AKO276" s="5"/>
      <c r="AKP276" s="5"/>
      <c r="AKQ276" s="5"/>
      <c r="AKR276" s="5"/>
      <c r="AKS276" s="5"/>
      <c r="AKT276" s="5"/>
      <c r="AKU276" s="5"/>
      <c r="AKV276" s="5"/>
      <c r="AKW276" s="5"/>
      <c r="AKX276" s="5"/>
      <c r="AKY276" s="5"/>
      <c r="AKZ276" s="5"/>
      <c r="ALA276" s="5"/>
      <c r="ALB276" s="5"/>
      <c r="ALC276" s="5"/>
      <c r="ALD276" s="5"/>
      <c r="ALE276" s="5"/>
      <c r="ALF276" s="5"/>
      <c r="ALG276" s="5"/>
      <c r="ALH276" s="5"/>
      <c r="ALI276" s="5"/>
      <c r="ALJ276" s="5"/>
      <c r="ALK276" s="5"/>
      <c r="ALL276" s="5"/>
      <c r="ALM276" s="5"/>
      <c r="ALN276" s="5"/>
      <c r="ALO276" s="5"/>
      <c r="ALP276" s="5"/>
      <c r="ALQ276" s="5"/>
      <c r="ALR276" s="5"/>
      <c r="ALS276" s="5"/>
      <c r="ALT276" s="5"/>
      <c r="ALU276" s="5"/>
      <c r="ALV276" s="5"/>
      <c r="ALW276" s="5"/>
      <c r="ALX276" s="5"/>
      <c r="ALY276" s="5"/>
      <c r="ALZ276" s="5"/>
      <c r="AMA276" s="5"/>
      <c r="AMB276" s="5"/>
      <c r="AMC276" s="5"/>
      <c r="AMD276" s="5"/>
      <c r="AME276" s="5"/>
      <c r="AMF276" s="5"/>
      <c r="AMG276" s="5"/>
      <c r="AMH276" s="5"/>
      <c r="AMI276" s="5"/>
      <c r="AMJ276" s="5"/>
    </row>
    <row r="277" spans="1:1024" ht="20.25" customHeight="1">
      <c r="A277" s="5"/>
      <c r="B277" s="209">
        <f>B274+1</f>
        <v>86</v>
      </c>
      <c r="C277" s="219"/>
      <c r="D277" s="219"/>
      <c r="E277" s="219"/>
      <c r="F277" s="41"/>
      <c r="G277" s="50"/>
      <c r="H277" s="50"/>
      <c r="I277" s="50"/>
      <c r="J277" s="50"/>
      <c r="K277" s="50"/>
      <c r="L277" s="67"/>
      <c r="M277" s="67"/>
      <c r="N277" s="67"/>
      <c r="O277" s="67"/>
      <c r="P277" s="241" t="s">
        <v>49</v>
      </c>
      <c r="Q277" s="241"/>
      <c r="R277" s="241"/>
      <c r="S277" s="307"/>
      <c r="T277" s="309"/>
      <c r="U277" s="309"/>
      <c r="V277" s="309"/>
      <c r="W277" s="309"/>
      <c r="X277" s="309"/>
      <c r="Y277" s="310"/>
      <c r="Z277" s="307"/>
      <c r="AA277" s="309"/>
      <c r="AB277" s="309"/>
      <c r="AC277" s="309"/>
      <c r="AD277" s="309"/>
      <c r="AE277" s="309"/>
      <c r="AF277" s="310"/>
      <c r="AG277" s="307"/>
      <c r="AH277" s="309"/>
      <c r="AI277" s="309"/>
      <c r="AJ277" s="309"/>
      <c r="AK277" s="309"/>
      <c r="AL277" s="309"/>
      <c r="AM277" s="310"/>
      <c r="AN277" s="307"/>
      <c r="AO277" s="309"/>
      <c r="AP277" s="309"/>
      <c r="AQ277" s="309"/>
      <c r="AR277" s="309"/>
      <c r="AS277" s="309"/>
      <c r="AT277" s="310"/>
      <c r="AU277" s="307"/>
      <c r="AV277" s="309"/>
      <c r="AW277" s="309"/>
      <c r="AX277" s="312"/>
      <c r="AY277" s="312"/>
      <c r="AZ277" s="316"/>
      <c r="BA277" s="316"/>
      <c r="BB277" s="174"/>
      <c r="BC277" s="174"/>
      <c r="BD277" s="174"/>
      <c r="BE277" s="174"/>
      <c r="BF277" s="174"/>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c r="HT277" s="5"/>
      <c r="HU277" s="5"/>
      <c r="HV277" s="5"/>
      <c r="HW277" s="5"/>
      <c r="HX277" s="5"/>
      <c r="HY277" s="5"/>
      <c r="HZ277" s="5"/>
      <c r="IA277" s="5"/>
      <c r="IB277" s="5"/>
      <c r="IC277" s="5"/>
      <c r="ID277" s="5"/>
      <c r="IE277" s="5"/>
      <c r="IF277" s="5"/>
      <c r="IG277" s="5"/>
      <c r="IH277" s="5"/>
      <c r="II277" s="5"/>
      <c r="IJ277" s="5"/>
      <c r="IK277" s="5"/>
      <c r="IL277" s="5"/>
      <c r="IM277" s="5"/>
      <c r="IN277" s="5"/>
      <c r="IO277" s="5"/>
      <c r="IP277" s="5"/>
      <c r="IQ277" s="5"/>
      <c r="IR277" s="5"/>
      <c r="IS277" s="5"/>
      <c r="IT277" s="5"/>
      <c r="IU277" s="5"/>
      <c r="IV277" s="5"/>
      <c r="IW277" s="5"/>
      <c r="IX277" s="5"/>
      <c r="IY277" s="5"/>
      <c r="IZ277" s="5"/>
      <c r="JA277" s="5"/>
      <c r="JB277" s="5"/>
      <c r="JC277" s="5"/>
      <c r="JD277" s="5"/>
      <c r="JE277" s="5"/>
      <c r="JF277" s="5"/>
      <c r="JG277" s="5"/>
      <c r="JH277" s="5"/>
      <c r="JI277" s="5"/>
      <c r="JJ277" s="5"/>
      <c r="JK277" s="5"/>
      <c r="JL277" s="5"/>
      <c r="JM277" s="5"/>
      <c r="JN277" s="5"/>
      <c r="JO277" s="5"/>
      <c r="JP277" s="5"/>
      <c r="JQ277" s="5"/>
      <c r="JR277" s="5"/>
      <c r="JS277" s="5"/>
      <c r="JT277" s="5"/>
      <c r="JU277" s="5"/>
      <c r="JV277" s="5"/>
      <c r="JW277" s="5"/>
      <c r="JX277" s="5"/>
      <c r="JY277" s="5"/>
      <c r="JZ277" s="5"/>
      <c r="KA277" s="5"/>
      <c r="KB277" s="5"/>
      <c r="KC277" s="5"/>
      <c r="KD277" s="5"/>
      <c r="KE277" s="5"/>
      <c r="KF277" s="5"/>
      <c r="KG277" s="5"/>
      <c r="KH277" s="5"/>
      <c r="KI277" s="5"/>
      <c r="KJ277" s="5"/>
      <c r="KK277" s="5"/>
      <c r="KL277" s="5"/>
      <c r="KM277" s="5"/>
      <c r="KN277" s="5"/>
      <c r="KO277" s="5"/>
      <c r="KP277" s="5"/>
      <c r="KQ277" s="5"/>
      <c r="KR277" s="5"/>
      <c r="KS277" s="5"/>
      <c r="KT277" s="5"/>
      <c r="KU277" s="5"/>
      <c r="KV277" s="5"/>
      <c r="KW277" s="5"/>
      <c r="KX277" s="5"/>
      <c r="KY277" s="5"/>
      <c r="KZ277" s="5"/>
      <c r="LA277" s="5"/>
      <c r="LB277" s="5"/>
      <c r="LC277" s="5"/>
      <c r="LD277" s="5"/>
      <c r="LE277" s="5"/>
      <c r="LF277" s="5"/>
      <c r="LG277" s="5"/>
      <c r="LH277" s="5"/>
      <c r="LI277" s="5"/>
      <c r="LJ277" s="5"/>
      <c r="LK277" s="5"/>
      <c r="LL277" s="5"/>
      <c r="LM277" s="5"/>
      <c r="LN277" s="5"/>
      <c r="LO277" s="5"/>
      <c r="LP277" s="5"/>
      <c r="LQ277" s="5"/>
      <c r="LR277" s="5"/>
      <c r="LS277" s="5"/>
      <c r="LT277" s="5"/>
      <c r="LU277" s="5"/>
      <c r="LV277" s="5"/>
      <c r="LW277" s="5"/>
      <c r="LX277" s="5"/>
      <c r="LY277" s="5"/>
      <c r="LZ277" s="5"/>
      <c r="MA277" s="5"/>
      <c r="MB277" s="5"/>
      <c r="MC277" s="5"/>
      <c r="MD277" s="5"/>
      <c r="ME277" s="5"/>
      <c r="MF277" s="5"/>
      <c r="MG277" s="5"/>
      <c r="MH277" s="5"/>
      <c r="MI277" s="5"/>
      <c r="MJ277" s="5"/>
      <c r="MK277" s="5"/>
      <c r="ML277" s="5"/>
      <c r="MM277" s="5"/>
      <c r="MN277" s="5"/>
      <c r="MO277" s="5"/>
      <c r="MP277" s="5"/>
      <c r="MQ277" s="5"/>
      <c r="MR277" s="5"/>
      <c r="MS277" s="5"/>
      <c r="MT277" s="5"/>
      <c r="MU277" s="5"/>
      <c r="MV277" s="5"/>
      <c r="MW277" s="5"/>
      <c r="MX277" s="5"/>
      <c r="MY277" s="5"/>
      <c r="MZ277" s="5"/>
      <c r="NA277" s="5"/>
      <c r="NB277" s="5"/>
      <c r="NC277" s="5"/>
      <c r="ND277" s="5"/>
      <c r="NE277" s="5"/>
      <c r="NF277" s="5"/>
      <c r="NG277" s="5"/>
      <c r="NH277" s="5"/>
      <c r="NI277" s="5"/>
      <c r="NJ277" s="5"/>
      <c r="NK277" s="5"/>
      <c r="NL277" s="5"/>
      <c r="NM277" s="5"/>
      <c r="NN277" s="5"/>
      <c r="NO277" s="5"/>
      <c r="NP277" s="5"/>
      <c r="NQ277" s="5"/>
      <c r="NR277" s="5"/>
      <c r="NS277" s="5"/>
      <c r="NT277" s="5"/>
      <c r="NU277" s="5"/>
      <c r="NV277" s="5"/>
      <c r="NW277" s="5"/>
      <c r="NX277" s="5"/>
      <c r="NY277" s="5"/>
      <c r="NZ277" s="5"/>
      <c r="OA277" s="5"/>
      <c r="OB277" s="5"/>
      <c r="OC277" s="5"/>
      <c r="OD277" s="5"/>
      <c r="OE277" s="5"/>
      <c r="OF277" s="5"/>
      <c r="OG277" s="5"/>
      <c r="OH277" s="5"/>
      <c r="OI277" s="5"/>
      <c r="OJ277" s="5"/>
      <c r="OK277" s="5"/>
      <c r="OL277" s="5"/>
      <c r="OM277" s="5"/>
      <c r="ON277" s="5"/>
      <c r="OO277" s="5"/>
      <c r="OP277" s="5"/>
      <c r="OQ277" s="5"/>
      <c r="OR277" s="5"/>
      <c r="OS277" s="5"/>
      <c r="OT277" s="5"/>
      <c r="OU277" s="5"/>
      <c r="OV277" s="5"/>
      <c r="OW277" s="5"/>
      <c r="OX277" s="5"/>
      <c r="OY277" s="5"/>
      <c r="OZ277" s="5"/>
      <c r="PA277" s="5"/>
      <c r="PB277" s="5"/>
      <c r="PC277" s="5"/>
      <c r="PD277" s="5"/>
      <c r="PE277" s="5"/>
      <c r="PF277" s="5"/>
      <c r="PG277" s="5"/>
      <c r="PH277" s="5"/>
      <c r="PI277" s="5"/>
      <c r="PJ277" s="5"/>
      <c r="PK277" s="5"/>
      <c r="PL277" s="5"/>
      <c r="PM277" s="5"/>
      <c r="PN277" s="5"/>
      <c r="PO277" s="5"/>
      <c r="PP277" s="5"/>
      <c r="PQ277" s="5"/>
      <c r="PR277" s="5"/>
      <c r="PS277" s="5"/>
      <c r="PT277" s="5"/>
      <c r="PU277" s="5"/>
      <c r="PV277" s="5"/>
      <c r="PW277" s="5"/>
      <c r="PX277" s="5"/>
      <c r="PY277" s="5"/>
      <c r="PZ277" s="5"/>
      <c r="QA277" s="5"/>
      <c r="QB277" s="5"/>
      <c r="QC277" s="5"/>
      <c r="QD277" s="5"/>
      <c r="QE277" s="5"/>
      <c r="QF277" s="5"/>
      <c r="QG277" s="5"/>
      <c r="QH277" s="5"/>
      <c r="QI277" s="5"/>
      <c r="QJ277" s="5"/>
      <c r="QK277" s="5"/>
      <c r="QL277" s="5"/>
      <c r="QM277" s="5"/>
      <c r="QN277" s="5"/>
      <c r="QO277" s="5"/>
      <c r="QP277" s="5"/>
      <c r="QQ277" s="5"/>
      <c r="QR277" s="5"/>
      <c r="QS277" s="5"/>
      <c r="QT277" s="5"/>
      <c r="QU277" s="5"/>
      <c r="QV277" s="5"/>
      <c r="QW277" s="5"/>
      <c r="QX277" s="5"/>
      <c r="QY277" s="5"/>
      <c r="QZ277" s="5"/>
      <c r="RA277" s="5"/>
      <c r="RB277" s="5"/>
      <c r="RC277" s="5"/>
      <c r="RD277" s="5"/>
      <c r="RE277" s="5"/>
      <c r="RF277" s="5"/>
      <c r="RG277" s="5"/>
      <c r="RH277" s="5"/>
      <c r="RI277" s="5"/>
      <c r="RJ277" s="5"/>
      <c r="RK277" s="5"/>
      <c r="RL277" s="5"/>
      <c r="RM277" s="5"/>
      <c r="RN277" s="5"/>
      <c r="RO277" s="5"/>
      <c r="RP277" s="5"/>
      <c r="RQ277" s="5"/>
      <c r="RR277" s="5"/>
      <c r="RS277" s="5"/>
      <c r="RT277" s="5"/>
      <c r="RU277" s="5"/>
      <c r="RV277" s="5"/>
      <c r="RW277" s="5"/>
      <c r="RX277" s="5"/>
      <c r="RY277" s="5"/>
      <c r="RZ277" s="5"/>
      <c r="SA277" s="5"/>
      <c r="SB277" s="5"/>
      <c r="SC277" s="5"/>
      <c r="SD277" s="5"/>
      <c r="SE277" s="5"/>
      <c r="SF277" s="5"/>
      <c r="SG277" s="5"/>
      <c r="SH277" s="5"/>
      <c r="SI277" s="5"/>
      <c r="SJ277" s="5"/>
      <c r="SK277" s="5"/>
      <c r="SL277" s="5"/>
      <c r="SM277" s="5"/>
      <c r="SN277" s="5"/>
      <c r="SO277" s="5"/>
      <c r="SP277" s="5"/>
      <c r="SQ277" s="5"/>
      <c r="SR277" s="5"/>
      <c r="SS277" s="5"/>
      <c r="ST277" s="5"/>
      <c r="SU277" s="5"/>
      <c r="SV277" s="5"/>
      <c r="SW277" s="5"/>
      <c r="SX277" s="5"/>
      <c r="SY277" s="5"/>
      <c r="SZ277" s="5"/>
      <c r="TA277" s="5"/>
      <c r="TB277" s="5"/>
      <c r="TC277" s="5"/>
      <c r="TD277" s="5"/>
      <c r="TE277" s="5"/>
      <c r="TF277" s="5"/>
      <c r="TG277" s="5"/>
      <c r="TH277" s="5"/>
      <c r="TI277" s="5"/>
      <c r="TJ277" s="5"/>
      <c r="TK277" s="5"/>
      <c r="TL277" s="5"/>
      <c r="TM277" s="5"/>
      <c r="TN277" s="5"/>
      <c r="TO277" s="5"/>
      <c r="TP277" s="5"/>
      <c r="TQ277" s="5"/>
      <c r="TR277" s="5"/>
      <c r="TS277" s="5"/>
      <c r="TT277" s="5"/>
      <c r="TU277" s="5"/>
      <c r="TV277" s="5"/>
      <c r="TW277" s="5"/>
      <c r="TX277" s="5"/>
      <c r="TY277" s="5"/>
      <c r="TZ277" s="5"/>
      <c r="UA277" s="5"/>
      <c r="UB277" s="5"/>
      <c r="UC277" s="5"/>
      <c r="UD277" s="5"/>
      <c r="UE277" s="5"/>
      <c r="UF277" s="5"/>
      <c r="UG277" s="5"/>
      <c r="UH277" s="5"/>
      <c r="UI277" s="5"/>
      <c r="UJ277" s="5"/>
      <c r="UK277" s="5"/>
      <c r="UL277" s="5"/>
      <c r="UM277" s="5"/>
      <c r="UN277" s="5"/>
      <c r="UO277" s="5"/>
      <c r="UP277" s="5"/>
      <c r="UQ277" s="5"/>
      <c r="UR277" s="5"/>
      <c r="US277" s="5"/>
      <c r="UT277" s="5"/>
      <c r="UU277" s="5"/>
      <c r="UV277" s="5"/>
      <c r="UW277" s="5"/>
      <c r="UX277" s="5"/>
      <c r="UY277" s="5"/>
      <c r="UZ277" s="5"/>
      <c r="VA277" s="5"/>
      <c r="VB277" s="5"/>
      <c r="VC277" s="5"/>
      <c r="VD277" s="5"/>
      <c r="VE277" s="5"/>
      <c r="VF277" s="5"/>
      <c r="VG277" s="5"/>
      <c r="VH277" s="5"/>
      <c r="VI277" s="5"/>
      <c r="VJ277" s="5"/>
      <c r="VK277" s="5"/>
      <c r="VL277" s="5"/>
      <c r="VM277" s="5"/>
      <c r="VN277" s="5"/>
      <c r="VO277" s="5"/>
      <c r="VP277" s="5"/>
      <c r="VQ277" s="5"/>
      <c r="VR277" s="5"/>
      <c r="VS277" s="5"/>
      <c r="VT277" s="5"/>
      <c r="VU277" s="5"/>
      <c r="VV277" s="5"/>
      <c r="VW277" s="5"/>
      <c r="VX277" s="5"/>
      <c r="VY277" s="5"/>
      <c r="VZ277" s="5"/>
      <c r="WA277" s="5"/>
      <c r="WB277" s="5"/>
      <c r="WC277" s="5"/>
      <c r="WD277" s="5"/>
      <c r="WE277" s="5"/>
      <c r="WF277" s="5"/>
      <c r="WG277" s="5"/>
      <c r="WH277" s="5"/>
      <c r="WI277" s="5"/>
      <c r="WJ277" s="5"/>
      <c r="WK277" s="5"/>
      <c r="WL277" s="5"/>
      <c r="WM277" s="5"/>
      <c r="WN277" s="5"/>
      <c r="WO277" s="5"/>
      <c r="WP277" s="5"/>
      <c r="WQ277" s="5"/>
      <c r="WR277" s="5"/>
      <c r="WS277" s="5"/>
      <c r="WT277" s="5"/>
      <c r="WU277" s="5"/>
      <c r="WV277" s="5"/>
      <c r="WW277" s="5"/>
      <c r="WX277" s="5"/>
      <c r="WY277" s="5"/>
      <c r="WZ277" s="5"/>
      <c r="XA277" s="5"/>
      <c r="XB277" s="5"/>
      <c r="XC277" s="5"/>
      <c r="XD277" s="5"/>
      <c r="XE277" s="5"/>
      <c r="XF277" s="5"/>
      <c r="XG277" s="5"/>
      <c r="XH277" s="5"/>
      <c r="XI277" s="5"/>
      <c r="XJ277" s="5"/>
      <c r="XK277" s="5"/>
      <c r="XL277" s="5"/>
      <c r="XM277" s="5"/>
      <c r="XN277" s="5"/>
      <c r="XO277" s="5"/>
      <c r="XP277" s="5"/>
      <c r="XQ277" s="5"/>
      <c r="XR277" s="5"/>
      <c r="XS277" s="5"/>
      <c r="XT277" s="5"/>
      <c r="XU277" s="5"/>
      <c r="XV277" s="5"/>
      <c r="XW277" s="5"/>
      <c r="XX277" s="5"/>
      <c r="XY277" s="5"/>
      <c r="XZ277" s="5"/>
      <c r="YA277" s="5"/>
      <c r="YB277" s="5"/>
      <c r="YC277" s="5"/>
      <c r="YD277" s="5"/>
      <c r="YE277" s="5"/>
      <c r="YF277" s="5"/>
      <c r="YG277" s="5"/>
      <c r="YH277" s="5"/>
      <c r="YI277" s="5"/>
      <c r="YJ277" s="5"/>
      <c r="YK277" s="5"/>
      <c r="YL277" s="5"/>
      <c r="YM277" s="5"/>
      <c r="YN277" s="5"/>
      <c r="YO277" s="5"/>
      <c r="YP277" s="5"/>
      <c r="YQ277" s="5"/>
      <c r="YR277" s="5"/>
      <c r="YS277" s="5"/>
      <c r="YT277" s="5"/>
      <c r="YU277" s="5"/>
      <c r="YV277" s="5"/>
      <c r="YW277" s="5"/>
      <c r="YX277" s="5"/>
      <c r="YY277" s="5"/>
      <c r="YZ277" s="5"/>
      <c r="ZA277" s="5"/>
      <c r="ZB277" s="5"/>
      <c r="ZC277" s="5"/>
      <c r="ZD277" s="5"/>
      <c r="ZE277" s="5"/>
      <c r="ZF277" s="5"/>
      <c r="ZG277" s="5"/>
      <c r="ZH277" s="5"/>
      <c r="ZI277" s="5"/>
      <c r="ZJ277" s="5"/>
      <c r="ZK277" s="5"/>
      <c r="ZL277" s="5"/>
      <c r="ZM277" s="5"/>
      <c r="ZN277" s="5"/>
      <c r="ZO277" s="5"/>
      <c r="ZP277" s="5"/>
      <c r="ZQ277" s="5"/>
      <c r="ZR277" s="5"/>
      <c r="ZS277" s="5"/>
      <c r="ZT277" s="5"/>
      <c r="ZU277" s="5"/>
      <c r="ZV277" s="5"/>
      <c r="ZW277" s="5"/>
      <c r="ZX277" s="5"/>
      <c r="ZY277" s="5"/>
      <c r="ZZ277" s="5"/>
      <c r="AAA277" s="5"/>
      <c r="AAB277" s="5"/>
      <c r="AAC277" s="5"/>
      <c r="AAD277" s="5"/>
      <c r="AAE277" s="5"/>
      <c r="AAF277" s="5"/>
      <c r="AAG277" s="5"/>
      <c r="AAH277" s="5"/>
      <c r="AAI277" s="5"/>
      <c r="AAJ277" s="5"/>
      <c r="AAK277" s="5"/>
      <c r="AAL277" s="5"/>
      <c r="AAM277" s="5"/>
      <c r="AAN277" s="5"/>
      <c r="AAO277" s="5"/>
      <c r="AAP277" s="5"/>
      <c r="AAQ277" s="5"/>
      <c r="AAR277" s="5"/>
      <c r="AAS277" s="5"/>
      <c r="AAT277" s="5"/>
      <c r="AAU277" s="5"/>
      <c r="AAV277" s="5"/>
      <c r="AAW277" s="5"/>
      <c r="AAX277" s="5"/>
      <c r="AAY277" s="5"/>
      <c r="AAZ277" s="5"/>
      <c r="ABA277" s="5"/>
      <c r="ABB277" s="5"/>
      <c r="ABC277" s="5"/>
      <c r="ABD277" s="5"/>
      <c r="ABE277" s="5"/>
      <c r="ABF277" s="5"/>
      <c r="ABG277" s="5"/>
      <c r="ABH277" s="5"/>
      <c r="ABI277" s="5"/>
      <c r="ABJ277" s="5"/>
      <c r="ABK277" s="5"/>
      <c r="ABL277" s="5"/>
      <c r="ABM277" s="5"/>
      <c r="ABN277" s="5"/>
      <c r="ABO277" s="5"/>
      <c r="ABP277" s="5"/>
      <c r="ABQ277" s="5"/>
      <c r="ABR277" s="5"/>
      <c r="ABS277" s="5"/>
      <c r="ABT277" s="5"/>
      <c r="ABU277" s="5"/>
      <c r="ABV277" s="5"/>
      <c r="ABW277" s="5"/>
      <c r="ABX277" s="5"/>
      <c r="ABY277" s="5"/>
      <c r="ABZ277" s="5"/>
      <c r="ACA277" s="5"/>
      <c r="ACB277" s="5"/>
      <c r="ACC277" s="5"/>
      <c r="ACD277" s="5"/>
      <c r="ACE277" s="5"/>
      <c r="ACF277" s="5"/>
      <c r="ACG277" s="5"/>
      <c r="ACH277" s="5"/>
      <c r="ACI277" s="5"/>
      <c r="ACJ277" s="5"/>
      <c r="ACK277" s="5"/>
      <c r="ACL277" s="5"/>
      <c r="ACM277" s="5"/>
      <c r="ACN277" s="5"/>
      <c r="ACO277" s="5"/>
      <c r="ACP277" s="5"/>
      <c r="ACQ277" s="5"/>
      <c r="ACR277" s="5"/>
      <c r="ACS277" s="5"/>
      <c r="ACT277" s="5"/>
      <c r="ACU277" s="5"/>
      <c r="ACV277" s="5"/>
      <c r="ACW277" s="5"/>
      <c r="ACX277" s="5"/>
      <c r="ACY277" s="5"/>
      <c r="ACZ277" s="5"/>
      <c r="ADA277" s="5"/>
      <c r="ADB277" s="5"/>
      <c r="ADC277" s="5"/>
      <c r="ADD277" s="5"/>
      <c r="ADE277" s="5"/>
      <c r="ADF277" s="5"/>
      <c r="ADG277" s="5"/>
      <c r="ADH277" s="5"/>
      <c r="ADI277" s="5"/>
      <c r="ADJ277" s="5"/>
      <c r="ADK277" s="5"/>
      <c r="ADL277" s="5"/>
      <c r="ADM277" s="5"/>
      <c r="ADN277" s="5"/>
      <c r="ADO277" s="5"/>
      <c r="ADP277" s="5"/>
      <c r="ADQ277" s="5"/>
      <c r="ADR277" s="5"/>
      <c r="ADS277" s="5"/>
      <c r="ADT277" s="5"/>
      <c r="ADU277" s="5"/>
      <c r="ADV277" s="5"/>
      <c r="ADW277" s="5"/>
      <c r="ADX277" s="5"/>
      <c r="ADY277" s="5"/>
      <c r="ADZ277" s="5"/>
      <c r="AEA277" s="5"/>
      <c r="AEB277" s="5"/>
      <c r="AEC277" s="5"/>
      <c r="AED277" s="5"/>
      <c r="AEE277" s="5"/>
      <c r="AEF277" s="5"/>
      <c r="AEG277" s="5"/>
      <c r="AEH277" s="5"/>
      <c r="AEI277" s="5"/>
      <c r="AEJ277" s="5"/>
      <c r="AEK277" s="5"/>
      <c r="AEL277" s="5"/>
      <c r="AEM277" s="5"/>
      <c r="AEN277" s="5"/>
      <c r="AEO277" s="5"/>
      <c r="AEP277" s="5"/>
      <c r="AEQ277" s="5"/>
      <c r="AER277" s="5"/>
      <c r="AES277" s="5"/>
      <c r="AET277" s="5"/>
      <c r="AEU277" s="5"/>
      <c r="AEV277" s="5"/>
      <c r="AEW277" s="5"/>
      <c r="AEX277" s="5"/>
      <c r="AEY277" s="5"/>
      <c r="AEZ277" s="5"/>
      <c r="AFA277" s="5"/>
      <c r="AFB277" s="5"/>
      <c r="AFC277" s="5"/>
      <c r="AFD277" s="5"/>
      <c r="AFE277" s="5"/>
      <c r="AFF277" s="5"/>
      <c r="AFG277" s="5"/>
      <c r="AFH277" s="5"/>
      <c r="AFI277" s="5"/>
      <c r="AFJ277" s="5"/>
      <c r="AFK277" s="5"/>
      <c r="AFL277" s="5"/>
      <c r="AFM277" s="5"/>
      <c r="AFN277" s="5"/>
      <c r="AFO277" s="5"/>
      <c r="AFP277" s="5"/>
      <c r="AFQ277" s="5"/>
      <c r="AFR277" s="5"/>
      <c r="AFS277" s="5"/>
      <c r="AFT277" s="5"/>
      <c r="AFU277" s="5"/>
      <c r="AFV277" s="5"/>
      <c r="AFW277" s="5"/>
      <c r="AFX277" s="5"/>
      <c r="AFY277" s="5"/>
      <c r="AFZ277" s="5"/>
      <c r="AGA277" s="5"/>
      <c r="AGB277" s="5"/>
      <c r="AGC277" s="5"/>
      <c r="AGD277" s="5"/>
      <c r="AGE277" s="5"/>
      <c r="AGF277" s="5"/>
      <c r="AGG277" s="5"/>
      <c r="AGH277" s="5"/>
      <c r="AGI277" s="5"/>
      <c r="AGJ277" s="5"/>
      <c r="AGK277" s="5"/>
      <c r="AGL277" s="5"/>
      <c r="AGM277" s="5"/>
      <c r="AGN277" s="5"/>
      <c r="AGO277" s="5"/>
      <c r="AGP277" s="5"/>
      <c r="AGQ277" s="5"/>
      <c r="AGR277" s="5"/>
      <c r="AGS277" s="5"/>
      <c r="AGT277" s="5"/>
      <c r="AGU277" s="5"/>
      <c r="AGV277" s="5"/>
      <c r="AGW277" s="5"/>
      <c r="AGX277" s="5"/>
      <c r="AGY277" s="5"/>
      <c r="AGZ277" s="5"/>
      <c r="AHA277" s="5"/>
      <c r="AHB277" s="5"/>
      <c r="AHC277" s="5"/>
      <c r="AHD277" s="5"/>
      <c r="AHE277" s="5"/>
      <c r="AHF277" s="5"/>
      <c r="AHG277" s="5"/>
      <c r="AHH277" s="5"/>
      <c r="AHI277" s="5"/>
      <c r="AHJ277" s="5"/>
      <c r="AHK277" s="5"/>
      <c r="AHL277" s="5"/>
      <c r="AHM277" s="5"/>
      <c r="AHN277" s="5"/>
      <c r="AHO277" s="5"/>
      <c r="AHP277" s="5"/>
      <c r="AHQ277" s="5"/>
      <c r="AHR277" s="5"/>
      <c r="AHS277" s="5"/>
      <c r="AHT277" s="5"/>
      <c r="AHU277" s="5"/>
      <c r="AHV277" s="5"/>
      <c r="AHW277" s="5"/>
      <c r="AHX277" s="5"/>
      <c r="AHY277" s="5"/>
      <c r="AHZ277" s="5"/>
      <c r="AIA277" s="5"/>
      <c r="AIB277" s="5"/>
      <c r="AIC277" s="5"/>
      <c r="AID277" s="5"/>
      <c r="AIE277" s="5"/>
      <c r="AIF277" s="5"/>
      <c r="AIG277" s="5"/>
      <c r="AIH277" s="5"/>
      <c r="AII277" s="5"/>
      <c r="AIJ277" s="5"/>
      <c r="AIK277" s="5"/>
      <c r="AIL277" s="5"/>
      <c r="AIM277" s="5"/>
      <c r="AIN277" s="5"/>
      <c r="AIO277" s="5"/>
      <c r="AIP277" s="5"/>
      <c r="AIQ277" s="5"/>
      <c r="AIR277" s="5"/>
      <c r="AIS277" s="5"/>
      <c r="AIT277" s="5"/>
      <c r="AIU277" s="5"/>
      <c r="AIV277" s="5"/>
      <c r="AIW277" s="5"/>
      <c r="AIX277" s="5"/>
      <c r="AIY277" s="5"/>
      <c r="AIZ277" s="5"/>
      <c r="AJA277" s="5"/>
      <c r="AJB277" s="5"/>
      <c r="AJC277" s="5"/>
      <c r="AJD277" s="5"/>
      <c r="AJE277" s="5"/>
      <c r="AJF277" s="5"/>
      <c r="AJG277" s="5"/>
      <c r="AJH277" s="5"/>
      <c r="AJI277" s="5"/>
      <c r="AJJ277" s="5"/>
      <c r="AJK277" s="5"/>
      <c r="AJL277" s="5"/>
      <c r="AJM277" s="5"/>
      <c r="AJN277" s="5"/>
      <c r="AJO277" s="5"/>
      <c r="AJP277" s="5"/>
      <c r="AJQ277" s="5"/>
      <c r="AJR277" s="5"/>
      <c r="AJS277" s="5"/>
      <c r="AJT277" s="5"/>
      <c r="AJU277" s="5"/>
      <c r="AJV277" s="5"/>
      <c r="AJW277" s="5"/>
      <c r="AJX277" s="5"/>
      <c r="AJY277" s="5"/>
      <c r="AJZ277" s="5"/>
      <c r="AKA277" s="5"/>
      <c r="AKB277" s="5"/>
      <c r="AKC277" s="5"/>
      <c r="AKD277" s="5"/>
      <c r="AKE277" s="5"/>
      <c r="AKF277" s="5"/>
      <c r="AKG277" s="5"/>
      <c r="AKH277" s="5"/>
      <c r="AKI277" s="5"/>
      <c r="AKJ277" s="5"/>
      <c r="AKK277" s="5"/>
      <c r="AKL277" s="5"/>
      <c r="AKM277" s="5"/>
      <c r="AKN277" s="5"/>
      <c r="AKO277" s="5"/>
      <c r="AKP277" s="5"/>
      <c r="AKQ277" s="5"/>
      <c r="AKR277" s="5"/>
      <c r="AKS277" s="5"/>
      <c r="AKT277" s="5"/>
      <c r="AKU277" s="5"/>
      <c r="AKV277" s="5"/>
      <c r="AKW277" s="5"/>
      <c r="AKX277" s="5"/>
      <c r="AKY277" s="5"/>
      <c r="AKZ277" s="5"/>
      <c r="ALA277" s="5"/>
      <c r="ALB277" s="5"/>
      <c r="ALC277" s="5"/>
      <c r="ALD277" s="5"/>
      <c r="ALE277" s="5"/>
      <c r="ALF277" s="5"/>
      <c r="ALG277" s="5"/>
      <c r="ALH277" s="5"/>
      <c r="ALI277" s="5"/>
      <c r="ALJ277" s="5"/>
      <c r="ALK277" s="5"/>
      <c r="ALL277" s="5"/>
      <c r="ALM277" s="5"/>
      <c r="ALN277" s="5"/>
      <c r="ALO277" s="5"/>
      <c r="ALP277" s="5"/>
      <c r="ALQ277" s="5"/>
      <c r="ALR277" s="5"/>
      <c r="ALS277" s="5"/>
      <c r="ALT277" s="5"/>
      <c r="ALU277" s="5"/>
      <c r="ALV277" s="5"/>
      <c r="ALW277" s="5"/>
      <c r="ALX277" s="5"/>
      <c r="ALY277" s="5"/>
      <c r="ALZ277" s="5"/>
      <c r="AMA277" s="5"/>
      <c r="AMB277" s="5"/>
      <c r="AMC277" s="5"/>
      <c r="AMD277" s="5"/>
      <c r="AME277" s="5"/>
      <c r="AMF277" s="5"/>
      <c r="AMG277" s="5"/>
      <c r="AMH277" s="5"/>
      <c r="AMI277" s="5"/>
      <c r="AMJ277" s="5"/>
    </row>
    <row r="278" spans="1:1024" ht="20.25" customHeight="1">
      <c r="A278" s="5"/>
      <c r="B278" s="209"/>
      <c r="C278" s="219"/>
      <c r="D278" s="219"/>
      <c r="E278" s="219"/>
      <c r="F278" s="39"/>
      <c r="G278" s="50"/>
      <c r="H278" s="50"/>
      <c r="I278" s="50"/>
      <c r="J278" s="50"/>
      <c r="K278" s="50"/>
      <c r="L278" s="67"/>
      <c r="M278" s="67"/>
      <c r="N278" s="67"/>
      <c r="O278" s="67"/>
      <c r="P278" s="239" t="s">
        <v>40</v>
      </c>
      <c r="Q278" s="239"/>
      <c r="R278" s="239"/>
      <c r="S278" s="247" t="str">
        <f>IF(S277="","",VLOOKUP(S277,'シフト記号表（勤務時間帯）'!$C$6:$K$35,9,0))</f>
        <v/>
      </c>
      <c r="T278" s="251" t="str">
        <f>IF(T277="","",VLOOKUP(T277,'シフト記号表（勤務時間帯）'!$C$6:$K$35,9,0))</f>
        <v/>
      </c>
      <c r="U278" s="251" t="str">
        <f>IF(U277="","",VLOOKUP(U277,'シフト記号表（勤務時間帯）'!$C$6:$K$35,9,0))</f>
        <v/>
      </c>
      <c r="V278" s="251" t="str">
        <f>IF(V277="","",VLOOKUP(V277,'シフト記号表（勤務時間帯）'!$C$6:$K$35,9,0))</f>
        <v/>
      </c>
      <c r="W278" s="251" t="str">
        <f>IF(W277="","",VLOOKUP(W277,'シフト記号表（勤務時間帯）'!$C$6:$K$35,9,0))</f>
        <v/>
      </c>
      <c r="X278" s="251" t="str">
        <f>IF(X277="","",VLOOKUP(X277,'シフト記号表（勤務時間帯）'!$C$6:$K$35,9,0))</f>
        <v/>
      </c>
      <c r="Y278" s="256" t="str">
        <f>IF(Y277="","",VLOOKUP(Y277,'シフト記号表（勤務時間帯）'!$C$6:$K$35,9,0))</f>
        <v/>
      </c>
      <c r="Z278" s="247" t="str">
        <f>IF(Z277="","",VLOOKUP(Z277,'シフト記号表（勤務時間帯）'!$C$6:$K$35,9,0))</f>
        <v/>
      </c>
      <c r="AA278" s="251" t="str">
        <f>IF(AA277="","",VLOOKUP(AA277,'シフト記号表（勤務時間帯）'!$C$6:$K$35,9,0))</f>
        <v/>
      </c>
      <c r="AB278" s="251" t="str">
        <f>IF(AB277="","",VLOOKUP(AB277,'シフト記号表（勤務時間帯）'!$C$6:$K$35,9,0))</f>
        <v/>
      </c>
      <c r="AC278" s="251" t="str">
        <f>IF(AC277="","",VLOOKUP(AC277,'シフト記号表（勤務時間帯）'!$C$6:$K$35,9,0))</f>
        <v/>
      </c>
      <c r="AD278" s="251" t="str">
        <f>IF(AD277="","",VLOOKUP(AD277,'シフト記号表（勤務時間帯）'!$C$6:$K$35,9,0))</f>
        <v/>
      </c>
      <c r="AE278" s="251" t="str">
        <f>IF(AE277="","",VLOOKUP(AE277,'シフト記号表（勤務時間帯）'!$C$6:$K$35,9,0))</f>
        <v/>
      </c>
      <c r="AF278" s="256" t="str">
        <f>IF(AF277="","",VLOOKUP(AF277,'シフト記号表（勤務時間帯）'!$C$6:$K$35,9,0))</f>
        <v/>
      </c>
      <c r="AG278" s="247" t="str">
        <f>IF(AG277="","",VLOOKUP(AG277,'シフト記号表（勤務時間帯）'!$C$6:$K$35,9,0))</f>
        <v/>
      </c>
      <c r="AH278" s="251" t="str">
        <f>IF(AH277="","",VLOOKUP(AH277,'シフト記号表（勤務時間帯）'!$C$6:$K$35,9,0))</f>
        <v/>
      </c>
      <c r="AI278" s="251" t="str">
        <f>IF(AI277="","",VLOOKUP(AI277,'シフト記号表（勤務時間帯）'!$C$6:$K$35,9,0))</f>
        <v/>
      </c>
      <c r="AJ278" s="251" t="str">
        <f>IF(AJ277="","",VLOOKUP(AJ277,'シフト記号表（勤務時間帯）'!$C$6:$K$35,9,0))</f>
        <v/>
      </c>
      <c r="AK278" s="251" t="str">
        <f>IF(AK277="","",VLOOKUP(AK277,'シフト記号表（勤務時間帯）'!$C$6:$K$35,9,0))</f>
        <v/>
      </c>
      <c r="AL278" s="251" t="str">
        <f>IF(AL277="","",VLOOKUP(AL277,'シフト記号表（勤務時間帯）'!$C$6:$K$35,9,0))</f>
        <v/>
      </c>
      <c r="AM278" s="256" t="str">
        <f>IF(AM277="","",VLOOKUP(AM277,'シフト記号表（勤務時間帯）'!$C$6:$K$35,9,0))</f>
        <v/>
      </c>
      <c r="AN278" s="247" t="str">
        <f>IF(AN277="","",VLOOKUP(AN277,'シフト記号表（勤務時間帯）'!$C$6:$K$35,9,0))</f>
        <v/>
      </c>
      <c r="AO278" s="251" t="str">
        <f>IF(AO277="","",VLOOKUP(AO277,'シフト記号表（勤務時間帯）'!$C$6:$K$35,9,0))</f>
        <v/>
      </c>
      <c r="AP278" s="251" t="str">
        <f>IF(AP277="","",VLOOKUP(AP277,'シフト記号表（勤務時間帯）'!$C$6:$K$35,9,0))</f>
        <v/>
      </c>
      <c r="AQ278" s="251" t="str">
        <f>IF(AQ277="","",VLOOKUP(AQ277,'シフト記号表（勤務時間帯）'!$C$6:$K$35,9,0))</f>
        <v/>
      </c>
      <c r="AR278" s="251" t="str">
        <f>IF(AR277="","",VLOOKUP(AR277,'シフト記号表（勤務時間帯）'!$C$6:$K$35,9,0))</f>
        <v/>
      </c>
      <c r="AS278" s="251" t="str">
        <f>IF(AS277="","",VLOOKUP(AS277,'シフト記号表（勤務時間帯）'!$C$6:$K$35,9,0))</f>
        <v/>
      </c>
      <c r="AT278" s="256" t="str">
        <f>IF(AT277="","",VLOOKUP(AT277,'シフト記号表（勤務時間帯）'!$C$6:$K$35,9,0))</f>
        <v/>
      </c>
      <c r="AU278" s="247" t="str">
        <f>IF(AU277="","",VLOOKUP(AU277,'シフト記号表（勤務時間帯）'!$C$6:$K$35,9,0))</f>
        <v/>
      </c>
      <c r="AV278" s="251" t="str">
        <f>IF(AV277="","",VLOOKUP(AV277,'シフト記号表（勤務時間帯）'!$C$6:$K$35,9,0))</f>
        <v/>
      </c>
      <c r="AW278" s="251" t="str">
        <f>IF(AW277="","",VLOOKUP(AW277,'シフト記号表（勤務時間帯）'!$C$6:$K$35,9,0))</f>
        <v/>
      </c>
      <c r="AX278" s="276">
        <f>IF($BB$3="４週",SUM(S278:AT278),IF($BB$3="暦月",SUM(S278:AW278),""))</f>
        <v>0</v>
      </c>
      <c r="AY278" s="276"/>
      <c r="AZ278" s="285">
        <f>IF($BB$3="４週",AX278/4,IF($BB$3="暦月",'認知症対応型通所（100名）'!AX278/('認知症対応型通所（100名）'!$BB$8/7),""))</f>
        <v>0</v>
      </c>
      <c r="BA278" s="285"/>
      <c r="BB278" s="174"/>
      <c r="BC278" s="174"/>
      <c r="BD278" s="174"/>
      <c r="BE278" s="174"/>
      <c r="BF278" s="174"/>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c r="HW278" s="5"/>
      <c r="HX278" s="5"/>
      <c r="HY278" s="5"/>
      <c r="HZ278" s="5"/>
      <c r="IA278" s="5"/>
      <c r="IB278" s="5"/>
      <c r="IC278" s="5"/>
      <c r="ID278" s="5"/>
      <c r="IE278" s="5"/>
      <c r="IF278" s="5"/>
      <c r="IG278" s="5"/>
      <c r="IH278" s="5"/>
      <c r="II278" s="5"/>
      <c r="IJ278" s="5"/>
      <c r="IK278" s="5"/>
      <c r="IL278" s="5"/>
      <c r="IM278" s="5"/>
      <c r="IN278" s="5"/>
      <c r="IO278" s="5"/>
      <c r="IP278" s="5"/>
      <c r="IQ278" s="5"/>
      <c r="IR278" s="5"/>
      <c r="IS278" s="5"/>
      <c r="IT278" s="5"/>
      <c r="IU278" s="5"/>
      <c r="IV278" s="5"/>
      <c r="IW278" s="5"/>
      <c r="IX278" s="5"/>
      <c r="IY278" s="5"/>
      <c r="IZ278" s="5"/>
      <c r="JA278" s="5"/>
      <c r="JB278" s="5"/>
      <c r="JC278" s="5"/>
      <c r="JD278" s="5"/>
      <c r="JE278" s="5"/>
      <c r="JF278" s="5"/>
      <c r="JG278" s="5"/>
      <c r="JH278" s="5"/>
      <c r="JI278" s="5"/>
      <c r="JJ278" s="5"/>
      <c r="JK278" s="5"/>
      <c r="JL278" s="5"/>
      <c r="JM278" s="5"/>
      <c r="JN278" s="5"/>
      <c r="JO278" s="5"/>
      <c r="JP278" s="5"/>
      <c r="JQ278" s="5"/>
      <c r="JR278" s="5"/>
      <c r="JS278" s="5"/>
      <c r="JT278" s="5"/>
      <c r="JU278" s="5"/>
      <c r="JV278" s="5"/>
      <c r="JW278" s="5"/>
      <c r="JX278" s="5"/>
      <c r="JY278" s="5"/>
      <c r="JZ278" s="5"/>
      <c r="KA278" s="5"/>
      <c r="KB278" s="5"/>
      <c r="KC278" s="5"/>
      <c r="KD278" s="5"/>
      <c r="KE278" s="5"/>
      <c r="KF278" s="5"/>
      <c r="KG278" s="5"/>
      <c r="KH278" s="5"/>
      <c r="KI278" s="5"/>
      <c r="KJ278" s="5"/>
      <c r="KK278" s="5"/>
      <c r="KL278" s="5"/>
      <c r="KM278" s="5"/>
      <c r="KN278" s="5"/>
      <c r="KO278" s="5"/>
      <c r="KP278" s="5"/>
      <c r="KQ278" s="5"/>
      <c r="KR278" s="5"/>
      <c r="KS278" s="5"/>
      <c r="KT278" s="5"/>
      <c r="KU278" s="5"/>
      <c r="KV278" s="5"/>
      <c r="KW278" s="5"/>
      <c r="KX278" s="5"/>
      <c r="KY278" s="5"/>
      <c r="KZ278" s="5"/>
      <c r="LA278" s="5"/>
      <c r="LB278" s="5"/>
      <c r="LC278" s="5"/>
      <c r="LD278" s="5"/>
      <c r="LE278" s="5"/>
      <c r="LF278" s="5"/>
      <c r="LG278" s="5"/>
      <c r="LH278" s="5"/>
      <c r="LI278" s="5"/>
      <c r="LJ278" s="5"/>
      <c r="LK278" s="5"/>
      <c r="LL278" s="5"/>
      <c r="LM278" s="5"/>
      <c r="LN278" s="5"/>
      <c r="LO278" s="5"/>
      <c r="LP278" s="5"/>
      <c r="LQ278" s="5"/>
      <c r="LR278" s="5"/>
      <c r="LS278" s="5"/>
      <c r="LT278" s="5"/>
      <c r="LU278" s="5"/>
      <c r="LV278" s="5"/>
      <c r="LW278" s="5"/>
      <c r="LX278" s="5"/>
      <c r="LY278" s="5"/>
      <c r="LZ278" s="5"/>
      <c r="MA278" s="5"/>
      <c r="MB278" s="5"/>
      <c r="MC278" s="5"/>
      <c r="MD278" s="5"/>
      <c r="ME278" s="5"/>
      <c r="MF278" s="5"/>
      <c r="MG278" s="5"/>
      <c r="MH278" s="5"/>
      <c r="MI278" s="5"/>
      <c r="MJ278" s="5"/>
      <c r="MK278" s="5"/>
      <c r="ML278" s="5"/>
      <c r="MM278" s="5"/>
      <c r="MN278" s="5"/>
      <c r="MO278" s="5"/>
      <c r="MP278" s="5"/>
      <c r="MQ278" s="5"/>
      <c r="MR278" s="5"/>
      <c r="MS278" s="5"/>
      <c r="MT278" s="5"/>
      <c r="MU278" s="5"/>
      <c r="MV278" s="5"/>
      <c r="MW278" s="5"/>
      <c r="MX278" s="5"/>
      <c r="MY278" s="5"/>
      <c r="MZ278" s="5"/>
      <c r="NA278" s="5"/>
      <c r="NB278" s="5"/>
      <c r="NC278" s="5"/>
      <c r="ND278" s="5"/>
      <c r="NE278" s="5"/>
      <c r="NF278" s="5"/>
      <c r="NG278" s="5"/>
      <c r="NH278" s="5"/>
      <c r="NI278" s="5"/>
      <c r="NJ278" s="5"/>
      <c r="NK278" s="5"/>
      <c r="NL278" s="5"/>
      <c r="NM278" s="5"/>
      <c r="NN278" s="5"/>
      <c r="NO278" s="5"/>
      <c r="NP278" s="5"/>
      <c r="NQ278" s="5"/>
      <c r="NR278" s="5"/>
      <c r="NS278" s="5"/>
      <c r="NT278" s="5"/>
      <c r="NU278" s="5"/>
      <c r="NV278" s="5"/>
      <c r="NW278" s="5"/>
      <c r="NX278" s="5"/>
      <c r="NY278" s="5"/>
      <c r="NZ278" s="5"/>
      <c r="OA278" s="5"/>
      <c r="OB278" s="5"/>
      <c r="OC278" s="5"/>
      <c r="OD278" s="5"/>
      <c r="OE278" s="5"/>
      <c r="OF278" s="5"/>
      <c r="OG278" s="5"/>
      <c r="OH278" s="5"/>
      <c r="OI278" s="5"/>
      <c r="OJ278" s="5"/>
      <c r="OK278" s="5"/>
      <c r="OL278" s="5"/>
      <c r="OM278" s="5"/>
      <c r="ON278" s="5"/>
      <c r="OO278" s="5"/>
      <c r="OP278" s="5"/>
      <c r="OQ278" s="5"/>
      <c r="OR278" s="5"/>
      <c r="OS278" s="5"/>
      <c r="OT278" s="5"/>
      <c r="OU278" s="5"/>
      <c r="OV278" s="5"/>
      <c r="OW278" s="5"/>
      <c r="OX278" s="5"/>
      <c r="OY278" s="5"/>
      <c r="OZ278" s="5"/>
      <c r="PA278" s="5"/>
      <c r="PB278" s="5"/>
      <c r="PC278" s="5"/>
      <c r="PD278" s="5"/>
      <c r="PE278" s="5"/>
      <c r="PF278" s="5"/>
      <c r="PG278" s="5"/>
      <c r="PH278" s="5"/>
      <c r="PI278" s="5"/>
      <c r="PJ278" s="5"/>
      <c r="PK278" s="5"/>
      <c r="PL278" s="5"/>
      <c r="PM278" s="5"/>
      <c r="PN278" s="5"/>
      <c r="PO278" s="5"/>
      <c r="PP278" s="5"/>
      <c r="PQ278" s="5"/>
      <c r="PR278" s="5"/>
      <c r="PS278" s="5"/>
      <c r="PT278" s="5"/>
      <c r="PU278" s="5"/>
      <c r="PV278" s="5"/>
      <c r="PW278" s="5"/>
      <c r="PX278" s="5"/>
      <c r="PY278" s="5"/>
      <c r="PZ278" s="5"/>
      <c r="QA278" s="5"/>
      <c r="QB278" s="5"/>
      <c r="QC278" s="5"/>
      <c r="QD278" s="5"/>
      <c r="QE278" s="5"/>
      <c r="QF278" s="5"/>
      <c r="QG278" s="5"/>
      <c r="QH278" s="5"/>
      <c r="QI278" s="5"/>
      <c r="QJ278" s="5"/>
      <c r="QK278" s="5"/>
      <c r="QL278" s="5"/>
      <c r="QM278" s="5"/>
      <c r="QN278" s="5"/>
      <c r="QO278" s="5"/>
      <c r="QP278" s="5"/>
      <c r="QQ278" s="5"/>
      <c r="QR278" s="5"/>
      <c r="QS278" s="5"/>
      <c r="QT278" s="5"/>
      <c r="QU278" s="5"/>
      <c r="QV278" s="5"/>
      <c r="QW278" s="5"/>
      <c r="QX278" s="5"/>
      <c r="QY278" s="5"/>
      <c r="QZ278" s="5"/>
      <c r="RA278" s="5"/>
      <c r="RB278" s="5"/>
      <c r="RC278" s="5"/>
      <c r="RD278" s="5"/>
      <c r="RE278" s="5"/>
      <c r="RF278" s="5"/>
      <c r="RG278" s="5"/>
      <c r="RH278" s="5"/>
      <c r="RI278" s="5"/>
      <c r="RJ278" s="5"/>
      <c r="RK278" s="5"/>
      <c r="RL278" s="5"/>
      <c r="RM278" s="5"/>
      <c r="RN278" s="5"/>
      <c r="RO278" s="5"/>
      <c r="RP278" s="5"/>
      <c r="RQ278" s="5"/>
      <c r="RR278" s="5"/>
      <c r="RS278" s="5"/>
      <c r="RT278" s="5"/>
      <c r="RU278" s="5"/>
      <c r="RV278" s="5"/>
      <c r="RW278" s="5"/>
      <c r="RX278" s="5"/>
      <c r="RY278" s="5"/>
      <c r="RZ278" s="5"/>
      <c r="SA278" s="5"/>
      <c r="SB278" s="5"/>
      <c r="SC278" s="5"/>
      <c r="SD278" s="5"/>
      <c r="SE278" s="5"/>
      <c r="SF278" s="5"/>
      <c r="SG278" s="5"/>
      <c r="SH278" s="5"/>
      <c r="SI278" s="5"/>
      <c r="SJ278" s="5"/>
      <c r="SK278" s="5"/>
      <c r="SL278" s="5"/>
      <c r="SM278" s="5"/>
      <c r="SN278" s="5"/>
      <c r="SO278" s="5"/>
      <c r="SP278" s="5"/>
      <c r="SQ278" s="5"/>
      <c r="SR278" s="5"/>
      <c r="SS278" s="5"/>
      <c r="ST278" s="5"/>
      <c r="SU278" s="5"/>
      <c r="SV278" s="5"/>
      <c r="SW278" s="5"/>
      <c r="SX278" s="5"/>
      <c r="SY278" s="5"/>
      <c r="SZ278" s="5"/>
      <c r="TA278" s="5"/>
      <c r="TB278" s="5"/>
      <c r="TC278" s="5"/>
      <c r="TD278" s="5"/>
      <c r="TE278" s="5"/>
      <c r="TF278" s="5"/>
      <c r="TG278" s="5"/>
      <c r="TH278" s="5"/>
      <c r="TI278" s="5"/>
      <c r="TJ278" s="5"/>
      <c r="TK278" s="5"/>
      <c r="TL278" s="5"/>
      <c r="TM278" s="5"/>
      <c r="TN278" s="5"/>
      <c r="TO278" s="5"/>
      <c r="TP278" s="5"/>
      <c r="TQ278" s="5"/>
      <c r="TR278" s="5"/>
      <c r="TS278" s="5"/>
      <c r="TT278" s="5"/>
      <c r="TU278" s="5"/>
      <c r="TV278" s="5"/>
      <c r="TW278" s="5"/>
      <c r="TX278" s="5"/>
      <c r="TY278" s="5"/>
      <c r="TZ278" s="5"/>
      <c r="UA278" s="5"/>
      <c r="UB278" s="5"/>
      <c r="UC278" s="5"/>
      <c r="UD278" s="5"/>
      <c r="UE278" s="5"/>
      <c r="UF278" s="5"/>
      <c r="UG278" s="5"/>
      <c r="UH278" s="5"/>
      <c r="UI278" s="5"/>
      <c r="UJ278" s="5"/>
      <c r="UK278" s="5"/>
      <c r="UL278" s="5"/>
      <c r="UM278" s="5"/>
      <c r="UN278" s="5"/>
      <c r="UO278" s="5"/>
      <c r="UP278" s="5"/>
      <c r="UQ278" s="5"/>
      <c r="UR278" s="5"/>
      <c r="US278" s="5"/>
      <c r="UT278" s="5"/>
      <c r="UU278" s="5"/>
      <c r="UV278" s="5"/>
      <c r="UW278" s="5"/>
      <c r="UX278" s="5"/>
      <c r="UY278" s="5"/>
      <c r="UZ278" s="5"/>
      <c r="VA278" s="5"/>
      <c r="VB278" s="5"/>
      <c r="VC278" s="5"/>
      <c r="VD278" s="5"/>
      <c r="VE278" s="5"/>
      <c r="VF278" s="5"/>
      <c r="VG278" s="5"/>
      <c r="VH278" s="5"/>
      <c r="VI278" s="5"/>
      <c r="VJ278" s="5"/>
      <c r="VK278" s="5"/>
      <c r="VL278" s="5"/>
      <c r="VM278" s="5"/>
      <c r="VN278" s="5"/>
      <c r="VO278" s="5"/>
      <c r="VP278" s="5"/>
      <c r="VQ278" s="5"/>
      <c r="VR278" s="5"/>
      <c r="VS278" s="5"/>
      <c r="VT278" s="5"/>
      <c r="VU278" s="5"/>
      <c r="VV278" s="5"/>
      <c r="VW278" s="5"/>
      <c r="VX278" s="5"/>
      <c r="VY278" s="5"/>
      <c r="VZ278" s="5"/>
      <c r="WA278" s="5"/>
      <c r="WB278" s="5"/>
      <c r="WC278" s="5"/>
      <c r="WD278" s="5"/>
      <c r="WE278" s="5"/>
      <c r="WF278" s="5"/>
      <c r="WG278" s="5"/>
      <c r="WH278" s="5"/>
      <c r="WI278" s="5"/>
      <c r="WJ278" s="5"/>
      <c r="WK278" s="5"/>
      <c r="WL278" s="5"/>
      <c r="WM278" s="5"/>
      <c r="WN278" s="5"/>
      <c r="WO278" s="5"/>
      <c r="WP278" s="5"/>
      <c r="WQ278" s="5"/>
      <c r="WR278" s="5"/>
      <c r="WS278" s="5"/>
      <c r="WT278" s="5"/>
      <c r="WU278" s="5"/>
      <c r="WV278" s="5"/>
      <c r="WW278" s="5"/>
      <c r="WX278" s="5"/>
      <c r="WY278" s="5"/>
      <c r="WZ278" s="5"/>
      <c r="XA278" s="5"/>
      <c r="XB278" s="5"/>
      <c r="XC278" s="5"/>
      <c r="XD278" s="5"/>
      <c r="XE278" s="5"/>
      <c r="XF278" s="5"/>
      <c r="XG278" s="5"/>
      <c r="XH278" s="5"/>
      <c r="XI278" s="5"/>
      <c r="XJ278" s="5"/>
      <c r="XK278" s="5"/>
      <c r="XL278" s="5"/>
      <c r="XM278" s="5"/>
      <c r="XN278" s="5"/>
      <c r="XO278" s="5"/>
      <c r="XP278" s="5"/>
      <c r="XQ278" s="5"/>
      <c r="XR278" s="5"/>
      <c r="XS278" s="5"/>
      <c r="XT278" s="5"/>
      <c r="XU278" s="5"/>
      <c r="XV278" s="5"/>
      <c r="XW278" s="5"/>
      <c r="XX278" s="5"/>
      <c r="XY278" s="5"/>
      <c r="XZ278" s="5"/>
      <c r="YA278" s="5"/>
      <c r="YB278" s="5"/>
      <c r="YC278" s="5"/>
      <c r="YD278" s="5"/>
      <c r="YE278" s="5"/>
      <c r="YF278" s="5"/>
      <c r="YG278" s="5"/>
      <c r="YH278" s="5"/>
      <c r="YI278" s="5"/>
      <c r="YJ278" s="5"/>
      <c r="YK278" s="5"/>
      <c r="YL278" s="5"/>
      <c r="YM278" s="5"/>
      <c r="YN278" s="5"/>
      <c r="YO278" s="5"/>
      <c r="YP278" s="5"/>
      <c r="YQ278" s="5"/>
      <c r="YR278" s="5"/>
      <c r="YS278" s="5"/>
      <c r="YT278" s="5"/>
      <c r="YU278" s="5"/>
      <c r="YV278" s="5"/>
      <c r="YW278" s="5"/>
      <c r="YX278" s="5"/>
      <c r="YY278" s="5"/>
      <c r="YZ278" s="5"/>
      <c r="ZA278" s="5"/>
      <c r="ZB278" s="5"/>
      <c r="ZC278" s="5"/>
      <c r="ZD278" s="5"/>
      <c r="ZE278" s="5"/>
      <c r="ZF278" s="5"/>
      <c r="ZG278" s="5"/>
      <c r="ZH278" s="5"/>
      <c r="ZI278" s="5"/>
      <c r="ZJ278" s="5"/>
      <c r="ZK278" s="5"/>
      <c r="ZL278" s="5"/>
      <c r="ZM278" s="5"/>
      <c r="ZN278" s="5"/>
      <c r="ZO278" s="5"/>
      <c r="ZP278" s="5"/>
      <c r="ZQ278" s="5"/>
      <c r="ZR278" s="5"/>
      <c r="ZS278" s="5"/>
      <c r="ZT278" s="5"/>
      <c r="ZU278" s="5"/>
      <c r="ZV278" s="5"/>
      <c r="ZW278" s="5"/>
      <c r="ZX278" s="5"/>
      <c r="ZY278" s="5"/>
      <c r="ZZ278" s="5"/>
      <c r="AAA278" s="5"/>
      <c r="AAB278" s="5"/>
      <c r="AAC278" s="5"/>
      <c r="AAD278" s="5"/>
      <c r="AAE278" s="5"/>
      <c r="AAF278" s="5"/>
      <c r="AAG278" s="5"/>
      <c r="AAH278" s="5"/>
      <c r="AAI278" s="5"/>
      <c r="AAJ278" s="5"/>
      <c r="AAK278" s="5"/>
      <c r="AAL278" s="5"/>
      <c r="AAM278" s="5"/>
      <c r="AAN278" s="5"/>
      <c r="AAO278" s="5"/>
      <c r="AAP278" s="5"/>
      <c r="AAQ278" s="5"/>
      <c r="AAR278" s="5"/>
      <c r="AAS278" s="5"/>
      <c r="AAT278" s="5"/>
      <c r="AAU278" s="5"/>
      <c r="AAV278" s="5"/>
      <c r="AAW278" s="5"/>
      <c r="AAX278" s="5"/>
      <c r="AAY278" s="5"/>
      <c r="AAZ278" s="5"/>
      <c r="ABA278" s="5"/>
      <c r="ABB278" s="5"/>
      <c r="ABC278" s="5"/>
      <c r="ABD278" s="5"/>
      <c r="ABE278" s="5"/>
      <c r="ABF278" s="5"/>
      <c r="ABG278" s="5"/>
      <c r="ABH278" s="5"/>
      <c r="ABI278" s="5"/>
      <c r="ABJ278" s="5"/>
      <c r="ABK278" s="5"/>
      <c r="ABL278" s="5"/>
      <c r="ABM278" s="5"/>
      <c r="ABN278" s="5"/>
      <c r="ABO278" s="5"/>
      <c r="ABP278" s="5"/>
      <c r="ABQ278" s="5"/>
      <c r="ABR278" s="5"/>
      <c r="ABS278" s="5"/>
      <c r="ABT278" s="5"/>
      <c r="ABU278" s="5"/>
      <c r="ABV278" s="5"/>
      <c r="ABW278" s="5"/>
      <c r="ABX278" s="5"/>
      <c r="ABY278" s="5"/>
      <c r="ABZ278" s="5"/>
      <c r="ACA278" s="5"/>
      <c r="ACB278" s="5"/>
      <c r="ACC278" s="5"/>
      <c r="ACD278" s="5"/>
      <c r="ACE278" s="5"/>
      <c r="ACF278" s="5"/>
      <c r="ACG278" s="5"/>
      <c r="ACH278" s="5"/>
      <c r="ACI278" s="5"/>
      <c r="ACJ278" s="5"/>
      <c r="ACK278" s="5"/>
      <c r="ACL278" s="5"/>
      <c r="ACM278" s="5"/>
      <c r="ACN278" s="5"/>
      <c r="ACO278" s="5"/>
      <c r="ACP278" s="5"/>
      <c r="ACQ278" s="5"/>
      <c r="ACR278" s="5"/>
      <c r="ACS278" s="5"/>
      <c r="ACT278" s="5"/>
      <c r="ACU278" s="5"/>
      <c r="ACV278" s="5"/>
      <c r="ACW278" s="5"/>
      <c r="ACX278" s="5"/>
      <c r="ACY278" s="5"/>
      <c r="ACZ278" s="5"/>
      <c r="ADA278" s="5"/>
      <c r="ADB278" s="5"/>
      <c r="ADC278" s="5"/>
      <c r="ADD278" s="5"/>
      <c r="ADE278" s="5"/>
      <c r="ADF278" s="5"/>
      <c r="ADG278" s="5"/>
      <c r="ADH278" s="5"/>
      <c r="ADI278" s="5"/>
      <c r="ADJ278" s="5"/>
      <c r="ADK278" s="5"/>
      <c r="ADL278" s="5"/>
      <c r="ADM278" s="5"/>
      <c r="ADN278" s="5"/>
      <c r="ADO278" s="5"/>
      <c r="ADP278" s="5"/>
      <c r="ADQ278" s="5"/>
      <c r="ADR278" s="5"/>
      <c r="ADS278" s="5"/>
      <c r="ADT278" s="5"/>
      <c r="ADU278" s="5"/>
      <c r="ADV278" s="5"/>
      <c r="ADW278" s="5"/>
      <c r="ADX278" s="5"/>
      <c r="ADY278" s="5"/>
      <c r="ADZ278" s="5"/>
      <c r="AEA278" s="5"/>
      <c r="AEB278" s="5"/>
      <c r="AEC278" s="5"/>
      <c r="AED278" s="5"/>
      <c r="AEE278" s="5"/>
      <c r="AEF278" s="5"/>
      <c r="AEG278" s="5"/>
      <c r="AEH278" s="5"/>
      <c r="AEI278" s="5"/>
      <c r="AEJ278" s="5"/>
      <c r="AEK278" s="5"/>
      <c r="AEL278" s="5"/>
      <c r="AEM278" s="5"/>
      <c r="AEN278" s="5"/>
      <c r="AEO278" s="5"/>
      <c r="AEP278" s="5"/>
      <c r="AEQ278" s="5"/>
      <c r="AER278" s="5"/>
      <c r="AES278" s="5"/>
      <c r="AET278" s="5"/>
      <c r="AEU278" s="5"/>
      <c r="AEV278" s="5"/>
      <c r="AEW278" s="5"/>
      <c r="AEX278" s="5"/>
      <c r="AEY278" s="5"/>
      <c r="AEZ278" s="5"/>
      <c r="AFA278" s="5"/>
      <c r="AFB278" s="5"/>
      <c r="AFC278" s="5"/>
      <c r="AFD278" s="5"/>
      <c r="AFE278" s="5"/>
      <c r="AFF278" s="5"/>
      <c r="AFG278" s="5"/>
      <c r="AFH278" s="5"/>
      <c r="AFI278" s="5"/>
      <c r="AFJ278" s="5"/>
      <c r="AFK278" s="5"/>
      <c r="AFL278" s="5"/>
      <c r="AFM278" s="5"/>
      <c r="AFN278" s="5"/>
      <c r="AFO278" s="5"/>
      <c r="AFP278" s="5"/>
      <c r="AFQ278" s="5"/>
      <c r="AFR278" s="5"/>
      <c r="AFS278" s="5"/>
      <c r="AFT278" s="5"/>
      <c r="AFU278" s="5"/>
      <c r="AFV278" s="5"/>
      <c r="AFW278" s="5"/>
      <c r="AFX278" s="5"/>
      <c r="AFY278" s="5"/>
      <c r="AFZ278" s="5"/>
      <c r="AGA278" s="5"/>
      <c r="AGB278" s="5"/>
      <c r="AGC278" s="5"/>
      <c r="AGD278" s="5"/>
      <c r="AGE278" s="5"/>
      <c r="AGF278" s="5"/>
      <c r="AGG278" s="5"/>
      <c r="AGH278" s="5"/>
      <c r="AGI278" s="5"/>
      <c r="AGJ278" s="5"/>
      <c r="AGK278" s="5"/>
      <c r="AGL278" s="5"/>
      <c r="AGM278" s="5"/>
      <c r="AGN278" s="5"/>
      <c r="AGO278" s="5"/>
      <c r="AGP278" s="5"/>
      <c r="AGQ278" s="5"/>
      <c r="AGR278" s="5"/>
      <c r="AGS278" s="5"/>
      <c r="AGT278" s="5"/>
      <c r="AGU278" s="5"/>
      <c r="AGV278" s="5"/>
      <c r="AGW278" s="5"/>
      <c r="AGX278" s="5"/>
      <c r="AGY278" s="5"/>
      <c r="AGZ278" s="5"/>
      <c r="AHA278" s="5"/>
      <c r="AHB278" s="5"/>
      <c r="AHC278" s="5"/>
      <c r="AHD278" s="5"/>
      <c r="AHE278" s="5"/>
      <c r="AHF278" s="5"/>
      <c r="AHG278" s="5"/>
      <c r="AHH278" s="5"/>
      <c r="AHI278" s="5"/>
      <c r="AHJ278" s="5"/>
      <c r="AHK278" s="5"/>
      <c r="AHL278" s="5"/>
      <c r="AHM278" s="5"/>
      <c r="AHN278" s="5"/>
      <c r="AHO278" s="5"/>
      <c r="AHP278" s="5"/>
      <c r="AHQ278" s="5"/>
      <c r="AHR278" s="5"/>
      <c r="AHS278" s="5"/>
      <c r="AHT278" s="5"/>
      <c r="AHU278" s="5"/>
      <c r="AHV278" s="5"/>
      <c r="AHW278" s="5"/>
      <c r="AHX278" s="5"/>
      <c r="AHY278" s="5"/>
      <c r="AHZ278" s="5"/>
      <c r="AIA278" s="5"/>
      <c r="AIB278" s="5"/>
      <c r="AIC278" s="5"/>
      <c r="AID278" s="5"/>
      <c r="AIE278" s="5"/>
      <c r="AIF278" s="5"/>
      <c r="AIG278" s="5"/>
      <c r="AIH278" s="5"/>
      <c r="AII278" s="5"/>
      <c r="AIJ278" s="5"/>
      <c r="AIK278" s="5"/>
      <c r="AIL278" s="5"/>
      <c r="AIM278" s="5"/>
      <c r="AIN278" s="5"/>
      <c r="AIO278" s="5"/>
      <c r="AIP278" s="5"/>
      <c r="AIQ278" s="5"/>
      <c r="AIR278" s="5"/>
      <c r="AIS278" s="5"/>
      <c r="AIT278" s="5"/>
      <c r="AIU278" s="5"/>
      <c r="AIV278" s="5"/>
      <c r="AIW278" s="5"/>
      <c r="AIX278" s="5"/>
      <c r="AIY278" s="5"/>
      <c r="AIZ278" s="5"/>
      <c r="AJA278" s="5"/>
      <c r="AJB278" s="5"/>
      <c r="AJC278" s="5"/>
      <c r="AJD278" s="5"/>
      <c r="AJE278" s="5"/>
      <c r="AJF278" s="5"/>
      <c r="AJG278" s="5"/>
      <c r="AJH278" s="5"/>
      <c r="AJI278" s="5"/>
      <c r="AJJ278" s="5"/>
      <c r="AJK278" s="5"/>
      <c r="AJL278" s="5"/>
      <c r="AJM278" s="5"/>
      <c r="AJN278" s="5"/>
      <c r="AJO278" s="5"/>
      <c r="AJP278" s="5"/>
      <c r="AJQ278" s="5"/>
      <c r="AJR278" s="5"/>
      <c r="AJS278" s="5"/>
      <c r="AJT278" s="5"/>
      <c r="AJU278" s="5"/>
      <c r="AJV278" s="5"/>
      <c r="AJW278" s="5"/>
      <c r="AJX278" s="5"/>
      <c r="AJY278" s="5"/>
      <c r="AJZ278" s="5"/>
      <c r="AKA278" s="5"/>
      <c r="AKB278" s="5"/>
      <c r="AKC278" s="5"/>
      <c r="AKD278" s="5"/>
      <c r="AKE278" s="5"/>
      <c r="AKF278" s="5"/>
      <c r="AKG278" s="5"/>
      <c r="AKH278" s="5"/>
      <c r="AKI278" s="5"/>
      <c r="AKJ278" s="5"/>
      <c r="AKK278" s="5"/>
      <c r="AKL278" s="5"/>
      <c r="AKM278" s="5"/>
      <c r="AKN278" s="5"/>
      <c r="AKO278" s="5"/>
      <c r="AKP278" s="5"/>
      <c r="AKQ278" s="5"/>
      <c r="AKR278" s="5"/>
      <c r="AKS278" s="5"/>
      <c r="AKT278" s="5"/>
      <c r="AKU278" s="5"/>
      <c r="AKV278" s="5"/>
      <c r="AKW278" s="5"/>
      <c r="AKX278" s="5"/>
      <c r="AKY278" s="5"/>
      <c r="AKZ278" s="5"/>
      <c r="ALA278" s="5"/>
      <c r="ALB278" s="5"/>
      <c r="ALC278" s="5"/>
      <c r="ALD278" s="5"/>
      <c r="ALE278" s="5"/>
      <c r="ALF278" s="5"/>
      <c r="ALG278" s="5"/>
      <c r="ALH278" s="5"/>
      <c r="ALI278" s="5"/>
      <c r="ALJ278" s="5"/>
      <c r="ALK278" s="5"/>
      <c r="ALL278" s="5"/>
      <c r="ALM278" s="5"/>
      <c r="ALN278" s="5"/>
      <c r="ALO278" s="5"/>
      <c r="ALP278" s="5"/>
      <c r="ALQ278" s="5"/>
      <c r="ALR278" s="5"/>
      <c r="ALS278" s="5"/>
      <c r="ALT278" s="5"/>
      <c r="ALU278" s="5"/>
      <c r="ALV278" s="5"/>
      <c r="ALW278" s="5"/>
      <c r="ALX278" s="5"/>
      <c r="ALY278" s="5"/>
      <c r="ALZ278" s="5"/>
      <c r="AMA278" s="5"/>
      <c r="AMB278" s="5"/>
      <c r="AMC278" s="5"/>
      <c r="AMD278" s="5"/>
      <c r="AME278" s="5"/>
      <c r="AMF278" s="5"/>
      <c r="AMG278" s="5"/>
      <c r="AMH278" s="5"/>
      <c r="AMI278" s="5"/>
      <c r="AMJ278" s="5"/>
    </row>
    <row r="279" spans="1:1024" ht="20.25" customHeight="1">
      <c r="A279" s="5"/>
      <c r="B279" s="209"/>
      <c r="C279" s="219"/>
      <c r="D279" s="219"/>
      <c r="E279" s="219"/>
      <c r="F279" s="303">
        <f>C277</f>
        <v>0</v>
      </c>
      <c r="G279" s="50"/>
      <c r="H279" s="50"/>
      <c r="I279" s="50"/>
      <c r="J279" s="50"/>
      <c r="K279" s="50"/>
      <c r="L279" s="67"/>
      <c r="M279" s="67"/>
      <c r="N279" s="67"/>
      <c r="O279" s="67"/>
      <c r="P279" s="240" t="s">
        <v>44</v>
      </c>
      <c r="Q279" s="240"/>
      <c r="R279" s="240"/>
      <c r="S279" s="248" t="str">
        <f>IF(S277="","",VLOOKUP(S277,'シフト記号表（勤務時間帯）'!$C$6:$U$35,19,0))</f>
        <v/>
      </c>
      <c r="T279" s="252" t="str">
        <f>IF(T277="","",VLOOKUP(T277,'シフト記号表（勤務時間帯）'!$C$6:$U$35,19,0))</f>
        <v/>
      </c>
      <c r="U279" s="252" t="str">
        <f>IF(U277="","",VLOOKUP(U277,'シフト記号表（勤務時間帯）'!$C$6:$U$35,19,0))</f>
        <v/>
      </c>
      <c r="V279" s="252" t="str">
        <f>IF(V277="","",VLOOKUP(V277,'シフト記号表（勤務時間帯）'!$C$6:$U$35,19,0))</f>
        <v/>
      </c>
      <c r="W279" s="252" t="str">
        <f>IF(W277="","",VLOOKUP(W277,'シフト記号表（勤務時間帯）'!$C$6:$U$35,19,0))</f>
        <v/>
      </c>
      <c r="X279" s="252" t="str">
        <f>IF(X277="","",VLOOKUP(X277,'シフト記号表（勤務時間帯）'!$C$6:$U$35,19,0))</f>
        <v/>
      </c>
      <c r="Y279" s="257" t="str">
        <f>IF(Y277="","",VLOOKUP(Y277,'シフト記号表（勤務時間帯）'!$C$6:$U$35,19,0))</f>
        <v/>
      </c>
      <c r="Z279" s="248" t="str">
        <f>IF(Z277="","",VLOOKUP(Z277,'シフト記号表（勤務時間帯）'!$C$6:$U$35,19,0))</f>
        <v/>
      </c>
      <c r="AA279" s="252" t="str">
        <f>IF(AA277="","",VLOOKUP(AA277,'シフト記号表（勤務時間帯）'!$C$6:$U$35,19,0))</f>
        <v/>
      </c>
      <c r="AB279" s="252" t="str">
        <f>IF(AB277="","",VLOOKUP(AB277,'シフト記号表（勤務時間帯）'!$C$6:$U$35,19,0))</f>
        <v/>
      </c>
      <c r="AC279" s="252" t="str">
        <f>IF(AC277="","",VLOOKUP(AC277,'シフト記号表（勤務時間帯）'!$C$6:$U$35,19,0))</f>
        <v/>
      </c>
      <c r="AD279" s="252" t="str">
        <f>IF(AD277="","",VLOOKUP(AD277,'シフト記号表（勤務時間帯）'!$C$6:$U$35,19,0))</f>
        <v/>
      </c>
      <c r="AE279" s="252" t="str">
        <f>IF(AE277="","",VLOOKUP(AE277,'シフト記号表（勤務時間帯）'!$C$6:$U$35,19,0))</f>
        <v/>
      </c>
      <c r="AF279" s="257" t="str">
        <f>IF(AF277="","",VLOOKUP(AF277,'シフト記号表（勤務時間帯）'!$C$6:$U$35,19,0))</f>
        <v/>
      </c>
      <c r="AG279" s="248" t="str">
        <f>IF(AG277="","",VLOOKUP(AG277,'シフト記号表（勤務時間帯）'!$C$6:$U$35,19,0))</f>
        <v/>
      </c>
      <c r="AH279" s="252" t="str">
        <f>IF(AH277="","",VLOOKUP(AH277,'シフト記号表（勤務時間帯）'!$C$6:$U$35,19,0))</f>
        <v/>
      </c>
      <c r="AI279" s="252" t="str">
        <f>IF(AI277="","",VLOOKUP(AI277,'シフト記号表（勤務時間帯）'!$C$6:$U$35,19,0))</f>
        <v/>
      </c>
      <c r="AJ279" s="252" t="str">
        <f>IF(AJ277="","",VLOOKUP(AJ277,'シフト記号表（勤務時間帯）'!$C$6:$U$35,19,0))</f>
        <v/>
      </c>
      <c r="AK279" s="252" t="str">
        <f>IF(AK277="","",VLOOKUP(AK277,'シフト記号表（勤務時間帯）'!$C$6:$U$35,19,0))</f>
        <v/>
      </c>
      <c r="AL279" s="252" t="str">
        <f>IF(AL277="","",VLOOKUP(AL277,'シフト記号表（勤務時間帯）'!$C$6:$U$35,19,0))</f>
        <v/>
      </c>
      <c r="AM279" s="257" t="str">
        <f>IF(AM277="","",VLOOKUP(AM277,'シフト記号表（勤務時間帯）'!$C$6:$U$35,19,0))</f>
        <v/>
      </c>
      <c r="AN279" s="248" t="str">
        <f>IF(AN277="","",VLOOKUP(AN277,'シフト記号表（勤務時間帯）'!$C$6:$U$35,19,0))</f>
        <v/>
      </c>
      <c r="AO279" s="252" t="str">
        <f>IF(AO277="","",VLOOKUP(AO277,'シフト記号表（勤務時間帯）'!$C$6:$U$35,19,0))</f>
        <v/>
      </c>
      <c r="AP279" s="252" t="str">
        <f>IF(AP277="","",VLOOKUP(AP277,'シフト記号表（勤務時間帯）'!$C$6:$U$35,19,0))</f>
        <v/>
      </c>
      <c r="AQ279" s="252" t="str">
        <f>IF(AQ277="","",VLOOKUP(AQ277,'シフト記号表（勤務時間帯）'!$C$6:$U$35,19,0))</f>
        <v/>
      </c>
      <c r="AR279" s="252" t="str">
        <f>IF(AR277="","",VLOOKUP(AR277,'シフト記号表（勤務時間帯）'!$C$6:$U$35,19,0))</f>
        <v/>
      </c>
      <c r="AS279" s="252" t="str">
        <f>IF(AS277="","",VLOOKUP(AS277,'シフト記号表（勤務時間帯）'!$C$6:$U$35,19,0))</f>
        <v/>
      </c>
      <c r="AT279" s="257" t="str">
        <f>IF(AT277="","",VLOOKUP(AT277,'シフト記号表（勤務時間帯）'!$C$6:$U$35,19,0))</f>
        <v/>
      </c>
      <c r="AU279" s="248" t="str">
        <f>IF(AU277="","",VLOOKUP(AU277,'シフト記号表（勤務時間帯）'!$C$6:$U$35,19,0))</f>
        <v/>
      </c>
      <c r="AV279" s="252" t="str">
        <f>IF(AV277="","",VLOOKUP(AV277,'シフト記号表（勤務時間帯）'!$C$6:$U$35,19,0))</f>
        <v/>
      </c>
      <c r="AW279" s="252" t="str">
        <f>IF(AW277="","",VLOOKUP(AW277,'シフト記号表（勤務時間帯）'!$C$6:$U$35,19,0))</f>
        <v/>
      </c>
      <c r="AX279" s="277">
        <f>IF($BB$3="４週",SUM(S279:AT279),IF($BB$3="暦月",SUM(S279:AW279),""))</f>
        <v>0</v>
      </c>
      <c r="AY279" s="277"/>
      <c r="AZ279" s="286">
        <f>IF($BB$3="４週",AX279/4,IF($BB$3="暦月",'認知症対応型通所（100名）'!AX279/('認知症対応型通所（100名）'!$BB$8/7),""))</f>
        <v>0</v>
      </c>
      <c r="BA279" s="286"/>
      <c r="BB279" s="174"/>
      <c r="BC279" s="174"/>
      <c r="BD279" s="174"/>
      <c r="BE279" s="174"/>
      <c r="BF279" s="174"/>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c r="HW279" s="5"/>
      <c r="HX279" s="5"/>
      <c r="HY279" s="5"/>
      <c r="HZ279" s="5"/>
      <c r="IA279" s="5"/>
      <c r="IB279" s="5"/>
      <c r="IC279" s="5"/>
      <c r="ID279" s="5"/>
      <c r="IE279" s="5"/>
      <c r="IF279" s="5"/>
      <c r="IG279" s="5"/>
      <c r="IH279" s="5"/>
      <c r="II279" s="5"/>
      <c r="IJ279" s="5"/>
      <c r="IK279" s="5"/>
      <c r="IL279" s="5"/>
      <c r="IM279" s="5"/>
      <c r="IN279" s="5"/>
      <c r="IO279" s="5"/>
      <c r="IP279" s="5"/>
      <c r="IQ279" s="5"/>
      <c r="IR279" s="5"/>
      <c r="IS279" s="5"/>
      <c r="IT279" s="5"/>
      <c r="IU279" s="5"/>
      <c r="IV279" s="5"/>
      <c r="IW279" s="5"/>
      <c r="IX279" s="5"/>
      <c r="IY279" s="5"/>
      <c r="IZ279" s="5"/>
      <c r="JA279" s="5"/>
      <c r="JB279" s="5"/>
      <c r="JC279" s="5"/>
      <c r="JD279" s="5"/>
      <c r="JE279" s="5"/>
      <c r="JF279" s="5"/>
      <c r="JG279" s="5"/>
      <c r="JH279" s="5"/>
      <c r="JI279" s="5"/>
      <c r="JJ279" s="5"/>
      <c r="JK279" s="5"/>
      <c r="JL279" s="5"/>
      <c r="JM279" s="5"/>
      <c r="JN279" s="5"/>
      <c r="JO279" s="5"/>
      <c r="JP279" s="5"/>
      <c r="JQ279" s="5"/>
      <c r="JR279" s="5"/>
      <c r="JS279" s="5"/>
      <c r="JT279" s="5"/>
      <c r="JU279" s="5"/>
      <c r="JV279" s="5"/>
      <c r="JW279" s="5"/>
      <c r="JX279" s="5"/>
      <c r="JY279" s="5"/>
      <c r="JZ279" s="5"/>
      <c r="KA279" s="5"/>
      <c r="KB279" s="5"/>
      <c r="KC279" s="5"/>
      <c r="KD279" s="5"/>
      <c r="KE279" s="5"/>
      <c r="KF279" s="5"/>
      <c r="KG279" s="5"/>
      <c r="KH279" s="5"/>
      <c r="KI279" s="5"/>
      <c r="KJ279" s="5"/>
      <c r="KK279" s="5"/>
      <c r="KL279" s="5"/>
      <c r="KM279" s="5"/>
      <c r="KN279" s="5"/>
      <c r="KO279" s="5"/>
      <c r="KP279" s="5"/>
      <c r="KQ279" s="5"/>
      <c r="KR279" s="5"/>
      <c r="KS279" s="5"/>
      <c r="KT279" s="5"/>
      <c r="KU279" s="5"/>
      <c r="KV279" s="5"/>
      <c r="KW279" s="5"/>
      <c r="KX279" s="5"/>
      <c r="KY279" s="5"/>
      <c r="KZ279" s="5"/>
      <c r="LA279" s="5"/>
      <c r="LB279" s="5"/>
      <c r="LC279" s="5"/>
      <c r="LD279" s="5"/>
      <c r="LE279" s="5"/>
      <c r="LF279" s="5"/>
      <c r="LG279" s="5"/>
      <c r="LH279" s="5"/>
      <c r="LI279" s="5"/>
      <c r="LJ279" s="5"/>
      <c r="LK279" s="5"/>
      <c r="LL279" s="5"/>
      <c r="LM279" s="5"/>
      <c r="LN279" s="5"/>
      <c r="LO279" s="5"/>
      <c r="LP279" s="5"/>
      <c r="LQ279" s="5"/>
      <c r="LR279" s="5"/>
      <c r="LS279" s="5"/>
      <c r="LT279" s="5"/>
      <c r="LU279" s="5"/>
      <c r="LV279" s="5"/>
      <c r="LW279" s="5"/>
      <c r="LX279" s="5"/>
      <c r="LY279" s="5"/>
      <c r="LZ279" s="5"/>
      <c r="MA279" s="5"/>
      <c r="MB279" s="5"/>
      <c r="MC279" s="5"/>
      <c r="MD279" s="5"/>
      <c r="ME279" s="5"/>
      <c r="MF279" s="5"/>
      <c r="MG279" s="5"/>
      <c r="MH279" s="5"/>
      <c r="MI279" s="5"/>
      <c r="MJ279" s="5"/>
      <c r="MK279" s="5"/>
      <c r="ML279" s="5"/>
      <c r="MM279" s="5"/>
      <c r="MN279" s="5"/>
      <c r="MO279" s="5"/>
      <c r="MP279" s="5"/>
      <c r="MQ279" s="5"/>
      <c r="MR279" s="5"/>
      <c r="MS279" s="5"/>
      <c r="MT279" s="5"/>
      <c r="MU279" s="5"/>
      <c r="MV279" s="5"/>
      <c r="MW279" s="5"/>
      <c r="MX279" s="5"/>
      <c r="MY279" s="5"/>
      <c r="MZ279" s="5"/>
      <c r="NA279" s="5"/>
      <c r="NB279" s="5"/>
      <c r="NC279" s="5"/>
      <c r="ND279" s="5"/>
      <c r="NE279" s="5"/>
      <c r="NF279" s="5"/>
      <c r="NG279" s="5"/>
      <c r="NH279" s="5"/>
      <c r="NI279" s="5"/>
      <c r="NJ279" s="5"/>
      <c r="NK279" s="5"/>
      <c r="NL279" s="5"/>
      <c r="NM279" s="5"/>
      <c r="NN279" s="5"/>
      <c r="NO279" s="5"/>
      <c r="NP279" s="5"/>
      <c r="NQ279" s="5"/>
      <c r="NR279" s="5"/>
      <c r="NS279" s="5"/>
      <c r="NT279" s="5"/>
      <c r="NU279" s="5"/>
      <c r="NV279" s="5"/>
      <c r="NW279" s="5"/>
      <c r="NX279" s="5"/>
      <c r="NY279" s="5"/>
      <c r="NZ279" s="5"/>
      <c r="OA279" s="5"/>
      <c r="OB279" s="5"/>
      <c r="OC279" s="5"/>
      <c r="OD279" s="5"/>
      <c r="OE279" s="5"/>
      <c r="OF279" s="5"/>
      <c r="OG279" s="5"/>
      <c r="OH279" s="5"/>
      <c r="OI279" s="5"/>
      <c r="OJ279" s="5"/>
      <c r="OK279" s="5"/>
      <c r="OL279" s="5"/>
      <c r="OM279" s="5"/>
      <c r="ON279" s="5"/>
      <c r="OO279" s="5"/>
      <c r="OP279" s="5"/>
      <c r="OQ279" s="5"/>
      <c r="OR279" s="5"/>
      <c r="OS279" s="5"/>
      <c r="OT279" s="5"/>
      <c r="OU279" s="5"/>
      <c r="OV279" s="5"/>
      <c r="OW279" s="5"/>
      <c r="OX279" s="5"/>
      <c r="OY279" s="5"/>
      <c r="OZ279" s="5"/>
      <c r="PA279" s="5"/>
      <c r="PB279" s="5"/>
      <c r="PC279" s="5"/>
      <c r="PD279" s="5"/>
      <c r="PE279" s="5"/>
      <c r="PF279" s="5"/>
      <c r="PG279" s="5"/>
      <c r="PH279" s="5"/>
      <c r="PI279" s="5"/>
      <c r="PJ279" s="5"/>
      <c r="PK279" s="5"/>
      <c r="PL279" s="5"/>
      <c r="PM279" s="5"/>
      <c r="PN279" s="5"/>
      <c r="PO279" s="5"/>
      <c r="PP279" s="5"/>
      <c r="PQ279" s="5"/>
      <c r="PR279" s="5"/>
      <c r="PS279" s="5"/>
      <c r="PT279" s="5"/>
      <c r="PU279" s="5"/>
      <c r="PV279" s="5"/>
      <c r="PW279" s="5"/>
      <c r="PX279" s="5"/>
      <c r="PY279" s="5"/>
      <c r="PZ279" s="5"/>
      <c r="QA279" s="5"/>
      <c r="QB279" s="5"/>
      <c r="QC279" s="5"/>
      <c r="QD279" s="5"/>
      <c r="QE279" s="5"/>
      <c r="QF279" s="5"/>
      <c r="QG279" s="5"/>
      <c r="QH279" s="5"/>
      <c r="QI279" s="5"/>
      <c r="QJ279" s="5"/>
      <c r="QK279" s="5"/>
      <c r="QL279" s="5"/>
      <c r="QM279" s="5"/>
      <c r="QN279" s="5"/>
      <c r="QO279" s="5"/>
      <c r="QP279" s="5"/>
      <c r="QQ279" s="5"/>
      <c r="QR279" s="5"/>
      <c r="QS279" s="5"/>
      <c r="QT279" s="5"/>
      <c r="QU279" s="5"/>
      <c r="QV279" s="5"/>
      <c r="QW279" s="5"/>
      <c r="QX279" s="5"/>
      <c r="QY279" s="5"/>
      <c r="QZ279" s="5"/>
      <c r="RA279" s="5"/>
      <c r="RB279" s="5"/>
      <c r="RC279" s="5"/>
      <c r="RD279" s="5"/>
      <c r="RE279" s="5"/>
      <c r="RF279" s="5"/>
      <c r="RG279" s="5"/>
      <c r="RH279" s="5"/>
      <c r="RI279" s="5"/>
      <c r="RJ279" s="5"/>
      <c r="RK279" s="5"/>
      <c r="RL279" s="5"/>
      <c r="RM279" s="5"/>
      <c r="RN279" s="5"/>
      <c r="RO279" s="5"/>
      <c r="RP279" s="5"/>
      <c r="RQ279" s="5"/>
      <c r="RR279" s="5"/>
      <c r="RS279" s="5"/>
      <c r="RT279" s="5"/>
      <c r="RU279" s="5"/>
      <c r="RV279" s="5"/>
      <c r="RW279" s="5"/>
      <c r="RX279" s="5"/>
      <c r="RY279" s="5"/>
      <c r="RZ279" s="5"/>
      <c r="SA279" s="5"/>
      <c r="SB279" s="5"/>
      <c r="SC279" s="5"/>
      <c r="SD279" s="5"/>
      <c r="SE279" s="5"/>
      <c r="SF279" s="5"/>
      <c r="SG279" s="5"/>
      <c r="SH279" s="5"/>
      <c r="SI279" s="5"/>
      <c r="SJ279" s="5"/>
      <c r="SK279" s="5"/>
      <c r="SL279" s="5"/>
      <c r="SM279" s="5"/>
      <c r="SN279" s="5"/>
      <c r="SO279" s="5"/>
      <c r="SP279" s="5"/>
      <c r="SQ279" s="5"/>
      <c r="SR279" s="5"/>
      <c r="SS279" s="5"/>
      <c r="ST279" s="5"/>
      <c r="SU279" s="5"/>
      <c r="SV279" s="5"/>
      <c r="SW279" s="5"/>
      <c r="SX279" s="5"/>
      <c r="SY279" s="5"/>
      <c r="SZ279" s="5"/>
      <c r="TA279" s="5"/>
      <c r="TB279" s="5"/>
      <c r="TC279" s="5"/>
      <c r="TD279" s="5"/>
      <c r="TE279" s="5"/>
      <c r="TF279" s="5"/>
      <c r="TG279" s="5"/>
      <c r="TH279" s="5"/>
      <c r="TI279" s="5"/>
      <c r="TJ279" s="5"/>
      <c r="TK279" s="5"/>
      <c r="TL279" s="5"/>
      <c r="TM279" s="5"/>
      <c r="TN279" s="5"/>
      <c r="TO279" s="5"/>
      <c r="TP279" s="5"/>
      <c r="TQ279" s="5"/>
      <c r="TR279" s="5"/>
      <c r="TS279" s="5"/>
      <c r="TT279" s="5"/>
      <c r="TU279" s="5"/>
      <c r="TV279" s="5"/>
      <c r="TW279" s="5"/>
      <c r="TX279" s="5"/>
      <c r="TY279" s="5"/>
      <c r="TZ279" s="5"/>
      <c r="UA279" s="5"/>
      <c r="UB279" s="5"/>
      <c r="UC279" s="5"/>
      <c r="UD279" s="5"/>
      <c r="UE279" s="5"/>
      <c r="UF279" s="5"/>
      <c r="UG279" s="5"/>
      <c r="UH279" s="5"/>
      <c r="UI279" s="5"/>
      <c r="UJ279" s="5"/>
      <c r="UK279" s="5"/>
      <c r="UL279" s="5"/>
      <c r="UM279" s="5"/>
      <c r="UN279" s="5"/>
      <c r="UO279" s="5"/>
      <c r="UP279" s="5"/>
      <c r="UQ279" s="5"/>
      <c r="UR279" s="5"/>
      <c r="US279" s="5"/>
      <c r="UT279" s="5"/>
      <c r="UU279" s="5"/>
      <c r="UV279" s="5"/>
      <c r="UW279" s="5"/>
      <c r="UX279" s="5"/>
      <c r="UY279" s="5"/>
      <c r="UZ279" s="5"/>
      <c r="VA279" s="5"/>
      <c r="VB279" s="5"/>
      <c r="VC279" s="5"/>
      <c r="VD279" s="5"/>
      <c r="VE279" s="5"/>
      <c r="VF279" s="5"/>
      <c r="VG279" s="5"/>
      <c r="VH279" s="5"/>
      <c r="VI279" s="5"/>
      <c r="VJ279" s="5"/>
      <c r="VK279" s="5"/>
      <c r="VL279" s="5"/>
      <c r="VM279" s="5"/>
      <c r="VN279" s="5"/>
      <c r="VO279" s="5"/>
      <c r="VP279" s="5"/>
      <c r="VQ279" s="5"/>
      <c r="VR279" s="5"/>
      <c r="VS279" s="5"/>
      <c r="VT279" s="5"/>
      <c r="VU279" s="5"/>
      <c r="VV279" s="5"/>
      <c r="VW279" s="5"/>
      <c r="VX279" s="5"/>
      <c r="VY279" s="5"/>
      <c r="VZ279" s="5"/>
      <c r="WA279" s="5"/>
      <c r="WB279" s="5"/>
      <c r="WC279" s="5"/>
      <c r="WD279" s="5"/>
      <c r="WE279" s="5"/>
      <c r="WF279" s="5"/>
      <c r="WG279" s="5"/>
      <c r="WH279" s="5"/>
      <c r="WI279" s="5"/>
      <c r="WJ279" s="5"/>
      <c r="WK279" s="5"/>
      <c r="WL279" s="5"/>
      <c r="WM279" s="5"/>
      <c r="WN279" s="5"/>
      <c r="WO279" s="5"/>
      <c r="WP279" s="5"/>
      <c r="WQ279" s="5"/>
      <c r="WR279" s="5"/>
      <c r="WS279" s="5"/>
      <c r="WT279" s="5"/>
      <c r="WU279" s="5"/>
      <c r="WV279" s="5"/>
      <c r="WW279" s="5"/>
      <c r="WX279" s="5"/>
      <c r="WY279" s="5"/>
      <c r="WZ279" s="5"/>
      <c r="XA279" s="5"/>
      <c r="XB279" s="5"/>
      <c r="XC279" s="5"/>
      <c r="XD279" s="5"/>
      <c r="XE279" s="5"/>
      <c r="XF279" s="5"/>
      <c r="XG279" s="5"/>
      <c r="XH279" s="5"/>
      <c r="XI279" s="5"/>
      <c r="XJ279" s="5"/>
      <c r="XK279" s="5"/>
      <c r="XL279" s="5"/>
      <c r="XM279" s="5"/>
      <c r="XN279" s="5"/>
      <c r="XO279" s="5"/>
      <c r="XP279" s="5"/>
      <c r="XQ279" s="5"/>
      <c r="XR279" s="5"/>
      <c r="XS279" s="5"/>
      <c r="XT279" s="5"/>
      <c r="XU279" s="5"/>
      <c r="XV279" s="5"/>
      <c r="XW279" s="5"/>
      <c r="XX279" s="5"/>
      <c r="XY279" s="5"/>
      <c r="XZ279" s="5"/>
      <c r="YA279" s="5"/>
      <c r="YB279" s="5"/>
      <c r="YC279" s="5"/>
      <c r="YD279" s="5"/>
      <c r="YE279" s="5"/>
      <c r="YF279" s="5"/>
      <c r="YG279" s="5"/>
      <c r="YH279" s="5"/>
      <c r="YI279" s="5"/>
      <c r="YJ279" s="5"/>
      <c r="YK279" s="5"/>
      <c r="YL279" s="5"/>
      <c r="YM279" s="5"/>
      <c r="YN279" s="5"/>
      <c r="YO279" s="5"/>
      <c r="YP279" s="5"/>
      <c r="YQ279" s="5"/>
      <c r="YR279" s="5"/>
      <c r="YS279" s="5"/>
      <c r="YT279" s="5"/>
      <c r="YU279" s="5"/>
      <c r="YV279" s="5"/>
      <c r="YW279" s="5"/>
      <c r="YX279" s="5"/>
      <c r="YY279" s="5"/>
      <c r="YZ279" s="5"/>
      <c r="ZA279" s="5"/>
      <c r="ZB279" s="5"/>
      <c r="ZC279" s="5"/>
      <c r="ZD279" s="5"/>
      <c r="ZE279" s="5"/>
      <c r="ZF279" s="5"/>
      <c r="ZG279" s="5"/>
      <c r="ZH279" s="5"/>
      <c r="ZI279" s="5"/>
      <c r="ZJ279" s="5"/>
      <c r="ZK279" s="5"/>
      <c r="ZL279" s="5"/>
      <c r="ZM279" s="5"/>
      <c r="ZN279" s="5"/>
      <c r="ZO279" s="5"/>
      <c r="ZP279" s="5"/>
      <c r="ZQ279" s="5"/>
      <c r="ZR279" s="5"/>
      <c r="ZS279" s="5"/>
      <c r="ZT279" s="5"/>
      <c r="ZU279" s="5"/>
      <c r="ZV279" s="5"/>
      <c r="ZW279" s="5"/>
      <c r="ZX279" s="5"/>
      <c r="ZY279" s="5"/>
      <c r="ZZ279" s="5"/>
      <c r="AAA279" s="5"/>
      <c r="AAB279" s="5"/>
      <c r="AAC279" s="5"/>
      <c r="AAD279" s="5"/>
      <c r="AAE279" s="5"/>
      <c r="AAF279" s="5"/>
      <c r="AAG279" s="5"/>
      <c r="AAH279" s="5"/>
      <c r="AAI279" s="5"/>
      <c r="AAJ279" s="5"/>
      <c r="AAK279" s="5"/>
      <c r="AAL279" s="5"/>
      <c r="AAM279" s="5"/>
      <c r="AAN279" s="5"/>
      <c r="AAO279" s="5"/>
      <c r="AAP279" s="5"/>
      <c r="AAQ279" s="5"/>
      <c r="AAR279" s="5"/>
      <c r="AAS279" s="5"/>
      <c r="AAT279" s="5"/>
      <c r="AAU279" s="5"/>
      <c r="AAV279" s="5"/>
      <c r="AAW279" s="5"/>
      <c r="AAX279" s="5"/>
      <c r="AAY279" s="5"/>
      <c r="AAZ279" s="5"/>
      <c r="ABA279" s="5"/>
      <c r="ABB279" s="5"/>
      <c r="ABC279" s="5"/>
      <c r="ABD279" s="5"/>
      <c r="ABE279" s="5"/>
      <c r="ABF279" s="5"/>
      <c r="ABG279" s="5"/>
      <c r="ABH279" s="5"/>
      <c r="ABI279" s="5"/>
      <c r="ABJ279" s="5"/>
      <c r="ABK279" s="5"/>
      <c r="ABL279" s="5"/>
      <c r="ABM279" s="5"/>
      <c r="ABN279" s="5"/>
      <c r="ABO279" s="5"/>
      <c r="ABP279" s="5"/>
      <c r="ABQ279" s="5"/>
      <c r="ABR279" s="5"/>
      <c r="ABS279" s="5"/>
      <c r="ABT279" s="5"/>
      <c r="ABU279" s="5"/>
      <c r="ABV279" s="5"/>
      <c r="ABW279" s="5"/>
      <c r="ABX279" s="5"/>
      <c r="ABY279" s="5"/>
      <c r="ABZ279" s="5"/>
      <c r="ACA279" s="5"/>
      <c r="ACB279" s="5"/>
      <c r="ACC279" s="5"/>
      <c r="ACD279" s="5"/>
      <c r="ACE279" s="5"/>
      <c r="ACF279" s="5"/>
      <c r="ACG279" s="5"/>
      <c r="ACH279" s="5"/>
      <c r="ACI279" s="5"/>
      <c r="ACJ279" s="5"/>
      <c r="ACK279" s="5"/>
      <c r="ACL279" s="5"/>
      <c r="ACM279" s="5"/>
      <c r="ACN279" s="5"/>
      <c r="ACO279" s="5"/>
      <c r="ACP279" s="5"/>
      <c r="ACQ279" s="5"/>
      <c r="ACR279" s="5"/>
      <c r="ACS279" s="5"/>
      <c r="ACT279" s="5"/>
      <c r="ACU279" s="5"/>
      <c r="ACV279" s="5"/>
      <c r="ACW279" s="5"/>
      <c r="ACX279" s="5"/>
      <c r="ACY279" s="5"/>
      <c r="ACZ279" s="5"/>
      <c r="ADA279" s="5"/>
      <c r="ADB279" s="5"/>
      <c r="ADC279" s="5"/>
      <c r="ADD279" s="5"/>
      <c r="ADE279" s="5"/>
      <c r="ADF279" s="5"/>
      <c r="ADG279" s="5"/>
      <c r="ADH279" s="5"/>
      <c r="ADI279" s="5"/>
      <c r="ADJ279" s="5"/>
      <c r="ADK279" s="5"/>
      <c r="ADL279" s="5"/>
      <c r="ADM279" s="5"/>
      <c r="ADN279" s="5"/>
      <c r="ADO279" s="5"/>
      <c r="ADP279" s="5"/>
      <c r="ADQ279" s="5"/>
      <c r="ADR279" s="5"/>
      <c r="ADS279" s="5"/>
      <c r="ADT279" s="5"/>
      <c r="ADU279" s="5"/>
      <c r="ADV279" s="5"/>
      <c r="ADW279" s="5"/>
      <c r="ADX279" s="5"/>
      <c r="ADY279" s="5"/>
      <c r="ADZ279" s="5"/>
      <c r="AEA279" s="5"/>
      <c r="AEB279" s="5"/>
      <c r="AEC279" s="5"/>
      <c r="AED279" s="5"/>
      <c r="AEE279" s="5"/>
      <c r="AEF279" s="5"/>
      <c r="AEG279" s="5"/>
      <c r="AEH279" s="5"/>
      <c r="AEI279" s="5"/>
      <c r="AEJ279" s="5"/>
      <c r="AEK279" s="5"/>
      <c r="AEL279" s="5"/>
      <c r="AEM279" s="5"/>
      <c r="AEN279" s="5"/>
      <c r="AEO279" s="5"/>
      <c r="AEP279" s="5"/>
      <c r="AEQ279" s="5"/>
      <c r="AER279" s="5"/>
      <c r="AES279" s="5"/>
      <c r="AET279" s="5"/>
      <c r="AEU279" s="5"/>
      <c r="AEV279" s="5"/>
      <c r="AEW279" s="5"/>
      <c r="AEX279" s="5"/>
      <c r="AEY279" s="5"/>
      <c r="AEZ279" s="5"/>
      <c r="AFA279" s="5"/>
      <c r="AFB279" s="5"/>
      <c r="AFC279" s="5"/>
      <c r="AFD279" s="5"/>
      <c r="AFE279" s="5"/>
      <c r="AFF279" s="5"/>
      <c r="AFG279" s="5"/>
      <c r="AFH279" s="5"/>
      <c r="AFI279" s="5"/>
      <c r="AFJ279" s="5"/>
      <c r="AFK279" s="5"/>
      <c r="AFL279" s="5"/>
      <c r="AFM279" s="5"/>
      <c r="AFN279" s="5"/>
      <c r="AFO279" s="5"/>
      <c r="AFP279" s="5"/>
      <c r="AFQ279" s="5"/>
      <c r="AFR279" s="5"/>
      <c r="AFS279" s="5"/>
      <c r="AFT279" s="5"/>
      <c r="AFU279" s="5"/>
      <c r="AFV279" s="5"/>
      <c r="AFW279" s="5"/>
      <c r="AFX279" s="5"/>
      <c r="AFY279" s="5"/>
      <c r="AFZ279" s="5"/>
      <c r="AGA279" s="5"/>
      <c r="AGB279" s="5"/>
      <c r="AGC279" s="5"/>
      <c r="AGD279" s="5"/>
      <c r="AGE279" s="5"/>
      <c r="AGF279" s="5"/>
      <c r="AGG279" s="5"/>
      <c r="AGH279" s="5"/>
      <c r="AGI279" s="5"/>
      <c r="AGJ279" s="5"/>
      <c r="AGK279" s="5"/>
      <c r="AGL279" s="5"/>
      <c r="AGM279" s="5"/>
      <c r="AGN279" s="5"/>
      <c r="AGO279" s="5"/>
      <c r="AGP279" s="5"/>
      <c r="AGQ279" s="5"/>
      <c r="AGR279" s="5"/>
      <c r="AGS279" s="5"/>
      <c r="AGT279" s="5"/>
      <c r="AGU279" s="5"/>
      <c r="AGV279" s="5"/>
      <c r="AGW279" s="5"/>
      <c r="AGX279" s="5"/>
      <c r="AGY279" s="5"/>
      <c r="AGZ279" s="5"/>
      <c r="AHA279" s="5"/>
      <c r="AHB279" s="5"/>
      <c r="AHC279" s="5"/>
      <c r="AHD279" s="5"/>
      <c r="AHE279" s="5"/>
      <c r="AHF279" s="5"/>
      <c r="AHG279" s="5"/>
      <c r="AHH279" s="5"/>
      <c r="AHI279" s="5"/>
      <c r="AHJ279" s="5"/>
      <c r="AHK279" s="5"/>
      <c r="AHL279" s="5"/>
      <c r="AHM279" s="5"/>
      <c r="AHN279" s="5"/>
      <c r="AHO279" s="5"/>
      <c r="AHP279" s="5"/>
      <c r="AHQ279" s="5"/>
      <c r="AHR279" s="5"/>
      <c r="AHS279" s="5"/>
      <c r="AHT279" s="5"/>
      <c r="AHU279" s="5"/>
      <c r="AHV279" s="5"/>
      <c r="AHW279" s="5"/>
      <c r="AHX279" s="5"/>
      <c r="AHY279" s="5"/>
      <c r="AHZ279" s="5"/>
      <c r="AIA279" s="5"/>
      <c r="AIB279" s="5"/>
      <c r="AIC279" s="5"/>
      <c r="AID279" s="5"/>
      <c r="AIE279" s="5"/>
      <c r="AIF279" s="5"/>
      <c r="AIG279" s="5"/>
      <c r="AIH279" s="5"/>
      <c r="AII279" s="5"/>
      <c r="AIJ279" s="5"/>
      <c r="AIK279" s="5"/>
      <c r="AIL279" s="5"/>
      <c r="AIM279" s="5"/>
      <c r="AIN279" s="5"/>
      <c r="AIO279" s="5"/>
      <c r="AIP279" s="5"/>
      <c r="AIQ279" s="5"/>
      <c r="AIR279" s="5"/>
      <c r="AIS279" s="5"/>
      <c r="AIT279" s="5"/>
      <c r="AIU279" s="5"/>
      <c r="AIV279" s="5"/>
      <c r="AIW279" s="5"/>
      <c r="AIX279" s="5"/>
      <c r="AIY279" s="5"/>
      <c r="AIZ279" s="5"/>
      <c r="AJA279" s="5"/>
      <c r="AJB279" s="5"/>
      <c r="AJC279" s="5"/>
      <c r="AJD279" s="5"/>
      <c r="AJE279" s="5"/>
      <c r="AJF279" s="5"/>
      <c r="AJG279" s="5"/>
      <c r="AJH279" s="5"/>
      <c r="AJI279" s="5"/>
      <c r="AJJ279" s="5"/>
      <c r="AJK279" s="5"/>
      <c r="AJL279" s="5"/>
      <c r="AJM279" s="5"/>
      <c r="AJN279" s="5"/>
      <c r="AJO279" s="5"/>
      <c r="AJP279" s="5"/>
      <c r="AJQ279" s="5"/>
      <c r="AJR279" s="5"/>
      <c r="AJS279" s="5"/>
      <c r="AJT279" s="5"/>
      <c r="AJU279" s="5"/>
      <c r="AJV279" s="5"/>
      <c r="AJW279" s="5"/>
      <c r="AJX279" s="5"/>
      <c r="AJY279" s="5"/>
      <c r="AJZ279" s="5"/>
      <c r="AKA279" s="5"/>
      <c r="AKB279" s="5"/>
      <c r="AKC279" s="5"/>
      <c r="AKD279" s="5"/>
      <c r="AKE279" s="5"/>
      <c r="AKF279" s="5"/>
      <c r="AKG279" s="5"/>
      <c r="AKH279" s="5"/>
      <c r="AKI279" s="5"/>
      <c r="AKJ279" s="5"/>
      <c r="AKK279" s="5"/>
      <c r="AKL279" s="5"/>
      <c r="AKM279" s="5"/>
      <c r="AKN279" s="5"/>
      <c r="AKO279" s="5"/>
      <c r="AKP279" s="5"/>
      <c r="AKQ279" s="5"/>
      <c r="AKR279" s="5"/>
      <c r="AKS279" s="5"/>
      <c r="AKT279" s="5"/>
      <c r="AKU279" s="5"/>
      <c r="AKV279" s="5"/>
      <c r="AKW279" s="5"/>
      <c r="AKX279" s="5"/>
      <c r="AKY279" s="5"/>
      <c r="AKZ279" s="5"/>
      <c r="ALA279" s="5"/>
      <c r="ALB279" s="5"/>
      <c r="ALC279" s="5"/>
      <c r="ALD279" s="5"/>
      <c r="ALE279" s="5"/>
      <c r="ALF279" s="5"/>
      <c r="ALG279" s="5"/>
      <c r="ALH279" s="5"/>
      <c r="ALI279" s="5"/>
      <c r="ALJ279" s="5"/>
      <c r="ALK279" s="5"/>
      <c r="ALL279" s="5"/>
      <c r="ALM279" s="5"/>
      <c r="ALN279" s="5"/>
      <c r="ALO279" s="5"/>
      <c r="ALP279" s="5"/>
      <c r="ALQ279" s="5"/>
      <c r="ALR279" s="5"/>
      <c r="ALS279" s="5"/>
      <c r="ALT279" s="5"/>
      <c r="ALU279" s="5"/>
      <c r="ALV279" s="5"/>
      <c r="ALW279" s="5"/>
      <c r="ALX279" s="5"/>
      <c r="ALY279" s="5"/>
      <c r="ALZ279" s="5"/>
      <c r="AMA279" s="5"/>
      <c r="AMB279" s="5"/>
      <c r="AMC279" s="5"/>
      <c r="AMD279" s="5"/>
      <c r="AME279" s="5"/>
      <c r="AMF279" s="5"/>
      <c r="AMG279" s="5"/>
      <c r="AMH279" s="5"/>
      <c r="AMI279" s="5"/>
      <c r="AMJ279" s="5"/>
    </row>
    <row r="280" spans="1:1024" ht="20.25" customHeight="1">
      <c r="A280" s="5"/>
      <c r="B280" s="209">
        <f>B277+1</f>
        <v>87</v>
      </c>
      <c r="C280" s="219"/>
      <c r="D280" s="219"/>
      <c r="E280" s="219"/>
      <c r="F280" s="41"/>
      <c r="G280" s="50"/>
      <c r="H280" s="50"/>
      <c r="I280" s="50"/>
      <c r="J280" s="50"/>
      <c r="K280" s="50"/>
      <c r="L280" s="67"/>
      <c r="M280" s="67"/>
      <c r="N280" s="67"/>
      <c r="O280" s="67"/>
      <c r="P280" s="241" t="s">
        <v>49</v>
      </c>
      <c r="Q280" s="241"/>
      <c r="R280" s="241"/>
      <c r="S280" s="307"/>
      <c r="T280" s="309"/>
      <c r="U280" s="309"/>
      <c r="V280" s="309"/>
      <c r="W280" s="309"/>
      <c r="X280" s="309"/>
      <c r="Y280" s="310"/>
      <c r="Z280" s="307"/>
      <c r="AA280" s="309"/>
      <c r="AB280" s="309"/>
      <c r="AC280" s="309"/>
      <c r="AD280" s="309"/>
      <c r="AE280" s="309"/>
      <c r="AF280" s="310"/>
      <c r="AG280" s="307"/>
      <c r="AH280" s="309"/>
      <c r="AI280" s="309"/>
      <c r="AJ280" s="309"/>
      <c r="AK280" s="309"/>
      <c r="AL280" s="309"/>
      <c r="AM280" s="310"/>
      <c r="AN280" s="307"/>
      <c r="AO280" s="309"/>
      <c r="AP280" s="309"/>
      <c r="AQ280" s="309"/>
      <c r="AR280" s="309"/>
      <c r="AS280" s="309"/>
      <c r="AT280" s="310"/>
      <c r="AU280" s="307"/>
      <c r="AV280" s="309"/>
      <c r="AW280" s="309"/>
      <c r="AX280" s="312"/>
      <c r="AY280" s="312"/>
      <c r="AZ280" s="316"/>
      <c r="BA280" s="316"/>
      <c r="BB280" s="174"/>
      <c r="BC280" s="174"/>
      <c r="BD280" s="174"/>
      <c r="BE280" s="174"/>
      <c r="BF280" s="174"/>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c r="HY280" s="5"/>
      <c r="HZ280" s="5"/>
      <c r="IA280" s="5"/>
      <c r="IB280" s="5"/>
      <c r="IC280" s="5"/>
      <c r="ID280" s="5"/>
      <c r="IE280" s="5"/>
      <c r="IF280" s="5"/>
      <c r="IG280" s="5"/>
      <c r="IH280" s="5"/>
      <c r="II280" s="5"/>
      <c r="IJ280" s="5"/>
      <c r="IK280" s="5"/>
      <c r="IL280" s="5"/>
      <c r="IM280" s="5"/>
      <c r="IN280" s="5"/>
      <c r="IO280" s="5"/>
      <c r="IP280" s="5"/>
      <c r="IQ280" s="5"/>
      <c r="IR280" s="5"/>
      <c r="IS280" s="5"/>
      <c r="IT280" s="5"/>
      <c r="IU280" s="5"/>
      <c r="IV280" s="5"/>
      <c r="IW280" s="5"/>
      <c r="IX280" s="5"/>
      <c r="IY280" s="5"/>
      <c r="IZ280" s="5"/>
      <c r="JA280" s="5"/>
      <c r="JB280" s="5"/>
      <c r="JC280" s="5"/>
      <c r="JD280" s="5"/>
      <c r="JE280" s="5"/>
      <c r="JF280" s="5"/>
      <c r="JG280" s="5"/>
      <c r="JH280" s="5"/>
      <c r="JI280" s="5"/>
      <c r="JJ280" s="5"/>
      <c r="JK280" s="5"/>
      <c r="JL280" s="5"/>
      <c r="JM280" s="5"/>
      <c r="JN280" s="5"/>
      <c r="JO280" s="5"/>
      <c r="JP280" s="5"/>
      <c r="JQ280" s="5"/>
      <c r="JR280" s="5"/>
      <c r="JS280" s="5"/>
      <c r="JT280" s="5"/>
      <c r="JU280" s="5"/>
      <c r="JV280" s="5"/>
      <c r="JW280" s="5"/>
      <c r="JX280" s="5"/>
      <c r="JY280" s="5"/>
      <c r="JZ280" s="5"/>
      <c r="KA280" s="5"/>
      <c r="KB280" s="5"/>
      <c r="KC280" s="5"/>
      <c r="KD280" s="5"/>
      <c r="KE280" s="5"/>
      <c r="KF280" s="5"/>
      <c r="KG280" s="5"/>
      <c r="KH280" s="5"/>
      <c r="KI280" s="5"/>
      <c r="KJ280" s="5"/>
      <c r="KK280" s="5"/>
      <c r="KL280" s="5"/>
      <c r="KM280" s="5"/>
      <c r="KN280" s="5"/>
      <c r="KO280" s="5"/>
      <c r="KP280" s="5"/>
      <c r="KQ280" s="5"/>
      <c r="KR280" s="5"/>
      <c r="KS280" s="5"/>
      <c r="KT280" s="5"/>
      <c r="KU280" s="5"/>
      <c r="KV280" s="5"/>
      <c r="KW280" s="5"/>
      <c r="KX280" s="5"/>
      <c r="KY280" s="5"/>
      <c r="KZ280" s="5"/>
      <c r="LA280" s="5"/>
      <c r="LB280" s="5"/>
      <c r="LC280" s="5"/>
      <c r="LD280" s="5"/>
      <c r="LE280" s="5"/>
      <c r="LF280" s="5"/>
      <c r="LG280" s="5"/>
      <c r="LH280" s="5"/>
      <c r="LI280" s="5"/>
      <c r="LJ280" s="5"/>
      <c r="LK280" s="5"/>
      <c r="LL280" s="5"/>
      <c r="LM280" s="5"/>
      <c r="LN280" s="5"/>
      <c r="LO280" s="5"/>
      <c r="LP280" s="5"/>
      <c r="LQ280" s="5"/>
      <c r="LR280" s="5"/>
      <c r="LS280" s="5"/>
      <c r="LT280" s="5"/>
      <c r="LU280" s="5"/>
      <c r="LV280" s="5"/>
      <c r="LW280" s="5"/>
      <c r="LX280" s="5"/>
      <c r="LY280" s="5"/>
      <c r="LZ280" s="5"/>
      <c r="MA280" s="5"/>
      <c r="MB280" s="5"/>
      <c r="MC280" s="5"/>
      <c r="MD280" s="5"/>
      <c r="ME280" s="5"/>
      <c r="MF280" s="5"/>
      <c r="MG280" s="5"/>
      <c r="MH280" s="5"/>
      <c r="MI280" s="5"/>
      <c r="MJ280" s="5"/>
      <c r="MK280" s="5"/>
      <c r="ML280" s="5"/>
      <c r="MM280" s="5"/>
      <c r="MN280" s="5"/>
      <c r="MO280" s="5"/>
      <c r="MP280" s="5"/>
      <c r="MQ280" s="5"/>
      <c r="MR280" s="5"/>
      <c r="MS280" s="5"/>
      <c r="MT280" s="5"/>
      <c r="MU280" s="5"/>
      <c r="MV280" s="5"/>
      <c r="MW280" s="5"/>
      <c r="MX280" s="5"/>
      <c r="MY280" s="5"/>
      <c r="MZ280" s="5"/>
      <c r="NA280" s="5"/>
      <c r="NB280" s="5"/>
      <c r="NC280" s="5"/>
      <c r="ND280" s="5"/>
      <c r="NE280" s="5"/>
      <c r="NF280" s="5"/>
      <c r="NG280" s="5"/>
      <c r="NH280" s="5"/>
      <c r="NI280" s="5"/>
      <c r="NJ280" s="5"/>
      <c r="NK280" s="5"/>
      <c r="NL280" s="5"/>
      <c r="NM280" s="5"/>
      <c r="NN280" s="5"/>
      <c r="NO280" s="5"/>
      <c r="NP280" s="5"/>
      <c r="NQ280" s="5"/>
      <c r="NR280" s="5"/>
      <c r="NS280" s="5"/>
      <c r="NT280" s="5"/>
      <c r="NU280" s="5"/>
      <c r="NV280" s="5"/>
      <c r="NW280" s="5"/>
      <c r="NX280" s="5"/>
      <c r="NY280" s="5"/>
      <c r="NZ280" s="5"/>
      <c r="OA280" s="5"/>
      <c r="OB280" s="5"/>
      <c r="OC280" s="5"/>
      <c r="OD280" s="5"/>
      <c r="OE280" s="5"/>
      <c r="OF280" s="5"/>
      <c r="OG280" s="5"/>
      <c r="OH280" s="5"/>
      <c r="OI280" s="5"/>
      <c r="OJ280" s="5"/>
      <c r="OK280" s="5"/>
      <c r="OL280" s="5"/>
      <c r="OM280" s="5"/>
      <c r="ON280" s="5"/>
      <c r="OO280" s="5"/>
      <c r="OP280" s="5"/>
      <c r="OQ280" s="5"/>
      <c r="OR280" s="5"/>
      <c r="OS280" s="5"/>
      <c r="OT280" s="5"/>
      <c r="OU280" s="5"/>
      <c r="OV280" s="5"/>
      <c r="OW280" s="5"/>
      <c r="OX280" s="5"/>
      <c r="OY280" s="5"/>
      <c r="OZ280" s="5"/>
      <c r="PA280" s="5"/>
      <c r="PB280" s="5"/>
      <c r="PC280" s="5"/>
      <c r="PD280" s="5"/>
      <c r="PE280" s="5"/>
      <c r="PF280" s="5"/>
      <c r="PG280" s="5"/>
      <c r="PH280" s="5"/>
      <c r="PI280" s="5"/>
      <c r="PJ280" s="5"/>
      <c r="PK280" s="5"/>
      <c r="PL280" s="5"/>
      <c r="PM280" s="5"/>
      <c r="PN280" s="5"/>
      <c r="PO280" s="5"/>
      <c r="PP280" s="5"/>
      <c r="PQ280" s="5"/>
      <c r="PR280" s="5"/>
      <c r="PS280" s="5"/>
      <c r="PT280" s="5"/>
      <c r="PU280" s="5"/>
      <c r="PV280" s="5"/>
      <c r="PW280" s="5"/>
      <c r="PX280" s="5"/>
      <c r="PY280" s="5"/>
      <c r="PZ280" s="5"/>
      <c r="QA280" s="5"/>
      <c r="QB280" s="5"/>
      <c r="QC280" s="5"/>
      <c r="QD280" s="5"/>
      <c r="QE280" s="5"/>
      <c r="QF280" s="5"/>
      <c r="QG280" s="5"/>
      <c r="QH280" s="5"/>
      <c r="QI280" s="5"/>
      <c r="QJ280" s="5"/>
      <c r="QK280" s="5"/>
      <c r="QL280" s="5"/>
      <c r="QM280" s="5"/>
      <c r="QN280" s="5"/>
      <c r="QO280" s="5"/>
      <c r="QP280" s="5"/>
      <c r="QQ280" s="5"/>
      <c r="QR280" s="5"/>
      <c r="QS280" s="5"/>
      <c r="QT280" s="5"/>
      <c r="QU280" s="5"/>
      <c r="QV280" s="5"/>
      <c r="QW280" s="5"/>
      <c r="QX280" s="5"/>
      <c r="QY280" s="5"/>
      <c r="QZ280" s="5"/>
      <c r="RA280" s="5"/>
      <c r="RB280" s="5"/>
      <c r="RC280" s="5"/>
      <c r="RD280" s="5"/>
      <c r="RE280" s="5"/>
      <c r="RF280" s="5"/>
      <c r="RG280" s="5"/>
      <c r="RH280" s="5"/>
      <c r="RI280" s="5"/>
      <c r="RJ280" s="5"/>
      <c r="RK280" s="5"/>
      <c r="RL280" s="5"/>
      <c r="RM280" s="5"/>
      <c r="RN280" s="5"/>
      <c r="RO280" s="5"/>
      <c r="RP280" s="5"/>
      <c r="RQ280" s="5"/>
      <c r="RR280" s="5"/>
      <c r="RS280" s="5"/>
      <c r="RT280" s="5"/>
      <c r="RU280" s="5"/>
      <c r="RV280" s="5"/>
      <c r="RW280" s="5"/>
      <c r="RX280" s="5"/>
      <c r="RY280" s="5"/>
      <c r="RZ280" s="5"/>
      <c r="SA280" s="5"/>
      <c r="SB280" s="5"/>
      <c r="SC280" s="5"/>
      <c r="SD280" s="5"/>
      <c r="SE280" s="5"/>
      <c r="SF280" s="5"/>
      <c r="SG280" s="5"/>
      <c r="SH280" s="5"/>
      <c r="SI280" s="5"/>
      <c r="SJ280" s="5"/>
      <c r="SK280" s="5"/>
      <c r="SL280" s="5"/>
      <c r="SM280" s="5"/>
      <c r="SN280" s="5"/>
      <c r="SO280" s="5"/>
      <c r="SP280" s="5"/>
      <c r="SQ280" s="5"/>
      <c r="SR280" s="5"/>
      <c r="SS280" s="5"/>
      <c r="ST280" s="5"/>
      <c r="SU280" s="5"/>
      <c r="SV280" s="5"/>
      <c r="SW280" s="5"/>
      <c r="SX280" s="5"/>
      <c r="SY280" s="5"/>
      <c r="SZ280" s="5"/>
      <c r="TA280" s="5"/>
      <c r="TB280" s="5"/>
      <c r="TC280" s="5"/>
      <c r="TD280" s="5"/>
      <c r="TE280" s="5"/>
      <c r="TF280" s="5"/>
      <c r="TG280" s="5"/>
      <c r="TH280" s="5"/>
      <c r="TI280" s="5"/>
      <c r="TJ280" s="5"/>
      <c r="TK280" s="5"/>
      <c r="TL280" s="5"/>
      <c r="TM280" s="5"/>
      <c r="TN280" s="5"/>
      <c r="TO280" s="5"/>
      <c r="TP280" s="5"/>
      <c r="TQ280" s="5"/>
      <c r="TR280" s="5"/>
      <c r="TS280" s="5"/>
      <c r="TT280" s="5"/>
      <c r="TU280" s="5"/>
      <c r="TV280" s="5"/>
      <c r="TW280" s="5"/>
      <c r="TX280" s="5"/>
      <c r="TY280" s="5"/>
      <c r="TZ280" s="5"/>
      <c r="UA280" s="5"/>
      <c r="UB280" s="5"/>
      <c r="UC280" s="5"/>
      <c r="UD280" s="5"/>
      <c r="UE280" s="5"/>
      <c r="UF280" s="5"/>
      <c r="UG280" s="5"/>
      <c r="UH280" s="5"/>
      <c r="UI280" s="5"/>
      <c r="UJ280" s="5"/>
      <c r="UK280" s="5"/>
      <c r="UL280" s="5"/>
      <c r="UM280" s="5"/>
      <c r="UN280" s="5"/>
      <c r="UO280" s="5"/>
      <c r="UP280" s="5"/>
      <c r="UQ280" s="5"/>
      <c r="UR280" s="5"/>
      <c r="US280" s="5"/>
      <c r="UT280" s="5"/>
      <c r="UU280" s="5"/>
      <c r="UV280" s="5"/>
      <c r="UW280" s="5"/>
      <c r="UX280" s="5"/>
      <c r="UY280" s="5"/>
      <c r="UZ280" s="5"/>
      <c r="VA280" s="5"/>
      <c r="VB280" s="5"/>
      <c r="VC280" s="5"/>
      <c r="VD280" s="5"/>
      <c r="VE280" s="5"/>
      <c r="VF280" s="5"/>
      <c r="VG280" s="5"/>
      <c r="VH280" s="5"/>
      <c r="VI280" s="5"/>
      <c r="VJ280" s="5"/>
      <c r="VK280" s="5"/>
      <c r="VL280" s="5"/>
      <c r="VM280" s="5"/>
      <c r="VN280" s="5"/>
      <c r="VO280" s="5"/>
      <c r="VP280" s="5"/>
      <c r="VQ280" s="5"/>
      <c r="VR280" s="5"/>
      <c r="VS280" s="5"/>
      <c r="VT280" s="5"/>
      <c r="VU280" s="5"/>
      <c r="VV280" s="5"/>
      <c r="VW280" s="5"/>
      <c r="VX280" s="5"/>
      <c r="VY280" s="5"/>
      <c r="VZ280" s="5"/>
      <c r="WA280" s="5"/>
      <c r="WB280" s="5"/>
      <c r="WC280" s="5"/>
      <c r="WD280" s="5"/>
      <c r="WE280" s="5"/>
      <c r="WF280" s="5"/>
      <c r="WG280" s="5"/>
      <c r="WH280" s="5"/>
      <c r="WI280" s="5"/>
      <c r="WJ280" s="5"/>
      <c r="WK280" s="5"/>
      <c r="WL280" s="5"/>
      <c r="WM280" s="5"/>
      <c r="WN280" s="5"/>
      <c r="WO280" s="5"/>
      <c r="WP280" s="5"/>
      <c r="WQ280" s="5"/>
      <c r="WR280" s="5"/>
      <c r="WS280" s="5"/>
      <c r="WT280" s="5"/>
      <c r="WU280" s="5"/>
      <c r="WV280" s="5"/>
      <c r="WW280" s="5"/>
      <c r="WX280" s="5"/>
      <c r="WY280" s="5"/>
      <c r="WZ280" s="5"/>
      <c r="XA280" s="5"/>
      <c r="XB280" s="5"/>
      <c r="XC280" s="5"/>
      <c r="XD280" s="5"/>
      <c r="XE280" s="5"/>
      <c r="XF280" s="5"/>
      <c r="XG280" s="5"/>
      <c r="XH280" s="5"/>
      <c r="XI280" s="5"/>
      <c r="XJ280" s="5"/>
      <c r="XK280" s="5"/>
      <c r="XL280" s="5"/>
      <c r="XM280" s="5"/>
      <c r="XN280" s="5"/>
      <c r="XO280" s="5"/>
      <c r="XP280" s="5"/>
      <c r="XQ280" s="5"/>
      <c r="XR280" s="5"/>
      <c r="XS280" s="5"/>
      <c r="XT280" s="5"/>
      <c r="XU280" s="5"/>
      <c r="XV280" s="5"/>
      <c r="XW280" s="5"/>
      <c r="XX280" s="5"/>
      <c r="XY280" s="5"/>
      <c r="XZ280" s="5"/>
      <c r="YA280" s="5"/>
      <c r="YB280" s="5"/>
      <c r="YC280" s="5"/>
      <c r="YD280" s="5"/>
      <c r="YE280" s="5"/>
      <c r="YF280" s="5"/>
      <c r="YG280" s="5"/>
      <c r="YH280" s="5"/>
      <c r="YI280" s="5"/>
      <c r="YJ280" s="5"/>
      <c r="YK280" s="5"/>
      <c r="YL280" s="5"/>
      <c r="YM280" s="5"/>
      <c r="YN280" s="5"/>
      <c r="YO280" s="5"/>
      <c r="YP280" s="5"/>
      <c r="YQ280" s="5"/>
      <c r="YR280" s="5"/>
      <c r="YS280" s="5"/>
      <c r="YT280" s="5"/>
      <c r="YU280" s="5"/>
      <c r="YV280" s="5"/>
      <c r="YW280" s="5"/>
      <c r="YX280" s="5"/>
      <c r="YY280" s="5"/>
      <c r="YZ280" s="5"/>
      <c r="ZA280" s="5"/>
      <c r="ZB280" s="5"/>
      <c r="ZC280" s="5"/>
      <c r="ZD280" s="5"/>
      <c r="ZE280" s="5"/>
      <c r="ZF280" s="5"/>
      <c r="ZG280" s="5"/>
      <c r="ZH280" s="5"/>
      <c r="ZI280" s="5"/>
      <c r="ZJ280" s="5"/>
      <c r="ZK280" s="5"/>
      <c r="ZL280" s="5"/>
      <c r="ZM280" s="5"/>
      <c r="ZN280" s="5"/>
      <c r="ZO280" s="5"/>
      <c r="ZP280" s="5"/>
      <c r="ZQ280" s="5"/>
      <c r="ZR280" s="5"/>
      <c r="ZS280" s="5"/>
      <c r="ZT280" s="5"/>
      <c r="ZU280" s="5"/>
      <c r="ZV280" s="5"/>
      <c r="ZW280" s="5"/>
      <c r="ZX280" s="5"/>
      <c r="ZY280" s="5"/>
      <c r="ZZ280" s="5"/>
      <c r="AAA280" s="5"/>
      <c r="AAB280" s="5"/>
      <c r="AAC280" s="5"/>
      <c r="AAD280" s="5"/>
      <c r="AAE280" s="5"/>
      <c r="AAF280" s="5"/>
      <c r="AAG280" s="5"/>
      <c r="AAH280" s="5"/>
      <c r="AAI280" s="5"/>
      <c r="AAJ280" s="5"/>
      <c r="AAK280" s="5"/>
      <c r="AAL280" s="5"/>
      <c r="AAM280" s="5"/>
      <c r="AAN280" s="5"/>
      <c r="AAO280" s="5"/>
      <c r="AAP280" s="5"/>
      <c r="AAQ280" s="5"/>
      <c r="AAR280" s="5"/>
      <c r="AAS280" s="5"/>
      <c r="AAT280" s="5"/>
      <c r="AAU280" s="5"/>
      <c r="AAV280" s="5"/>
      <c r="AAW280" s="5"/>
      <c r="AAX280" s="5"/>
      <c r="AAY280" s="5"/>
      <c r="AAZ280" s="5"/>
      <c r="ABA280" s="5"/>
      <c r="ABB280" s="5"/>
      <c r="ABC280" s="5"/>
      <c r="ABD280" s="5"/>
      <c r="ABE280" s="5"/>
      <c r="ABF280" s="5"/>
      <c r="ABG280" s="5"/>
      <c r="ABH280" s="5"/>
      <c r="ABI280" s="5"/>
      <c r="ABJ280" s="5"/>
      <c r="ABK280" s="5"/>
      <c r="ABL280" s="5"/>
      <c r="ABM280" s="5"/>
      <c r="ABN280" s="5"/>
      <c r="ABO280" s="5"/>
      <c r="ABP280" s="5"/>
      <c r="ABQ280" s="5"/>
      <c r="ABR280" s="5"/>
      <c r="ABS280" s="5"/>
      <c r="ABT280" s="5"/>
      <c r="ABU280" s="5"/>
      <c r="ABV280" s="5"/>
      <c r="ABW280" s="5"/>
      <c r="ABX280" s="5"/>
      <c r="ABY280" s="5"/>
      <c r="ABZ280" s="5"/>
      <c r="ACA280" s="5"/>
      <c r="ACB280" s="5"/>
      <c r="ACC280" s="5"/>
      <c r="ACD280" s="5"/>
      <c r="ACE280" s="5"/>
      <c r="ACF280" s="5"/>
      <c r="ACG280" s="5"/>
      <c r="ACH280" s="5"/>
      <c r="ACI280" s="5"/>
      <c r="ACJ280" s="5"/>
      <c r="ACK280" s="5"/>
      <c r="ACL280" s="5"/>
      <c r="ACM280" s="5"/>
      <c r="ACN280" s="5"/>
      <c r="ACO280" s="5"/>
      <c r="ACP280" s="5"/>
      <c r="ACQ280" s="5"/>
      <c r="ACR280" s="5"/>
      <c r="ACS280" s="5"/>
      <c r="ACT280" s="5"/>
      <c r="ACU280" s="5"/>
      <c r="ACV280" s="5"/>
      <c r="ACW280" s="5"/>
      <c r="ACX280" s="5"/>
      <c r="ACY280" s="5"/>
      <c r="ACZ280" s="5"/>
      <c r="ADA280" s="5"/>
      <c r="ADB280" s="5"/>
      <c r="ADC280" s="5"/>
      <c r="ADD280" s="5"/>
      <c r="ADE280" s="5"/>
      <c r="ADF280" s="5"/>
      <c r="ADG280" s="5"/>
      <c r="ADH280" s="5"/>
      <c r="ADI280" s="5"/>
      <c r="ADJ280" s="5"/>
      <c r="ADK280" s="5"/>
      <c r="ADL280" s="5"/>
      <c r="ADM280" s="5"/>
      <c r="ADN280" s="5"/>
      <c r="ADO280" s="5"/>
      <c r="ADP280" s="5"/>
      <c r="ADQ280" s="5"/>
      <c r="ADR280" s="5"/>
      <c r="ADS280" s="5"/>
      <c r="ADT280" s="5"/>
      <c r="ADU280" s="5"/>
      <c r="ADV280" s="5"/>
      <c r="ADW280" s="5"/>
      <c r="ADX280" s="5"/>
      <c r="ADY280" s="5"/>
      <c r="ADZ280" s="5"/>
      <c r="AEA280" s="5"/>
      <c r="AEB280" s="5"/>
      <c r="AEC280" s="5"/>
      <c r="AED280" s="5"/>
      <c r="AEE280" s="5"/>
      <c r="AEF280" s="5"/>
      <c r="AEG280" s="5"/>
      <c r="AEH280" s="5"/>
      <c r="AEI280" s="5"/>
      <c r="AEJ280" s="5"/>
      <c r="AEK280" s="5"/>
      <c r="AEL280" s="5"/>
      <c r="AEM280" s="5"/>
      <c r="AEN280" s="5"/>
      <c r="AEO280" s="5"/>
      <c r="AEP280" s="5"/>
      <c r="AEQ280" s="5"/>
      <c r="AER280" s="5"/>
      <c r="AES280" s="5"/>
      <c r="AET280" s="5"/>
      <c r="AEU280" s="5"/>
      <c r="AEV280" s="5"/>
      <c r="AEW280" s="5"/>
      <c r="AEX280" s="5"/>
      <c r="AEY280" s="5"/>
      <c r="AEZ280" s="5"/>
      <c r="AFA280" s="5"/>
      <c r="AFB280" s="5"/>
      <c r="AFC280" s="5"/>
      <c r="AFD280" s="5"/>
      <c r="AFE280" s="5"/>
      <c r="AFF280" s="5"/>
      <c r="AFG280" s="5"/>
      <c r="AFH280" s="5"/>
      <c r="AFI280" s="5"/>
      <c r="AFJ280" s="5"/>
      <c r="AFK280" s="5"/>
      <c r="AFL280" s="5"/>
      <c r="AFM280" s="5"/>
      <c r="AFN280" s="5"/>
      <c r="AFO280" s="5"/>
      <c r="AFP280" s="5"/>
      <c r="AFQ280" s="5"/>
      <c r="AFR280" s="5"/>
      <c r="AFS280" s="5"/>
      <c r="AFT280" s="5"/>
      <c r="AFU280" s="5"/>
      <c r="AFV280" s="5"/>
      <c r="AFW280" s="5"/>
      <c r="AFX280" s="5"/>
      <c r="AFY280" s="5"/>
      <c r="AFZ280" s="5"/>
      <c r="AGA280" s="5"/>
      <c r="AGB280" s="5"/>
      <c r="AGC280" s="5"/>
      <c r="AGD280" s="5"/>
      <c r="AGE280" s="5"/>
      <c r="AGF280" s="5"/>
      <c r="AGG280" s="5"/>
      <c r="AGH280" s="5"/>
      <c r="AGI280" s="5"/>
      <c r="AGJ280" s="5"/>
      <c r="AGK280" s="5"/>
      <c r="AGL280" s="5"/>
      <c r="AGM280" s="5"/>
      <c r="AGN280" s="5"/>
      <c r="AGO280" s="5"/>
      <c r="AGP280" s="5"/>
      <c r="AGQ280" s="5"/>
      <c r="AGR280" s="5"/>
      <c r="AGS280" s="5"/>
      <c r="AGT280" s="5"/>
      <c r="AGU280" s="5"/>
      <c r="AGV280" s="5"/>
      <c r="AGW280" s="5"/>
      <c r="AGX280" s="5"/>
      <c r="AGY280" s="5"/>
      <c r="AGZ280" s="5"/>
      <c r="AHA280" s="5"/>
      <c r="AHB280" s="5"/>
      <c r="AHC280" s="5"/>
      <c r="AHD280" s="5"/>
      <c r="AHE280" s="5"/>
      <c r="AHF280" s="5"/>
      <c r="AHG280" s="5"/>
      <c r="AHH280" s="5"/>
      <c r="AHI280" s="5"/>
      <c r="AHJ280" s="5"/>
      <c r="AHK280" s="5"/>
      <c r="AHL280" s="5"/>
      <c r="AHM280" s="5"/>
      <c r="AHN280" s="5"/>
      <c r="AHO280" s="5"/>
      <c r="AHP280" s="5"/>
      <c r="AHQ280" s="5"/>
      <c r="AHR280" s="5"/>
      <c r="AHS280" s="5"/>
      <c r="AHT280" s="5"/>
      <c r="AHU280" s="5"/>
      <c r="AHV280" s="5"/>
      <c r="AHW280" s="5"/>
      <c r="AHX280" s="5"/>
      <c r="AHY280" s="5"/>
      <c r="AHZ280" s="5"/>
      <c r="AIA280" s="5"/>
      <c r="AIB280" s="5"/>
      <c r="AIC280" s="5"/>
      <c r="AID280" s="5"/>
      <c r="AIE280" s="5"/>
      <c r="AIF280" s="5"/>
      <c r="AIG280" s="5"/>
      <c r="AIH280" s="5"/>
      <c r="AII280" s="5"/>
      <c r="AIJ280" s="5"/>
      <c r="AIK280" s="5"/>
      <c r="AIL280" s="5"/>
      <c r="AIM280" s="5"/>
      <c r="AIN280" s="5"/>
      <c r="AIO280" s="5"/>
      <c r="AIP280" s="5"/>
      <c r="AIQ280" s="5"/>
      <c r="AIR280" s="5"/>
      <c r="AIS280" s="5"/>
      <c r="AIT280" s="5"/>
      <c r="AIU280" s="5"/>
      <c r="AIV280" s="5"/>
      <c r="AIW280" s="5"/>
      <c r="AIX280" s="5"/>
      <c r="AIY280" s="5"/>
      <c r="AIZ280" s="5"/>
      <c r="AJA280" s="5"/>
      <c r="AJB280" s="5"/>
      <c r="AJC280" s="5"/>
      <c r="AJD280" s="5"/>
      <c r="AJE280" s="5"/>
      <c r="AJF280" s="5"/>
      <c r="AJG280" s="5"/>
      <c r="AJH280" s="5"/>
      <c r="AJI280" s="5"/>
      <c r="AJJ280" s="5"/>
      <c r="AJK280" s="5"/>
      <c r="AJL280" s="5"/>
      <c r="AJM280" s="5"/>
      <c r="AJN280" s="5"/>
      <c r="AJO280" s="5"/>
      <c r="AJP280" s="5"/>
      <c r="AJQ280" s="5"/>
      <c r="AJR280" s="5"/>
      <c r="AJS280" s="5"/>
      <c r="AJT280" s="5"/>
      <c r="AJU280" s="5"/>
      <c r="AJV280" s="5"/>
      <c r="AJW280" s="5"/>
      <c r="AJX280" s="5"/>
      <c r="AJY280" s="5"/>
      <c r="AJZ280" s="5"/>
      <c r="AKA280" s="5"/>
      <c r="AKB280" s="5"/>
      <c r="AKC280" s="5"/>
      <c r="AKD280" s="5"/>
      <c r="AKE280" s="5"/>
      <c r="AKF280" s="5"/>
      <c r="AKG280" s="5"/>
      <c r="AKH280" s="5"/>
      <c r="AKI280" s="5"/>
      <c r="AKJ280" s="5"/>
      <c r="AKK280" s="5"/>
      <c r="AKL280" s="5"/>
      <c r="AKM280" s="5"/>
      <c r="AKN280" s="5"/>
      <c r="AKO280" s="5"/>
      <c r="AKP280" s="5"/>
      <c r="AKQ280" s="5"/>
      <c r="AKR280" s="5"/>
      <c r="AKS280" s="5"/>
      <c r="AKT280" s="5"/>
      <c r="AKU280" s="5"/>
      <c r="AKV280" s="5"/>
      <c r="AKW280" s="5"/>
      <c r="AKX280" s="5"/>
      <c r="AKY280" s="5"/>
      <c r="AKZ280" s="5"/>
      <c r="ALA280" s="5"/>
      <c r="ALB280" s="5"/>
      <c r="ALC280" s="5"/>
      <c r="ALD280" s="5"/>
      <c r="ALE280" s="5"/>
      <c r="ALF280" s="5"/>
      <c r="ALG280" s="5"/>
      <c r="ALH280" s="5"/>
      <c r="ALI280" s="5"/>
      <c r="ALJ280" s="5"/>
      <c r="ALK280" s="5"/>
      <c r="ALL280" s="5"/>
      <c r="ALM280" s="5"/>
      <c r="ALN280" s="5"/>
      <c r="ALO280" s="5"/>
      <c r="ALP280" s="5"/>
      <c r="ALQ280" s="5"/>
      <c r="ALR280" s="5"/>
      <c r="ALS280" s="5"/>
      <c r="ALT280" s="5"/>
      <c r="ALU280" s="5"/>
      <c r="ALV280" s="5"/>
      <c r="ALW280" s="5"/>
      <c r="ALX280" s="5"/>
      <c r="ALY280" s="5"/>
      <c r="ALZ280" s="5"/>
      <c r="AMA280" s="5"/>
      <c r="AMB280" s="5"/>
      <c r="AMC280" s="5"/>
      <c r="AMD280" s="5"/>
      <c r="AME280" s="5"/>
      <c r="AMF280" s="5"/>
      <c r="AMG280" s="5"/>
      <c r="AMH280" s="5"/>
      <c r="AMI280" s="5"/>
      <c r="AMJ280" s="5"/>
    </row>
    <row r="281" spans="1:1024" ht="20.25" customHeight="1">
      <c r="A281" s="5"/>
      <c r="B281" s="209"/>
      <c r="C281" s="219"/>
      <c r="D281" s="219"/>
      <c r="E281" s="219"/>
      <c r="F281" s="39"/>
      <c r="G281" s="50"/>
      <c r="H281" s="50"/>
      <c r="I281" s="50"/>
      <c r="J281" s="50"/>
      <c r="K281" s="50"/>
      <c r="L281" s="67"/>
      <c r="M281" s="67"/>
      <c r="N281" s="67"/>
      <c r="O281" s="67"/>
      <c r="P281" s="239" t="s">
        <v>40</v>
      </c>
      <c r="Q281" s="239"/>
      <c r="R281" s="239"/>
      <c r="S281" s="247" t="str">
        <f>IF(S280="","",VLOOKUP(S280,'シフト記号表（勤務時間帯）'!$C$6:$K$35,9,0))</f>
        <v/>
      </c>
      <c r="T281" s="251" t="str">
        <f>IF(T280="","",VLOOKUP(T280,'シフト記号表（勤務時間帯）'!$C$6:$K$35,9,0))</f>
        <v/>
      </c>
      <c r="U281" s="251" t="str">
        <f>IF(U280="","",VLOOKUP(U280,'シフト記号表（勤務時間帯）'!$C$6:$K$35,9,0))</f>
        <v/>
      </c>
      <c r="V281" s="251" t="str">
        <f>IF(V280="","",VLOOKUP(V280,'シフト記号表（勤務時間帯）'!$C$6:$K$35,9,0))</f>
        <v/>
      </c>
      <c r="W281" s="251" t="str">
        <f>IF(W280="","",VLOOKUP(W280,'シフト記号表（勤務時間帯）'!$C$6:$K$35,9,0))</f>
        <v/>
      </c>
      <c r="X281" s="251" t="str">
        <f>IF(X280="","",VLOOKUP(X280,'シフト記号表（勤務時間帯）'!$C$6:$K$35,9,0))</f>
        <v/>
      </c>
      <c r="Y281" s="256" t="str">
        <f>IF(Y280="","",VLOOKUP(Y280,'シフト記号表（勤務時間帯）'!$C$6:$K$35,9,0))</f>
        <v/>
      </c>
      <c r="Z281" s="247" t="str">
        <f>IF(Z280="","",VLOOKUP(Z280,'シフト記号表（勤務時間帯）'!$C$6:$K$35,9,0))</f>
        <v/>
      </c>
      <c r="AA281" s="251" t="str">
        <f>IF(AA280="","",VLOOKUP(AA280,'シフト記号表（勤務時間帯）'!$C$6:$K$35,9,0))</f>
        <v/>
      </c>
      <c r="AB281" s="251" t="str">
        <f>IF(AB280="","",VLOOKUP(AB280,'シフト記号表（勤務時間帯）'!$C$6:$K$35,9,0))</f>
        <v/>
      </c>
      <c r="AC281" s="251" t="str">
        <f>IF(AC280="","",VLOOKUP(AC280,'シフト記号表（勤務時間帯）'!$C$6:$K$35,9,0))</f>
        <v/>
      </c>
      <c r="AD281" s="251" t="str">
        <f>IF(AD280="","",VLOOKUP(AD280,'シフト記号表（勤務時間帯）'!$C$6:$K$35,9,0))</f>
        <v/>
      </c>
      <c r="AE281" s="251" t="str">
        <f>IF(AE280="","",VLOOKUP(AE280,'シフト記号表（勤務時間帯）'!$C$6:$K$35,9,0))</f>
        <v/>
      </c>
      <c r="AF281" s="256" t="str">
        <f>IF(AF280="","",VLOOKUP(AF280,'シフト記号表（勤務時間帯）'!$C$6:$K$35,9,0))</f>
        <v/>
      </c>
      <c r="AG281" s="247" t="str">
        <f>IF(AG280="","",VLOOKUP(AG280,'シフト記号表（勤務時間帯）'!$C$6:$K$35,9,0))</f>
        <v/>
      </c>
      <c r="AH281" s="251" t="str">
        <f>IF(AH280="","",VLOOKUP(AH280,'シフト記号表（勤務時間帯）'!$C$6:$K$35,9,0))</f>
        <v/>
      </c>
      <c r="AI281" s="251" t="str">
        <f>IF(AI280="","",VLOOKUP(AI280,'シフト記号表（勤務時間帯）'!$C$6:$K$35,9,0))</f>
        <v/>
      </c>
      <c r="AJ281" s="251" t="str">
        <f>IF(AJ280="","",VLOOKUP(AJ280,'シフト記号表（勤務時間帯）'!$C$6:$K$35,9,0))</f>
        <v/>
      </c>
      <c r="AK281" s="251" t="str">
        <f>IF(AK280="","",VLOOKUP(AK280,'シフト記号表（勤務時間帯）'!$C$6:$K$35,9,0))</f>
        <v/>
      </c>
      <c r="AL281" s="251" t="str">
        <f>IF(AL280="","",VLOOKUP(AL280,'シフト記号表（勤務時間帯）'!$C$6:$K$35,9,0))</f>
        <v/>
      </c>
      <c r="AM281" s="256" t="str">
        <f>IF(AM280="","",VLOOKUP(AM280,'シフト記号表（勤務時間帯）'!$C$6:$K$35,9,0))</f>
        <v/>
      </c>
      <c r="AN281" s="247" t="str">
        <f>IF(AN280="","",VLOOKUP(AN280,'シフト記号表（勤務時間帯）'!$C$6:$K$35,9,0))</f>
        <v/>
      </c>
      <c r="AO281" s="251" t="str">
        <f>IF(AO280="","",VLOOKUP(AO280,'シフト記号表（勤務時間帯）'!$C$6:$K$35,9,0))</f>
        <v/>
      </c>
      <c r="AP281" s="251" t="str">
        <f>IF(AP280="","",VLOOKUP(AP280,'シフト記号表（勤務時間帯）'!$C$6:$K$35,9,0))</f>
        <v/>
      </c>
      <c r="AQ281" s="251" t="str">
        <f>IF(AQ280="","",VLOOKUP(AQ280,'シフト記号表（勤務時間帯）'!$C$6:$K$35,9,0))</f>
        <v/>
      </c>
      <c r="AR281" s="251" t="str">
        <f>IF(AR280="","",VLOOKUP(AR280,'シフト記号表（勤務時間帯）'!$C$6:$K$35,9,0))</f>
        <v/>
      </c>
      <c r="AS281" s="251" t="str">
        <f>IF(AS280="","",VLOOKUP(AS280,'シフト記号表（勤務時間帯）'!$C$6:$K$35,9,0))</f>
        <v/>
      </c>
      <c r="AT281" s="256" t="str">
        <f>IF(AT280="","",VLOOKUP(AT280,'シフト記号表（勤務時間帯）'!$C$6:$K$35,9,0))</f>
        <v/>
      </c>
      <c r="AU281" s="247" t="str">
        <f>IF(AU280="","",VLOOKUP(AU280,'シフト記号表（勤務時間帯）'!$C$6:$K$35,9,0))</f>
        <v/>
      </c>
      <c r="AV281" s="251" t="str">
        <f>IF(AV280="","",VLOOKUP(AV280,'シフト記号表（勤務時間帯）'!$C$6:$K$35,9,0))</f>
        <v/>
      </c>
      <c r="AW281" s="251" t="str">
        <f>IF(AW280="","",VLOOKUP(AW280,'シフト記号表（勤務時間帯）'!$C$6:$K$35,9,0))</f>
        <v/>
      </c>
      <c r="AX281" s="276">
        <f>IF($BB$3="４週",SUM(S281:AT281),IF($BB$3="暦月",SUM(S281:AW281),""))</f>
        <v>0</v>
      </c>
      <c r="AY281" s="276"/>
      <c r="AZ281" s="285">
        <f>IF($BB$3="４週",AX281/4,IF($BB$3="暦月",'認知症対応型通所（100名）'!AX281/('認知症対応型通所（100名）'!$BB$8/7),""))</f>
        <v>0</v>
      </c>
      <c r="BA281" s="285"/>
      <c r="BB281" s="174"/>
      <c r="BC281" s="174"/>
      <c r="BD281" s="174"/>
      <c r="BE281" s="174"/>
      <c r="BF281" s="174"/>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c r="HW281" s="5"/>
      <c r="HX281" s="5"/>
      <c r="HY281" s="5"/>
      <c r="HZ281" s="5"/>
      <c r="IA281" s="5"/>
      <c r="IB281" s="5"/>
      <c r="IC281" s="5"/>
      <c r="ID281" s="5"/>
      <c r="IE281" s="5"/>
      <c r="IF281" s="5"/>
      <c r="IG281" s="5"/>
      <c r="IH281" s="5"/>
      <c r="II281" s="5"/>
      <c r="IJ281" s="5"/>
      <c r="IK281" s="5"/>
      <c r="IL281" s="5"/>
      <c r="IM281" s="5"/>
      <c r="IN281" s="5"/>
      <c r="IO281" s="5"/>
      <c r="IP281" s="5"/>
      <c r="IQ281" s="5"/>
      <c r="IR281" s="5"/>
      <c r="IS281" s="5"/>
      <c r="IT281" s="5"/>
      <c r="IU281" s="5"/>
      <c r="IV281" s="5"/>
      <c r="IW281" s="5"/>
      <c r="IX281" s="5"/>
      <c r="IY281" s="5"/>
      <c r="IZ281" s="5"/>
      <c r="JA281" s="5"/>
      <c r="JB281" s="5"/>
      <c r="JC281" s="5"/>
      <c r="JD281" s="5"/>
      <c r="JE281" s="5"/>
      <c r="JF281" s="5"/>
      <c r="JG281" s="5"/>
      <c r="JH281" s="5"/>
      <c r="JI281" s="5"/>
      <c r="JJ281" s="5"/>
      <c r="JK281" s="5"/>
      <c r="JL281" s="5"/>
      <c r="JM281" s="5"/>
      <c r="JN281" s="5"/>
      <c r="JO281" s="5"/>
      <c r="JP281" s="5"/>
      <c r="JQ281" s="5"/>
      <c r="JR281" s="5"/>
      <c r="JS281" s="5"/>
      <c r="JT281" s="5"/>
      <c r="JU281" s="5"/>
      <c r="JV281" s="5"/>
      <c r="JW281" s="5"/>
      <c r="JX281" s="5"/>
      <c r="JY281" s="5"/>
      <c r="JZ281" s="5"/>
      <c r="KA281" s="5"/>
      <c r="KB281" s="5"/>
      <c r="KC281" s="5"/>
      <c r="KD281" s="5"/>
      <c r="KE281" s="5"/>
      <c r="KF281" s="5"/>
      <c r="KG281" s="5"/>
      <c r="KH281" s="5"/>
      <c r="KI281" s="5"/>
      <c r="KJ281" s="5"/>
      <c r="KK281" s="5"/>
      <c r="KL281" s="5"/>
      <c r="KM281" s="5"/>
      <c r="KN281" s="5"/>
      <c r="KO281" s="5"/>
      <c r="KP281" s="5"/>
      <c r="KQ281" s="5"/>
      <c r="KR281" s="5"/>
      <c r="KS281" s="5"/>
      <c r="KT281" s="5"/>
      <c r="KU281" s="5"/>
      <c r="KV281" s="5"/>
      <c r="KW281" s="5"/>
      <c r="KX281" s="5"/>
      <c r="KY281" s="5"/>
      <c r="KZ281" s="5"/>
      <c r="LA281" s="5"/>
      <c r="LB281" s="5"/>
      <c r="LC281" s="5"/>
      <c r="LD281" s="5"/>
      <c r="LE281" s="5"/>
      <c r="LF281" s="5"/>
      <c r="LG281" s="5"/>
      <c r="LH281" s="5"/>
      <c r="LI281" s="5"/>
      <c r="LJ281" s="5"/>
      <c r="LK281" s="5"/>
      <c r="LL281" s="5"/>
      <c r="LM281" s="5"/>
      <c r="LN281" s="5"/>
      <c r="LO281" s="5"/>
      <c r="LP281" s="5"/>
      <c r="LQ281" s="5"/>
      <c r="LR281" s="5"/>
      <c r="LS281" s="5"/>
      <c r="LT281" s="5"/>
      <c r="LU281" s="5"/>
      <c r="LV281" s="5"/>
      <c r="LW281" s="5"/>
      <c r="LX281" s="5"/>
      <c r="LY281" s="5"/>
      <c r="LZ281" s="5"/>
      <c r="MA281" s="5"/>
      <c r="MB281" s="5"/>
      <c r="MC281" s="5"/>
      <c r="MD281" s="5"/>
      <c r="ME281" s="5"/>
      <c r="MF281" s="5"/>
      <c r="MG281" s="5"/>
      <c r="MH281" s="5"/>
      <c r="MI281" s="5"/>
      <c r="MJ281" s="5"/>
      <c r="MK281" s="5"/>
      <c r="ML281" s="5"/>
      <c r="MM281" s="5"/>
      <c r="MN281" s="5"/>
      <c r="MO281" s="5"/>
      <c r="MP281" s="5"/>
      <c r="MQ281" s="5"/>
      <c r="MR281" s="5"/>
      <c r="MS281" s="5"/>
      <c r="MT281" s="5"/>
      <c r="MU281" s="5"/>
      <c r="MV281" s="5"/>
      <c r="MW281" s="5"/>
      <c r="MX281" s="5"/>
      <c r="MY281" s="5"/>
      <c r="MZ281" s="5"/>
      <c r="NA281" s="5"/>
      <c r="NB281" s="5"/>
      <c r="NC281" s="5"/>
      <c r="ND281" s="5"/>
      <c r="NE281" s="5"/>
      <c r="NF281" s="5"/>
      <c r="NG281" s="5"/>
      <c r="NH281" s="5"/>
      <c r="NI281" s="5"/>
      <c r="NJ281" s="5"/>
      <c r="NK281" s="5"/>
      <c r="NL281" s="5"/>
      <c r="NM281" s="5"/>
      <c r="NN281" s="5"/>
      <c r="NO281" s="5"/>
      <c r="NP281" s="5"/>
      <c r="NQ281" s="5"/>
      <c r="NR281" s="5"/>
      <c r="NS281" s="5"/>
      <c r="NT281" s="5"/>
      <c r="NU281" s="5"/>
      <c r="NV281" s="5"/>
      <c r="NW281" s="5"/>
      <c r="NX281" s="5"/>
      <c r="NY281" s="5"/>
      <c r="NZ281" s="5"/>
      <c r="OA281" s="5"/>
      <c r="OB281" s="5"/>
      <c r="OC281" s="5"/>
      <c r="OD281" s="5"/>
      <c r="OE281" s="5"/>
      <c r="OF281" s="5"/>
      <c r="OG281" s="5"/>
      <c r="OH281" s="5"/>
      <c r="OI281" s="5"/>
      <c r="OJ281" s="5"/>
      <c r="OK281" s="5"/>
      <c r="OL281" s="5"/>
      <c r="OM281" s="5"/>
      <c r="ON281" s="5"/>
      <c r="OO281" s="5"/>
      <c r="OP281" s="5"/>
      <c r="OQ281" s="5"/>
      <c r="OR281" s="5"/>
      <c r="OS281" s="5"/>
      <c r="OT281" s="5"/>
      <c r="OU281" s="5"/>
      <c r="OV281" s="5"/>
      <c r="OW281" s="5"/>
      <c r="OX281" s="5"/>
      <c r="OY281" s="5"/>
      <c r="OZ281" s="5"/>
      <c r="PA281" s="5"/>
      <c r="PB281" s="5"/>
      <c r="PC281" s="5"/>
      <c r="PD281" s="5"/>
      <c r="PE281" s="5"/>
      <c r="PF281" s="5"/>
      <c r="PG281" s="5"/>
      <c r="PH281" s="5"/>
      <c r="PI281" s="5"/>
      <c r="PJ281" s="5"/>
      <c r="PK281" s="5"/>
      <c r="PL281" s="5"/>
      <c r="PM281" s="5"/>
      <c r="PN281" s="5"/>
      <c r="PO281" s="5"/>
      <c r="PP281" s="5"/>
      <c r="PQ281" s="5"/>
      <c r="PR281" s="5"/>
      <c r="PS281" s="5"/>
      <c r="PT281" s="5"/>
      <c r="PU281" s="5"/>
      <c r="PV281" s="5"/>
      <c r="PW281" s="5"/>
      <c r="PX281" s="5"/>
      <c r="PY281" s="5"/>
      <c r="PZ281" s="5"/>
      <c r="QA281" s="5"/>
      <c r="QB281" s="5"/>
      <c r="QC281" s="5"/>
      <c r="QD281" s="5"/>
      <c r="QE281" s="5"/>
      <c r="QF281" s="5"/>
      <c r="QG281" s="5"/>
      <c r="QH281" s="5"/>
      <c r="QI281" s="5"/>
      <c r="QJ281" s="5"/>
      <c r="QK281" s="5"/>
      <c r="QL281" s="5"/>
      <c r="QM281" s="5"/>
      <c r="QN281" s="5"/>
      <c r="QO281" s="5"/>
      <c r="QP281" s="5"/>
      <c r="QQ281" s="5"/>
      <c r="QR281" s="5"/>
      <c r="QS281" s="5"/>
      <c r="QT281" s="5"/>
      <c r="QU281" s="5"/>
      <c r="QV281" s="5"/>
      <c r="QW281" s="5"/>
      <c r="QX281" s="5"/>
      <c r="QY281" s="5"/>
      <c r="QZ281" s="5"/>
      <c r="RA281" s="5"/>
      <c r="RB281" s="5"/>
      <c r="RC281" s="5"/>
      <c r="RD281" s="5"/>
      <c r="RE281" s="5"/>
      <c r="RF281" s="5"/>
      <c r="RG281" s="5"/>
      <c r="RH281" s="5"/>
      <c r="RI281" s="5"/>
      <c r="RJ281" s="5"/>
      <c r="RK281" s="5"/>
      <c r="RL281" s="5"/>
      <c r="RM281" s="5"/>
      <c r="RN281" s="5"/>
      <c r="RO281" s="5"/>
      <c r="RP281" s="5"/>
      <c r="RQ281" s="5"/>
      <c r="RR281" s="5"/>
      <c r="RS281" s="5"/>
      <c r="RT281" s="5"/>
      <c r="RU281" s="5"/>
      <c r="RV281" s="5"/>
      <c r="RW281" s="5"/>
      <c r="RX281" s="5"/>
      <c r="RY281" s="5"/>
      <c r="RZ281" s="5"/>
      <c r="SA281" s="5"/>
      <c r="SB281" s="5"/>
      <c r="SC281" s="5"/>
      <c r="SD281" s="5"/>
      <c r="SE281" s="5"/>
      <c r="SF281" s="5"/>
      <c r="SG281" s="5"/>
      <c r="SH281" s="5"/>
      <c r="SI281" s="5"/>
      <c r="SJ281" s="5"/>
      <c r="SK281" s="5"/>
      <c r="SL281" s="5"/>
      <c r="SM281" s="5"/>
      <c r="SN281" s="5"/>
      <c r="SO281" s="5"/>
      <c r="SP281" s="5"/>
      <c r="SQ281" s="5"/>
      <c r="SR281" s="5"/>
      <c r="SS281" s="5"/>
      <c r="ST281" s="5"/>
      <c r="SU281" s="5"/>
      <c r="SV281" s="5"/>
      <c r="SW281" s="5"/>
      <c r="SX281" s="5"/>
      <c r="SY281" s="5"/>
      <c r="SZ281" s="5"/>
      <c r="TA281" s="5"/>
      <c r="TB281" s="5"/>
      <c r="TC281" s="5"/>
      <c r="TD281" s="5"/>
      <c r="TE281" s="5"/>
      <c r="TF281" s="5"/>
      <c r="TG281" s="5"/>
      <c r="TH281" s="5"/>
      <c r="TI281" s="5"/>
      <c r="TJ281" s="5"/>
      <c r="TK281" s="5"/>
      <c r="TL281" s="5"/>
      <c r="TM281" s="5"/>
      <c r="TN281" s="5"/>
      <c r="TO281" s="5"/>
      <c r="TP281" s="5"/>
      <c r="TQ281" s="5"/>
      <c r="TR281" s="5"/>
      <c r="TS281" s="5"/>
      <c r="TT281" s="5"/>
      <c r="TU281" s="5"/>
      <c r="TV281" s="5"/>
      <c r="TW281" s="5"/>
      <c r="TX281" s="5"/>
      <c r="TY281" s="5"/>
      <c r="TZ281" s="5"/>
      <c r="UA281" s="5"/>
      <c r="UB281" s="5"/>
      <c r="UC281" s="5"/>
      <c r="UD281" s="5"/>
      <c r="UE281" s="5"/>
      <c r="UF281" s="5"/>
      <c r="UG281" s="5"/>
      <c r="UH281" s="5"/>
      <c r="UI281" s="5"/>
      <c r="UJ281" s="5"/>
      <c r="UK281" s="5"/>
      <c r="UL281" s="5"/>
      <c r="UM281" s="5"/>
      <c r="UN281" s="5"/>
      <c r="UO281" s="5"/>
      <c r="UP281" s="5"/>
      <c r="UQ281" s="5"/>
      <c r="UR281" s="5"/>
      <c r="US281" s="5"/>
      <c r="UT281" s="5"/>
      <c r="UU281" s="5"/>
      <c r="UV281" s="5"/>
      <c r="UW281" s="5"/>
      <c r="UX281" s="5"/>
      <c r="UY281" s="5"/>
      <c r="UZ281" s="5"/>
      <c r="VA281" s="5"/>
      <c r="VB281" s="5"/>
      <c r="VC281" s="5"/>
      <c r="VD281" s="5"/>
      <c r="VE281" s="5"/>
      <c r="VF281" s="5"/>
      <c r="VG281" s="5"/>
      <c r="VH281" s="5"/>
      <c r="VI281" s="5"/>
      <c r="VJ281" s="5"/>
      <c r="VK281" s="5"/>
      <c r="VL281" s="5"/>
      <c r="VM281" s="5"/>
      <c r="VN281" s="5"/>
      <c r="VO281" s="5"/>
      <c r="VP281" s="5"/>
      <c r="VQ281" s="5"/>
      <c r="VR281" s="5"/>
      <c r="VS281" s="5"/>
      <c r="VT281" s="5"/>
      <c r="VU281" s="5"/>
      <c r="VV281" s="5"/>
      <c r="VW281" s="5"/>
      <c r="VX281" s="5"/>
      <c r="VY281" s="5"/>
      <c r="VZ281" s="5"/>
      <c r="WA281" s="5"/>
      <c r="WB281" s="5"/>
      <c r="WC281" s="5"/>
      <c r="WD281" s="5"/>
      <c r="WE281" s="5"/>
      <c r="WF281" s="5"/>
      <c r="WG281" s="5"/>
      <c r="WH281" s="5"/>
      <c r="WI281" s="5"/>
      <c r="WJ281" s="5"/>
      <c r="WK281" s="5"/>
      <c r="WL281" s="5"/>
      <c r="WM281" s="5"/>
      <c r="WN281" s="5"/>
      <c r="WO281" s="5"/>
      <c r="WP281" s="5"/>
      <c r="WQ281" s="5"/>
      <c r="WR281" s="5"/>
      <c r="WS281" s="5"/>
      <c r="WT281" s="5"/>
      <c r="WU281" s="5"/>
      <c r="WV281" s="5"/>
      <c r="WW281" s="5"/>
      <c r="WX281" s="5"/>
      <c r="WY281" s="5"/>
      <c r="WZ281" s="5"/>
      <c r="XA281" s="5"/>
      <c r="XB281" s="5"/>
      <c r="XC281" s="5"/>
      <c r="XD281" s="5"/>
      <c r="XE281" s="5"/>
      <c r="XF281" s="5"/>
      <c r="XG281" s="5"/>
      <c r="XH281" s="5"/>
      <c r="XI281" s="5"/>
      <c r="XJ281" s="5"/>
      <c r="XK281" s="5"/>
      <c r="XL281" s="5"/>
      <c r="XM281" s="5"/>
      <c r="XN281" s="5"/>
      <c r="XO281" s="5"/>
      <c r="XP281" s="5"/>
      <c r="XQ281" s="5"/>
      <c r="XR281" s="5"/>
      <c r="XS281" s="5"/>
      <c r="XT281" s="5"/>
      <c r="XU281" s="5"/>
      <c r="XV281" s="5"/>
      <c r="XW281" s="5"/>
      <c r="XX281" s="5"/>
      <c r="XY281" s="5"/>
      <c r="XZ281" s="5"/>
      <c r="YA281" s="5"/>
      <c r="YB281" s="5"/>
      <c r="YC281" s="5"/>
      <c r="YD281" s="5"/>
      <c r="YE281" s="5"/>
      <c r="YF281" s="5"/>
      <c r="YG281" s="5"/>
      <c r="YH281" s="5"/>
      <c r="YI281" s="5"/>
      <c r="YJ281" s="5"/>
      <c r="YK281" s="5"/>
      <c r="YL281" s="5"/>
      <c r="YM281" s="5"/>
      <c r="YN281" s="5"/>
      <c r="YO281" s="5"/>
      <c r="YP281" s="5"/>
      <c r="YQ281" s="5"/>
      <c r="YR281" s="5"/>
      <c r="YS281" s="5"/>
      <c r="YT281" s="5"/>
      <c r="YU281" s="5"/>
      <c r="YV281" s="5"/>
      <c r="YW281" s="5"/>
      <c r="YX281" s="5"/>
      <c r="YY281" s="5"/>
      <c r="YZ281" s="5"/>
      <c r="ZA281" s="5"/>
      <c r="ZB281" s="5"/>
      <c r="ZC281" s="5"/>
      <c r="ZD281" s="5"/>
      <c r="ZE281" s="5"/>
      <c r="ZF281" s="5"/>
      <c r="ZG281" s="5"/>
      <c r="ZH281" s="5"/>
      <c r="ZI281" s="5"/>
      <c r="ZJ281" s="5"/>
      <c r="ZK281" s="5"/>
      <c r="ZL281" s="5"/>
      <c r="ZM281" s="5"/>
      <c r="ZN281" s="5"/>
      <c r="ZO281" s="5"/>
      <c r="ZP281" s="5"/>
      <c r="ZQ281" s="5"/>
      <c r="ZR281" s="5"/>
      <c r="ZS281" s="5"/>
      <c r="ZT281" s="5"/>
      <c r="ZU281" s="5"/>
      <c r="ZV281" s="5"/>
      <c r="ZW281" s="5"/>
      <c r="ZX281" s="5"/>
      <c r="ZY281" s="5"/>
      <c r="ZZ281" s="5"/>
      <c r="AAA281" s="5"/>
      <c r="AAB281" s="5"/>
      <c r="AAC281" s="5"/>
      <c r="AAD281" s="5"/>
      <c r="AAE281" s="5"/>
      <c r="AAF281" s="5"/>
      <c r="AAG281" s="5"/>
      <c r="AAH281" s="5"/>
      <c r="AAI281" s="5"/>
      <c r="AAJ281" s="5"/>
      <c r="AAK281" s="5"/>
      <c r="AAL281" s="5"/>
      <c r="AAM281" s="5"/>
      <c r="AAN281" s="5"/>
      <c r="AAO281" s="5"/>
      <c r="AAP281" s="5"/>
      <c r="AAQ281" s="5"/>
      <c r="AAR281" s="5"/>
      <c r="AAS281" s="5"/>
      <c r="AAT281" s="5"/>
      <c r="AAU281" s="5"/>
      <c r="AAV281" s="5"/>
      <c r="AAW281" s="5"/>
      <c r="AAX281" s="5"/>
      <c r="AAY281" s="5"/>
      <c r="AAZ281" s="5"/>
      <c r="ABA281" s="5"/>
      <c r="ABB281" s="5"/>
      <c r="ABC281" s="5"/>
      <c r="ABD281" s="5"/>
      <c r="ABE281" s="5"/>
      <c r="ABF281" s="5"/>
      <c r="ABG281" s="5"/>
      <c r="ABH281" s="5"/>
      <c r="ABI281" s="5"/>
      <c r="ABJ281" s="5"/>
      <c r="ABK281" s="5"/>
      <c r="ABL281" s="5"/>
      <c r="ABM281" s="5"/>
      <c r="ABN281" s="5"/>
      <c r="ABO281" s="5"/>
      <c r="ABP281" s="5"/>
      <c r="ABQ281" s="5"/>
      <c r="ABR281" s="5"/>
      <c r="ABS281" s="5"/>
      <c r="ABT281" s="5"/>
      <c r="ABU281" s="5"/>
      <c r="ABV281" s="5"/>
      <c r="ABW281" s="5"/>
      <c r="ABX281" s="5"/>
      <c r="ABY281" s="5"/>
      <c r="ABZ281" s="5"/>
      <c r="ACA281" s="5"/>
      <c r="ACB281" s="5"/>
      <c r="ACC281" s="5"/>
      <c r="ACD281" s="5"/>
      <c r="ACE281" s="5"/>
      <c r="ACF281" s="5"/>
      <c r="ACG281" s="5"/>
      <c r="ACH281" s="5"/>
      <c r="ACI281" s="5"/>
      <c r="ACJ281" s="5"/>
      <c r="ACK281" s="5"/>
      <c r="ACL281" s="5"/>
      <c r="ACM281" s="5"/>
      <c r="ACN281" s="5"/>
      <c r="ACO281" s="5"/>
      <c r="ACP281" s="5"/>
      <c r="ACQ281" s="5"/>
      <c r="ACR281" s="5"/>
      <c r="ACS281" s="5"/>
      <c r="ACT281" s="5"/>
      <c r="ACU281" s="5"/>
      <c r="ACV281" s="5"/>
      <c r="ACW281" s="5"/>
      <c r="ACX281" s="5"/>
      <c r="ACY281" s="5"/>
      <c r="ACZ281" s="5"/>
      <c r="ADA281" s="5"/>
      <c r="ADB281" s="5"/>
      <c r="ADC281" s="5"/>
      <c r="ADD281" s="5"/>
      <c r="ADE281" s="5"/>
      <c r="ADF281" s="5"/>
      <c r="ADG281" s="5"/>
      <c r="ADH281" s="5"/>
      <c r="ADI281" s="5"/>
      <c r="ADJ281" s="5"/>
      <c r="ADK281" s="5"/>
      <c r="ADL281" s="5"/>
      <c r="ADM281" s="5"/>
      <c r="ADN281" s="5"/>
      <c r="ADO281" s="5"/>
      <c r="ADP281" s="5"/>
      <c r="ADQ281" s="5"/>
      <c r="ADR281" s="5"/>
      <c r="ADS281" s="5"/>
      <c r="ADT281" s="5"/>
      <c r="ADU281" s="5"/>
      <c r="ADV281" s="5"/>
      <c r="ADW281" s="5"/>
      <c r="ADX281" s="5"/>
      <c r="ADY281" s="5"/>
      <c r="ADZ281" s="5"/>
      <c r="AEA281" s="5"/>
      <c r="AEB281" s="5"/>
      <c r="AEC281" s="5"/>
      <c r="AED281" s="5"/>
      <c r="AEE281" s="5"/>
      <c r="AEF281" s="5"/>
      <c r="AEG281" s="5"/>
      <c r="AEH281" s="5"/>
      <c r="AEI281" s="5"/>
      <c r="AEJ281" s="5"/>
      <c r="AEK281" s="5"/>
      <c r="AEL281" s="5"/>
      <c r="AEM281" s="5"/>
      <c r="AEN281" s="5"/>
      <c r="AEO281" s="5"/>
      <c r="AEP281" s="5"/>
      <c r="AEQ281" s="5"/>
      <c r="AER281" s="5"/>
      <c r="AES281" s="5"/>
      <c r="AET281" s="5"/>
      <c r="AEU281" s="5"/>
      <c r="AEV281" s="5"/>
      <c r="AEW281" s="5"/>
      <c r="AEX281" s="5"/>
      <c r="AEY281" s="5"/>
      <c r="AEZ281" s="5"/>
      <c r="AFA281" s="5"/>
      <c r="AFB281" s="5"/>
      <c r="AFC281" s="5"/>
      <c r="AFD281" s="5"/>
      <c r="AFE281" s="5"/>
      <c r="AFF281" s="5"/>
      <c r="AFG281" s="5"/>
      <c r="AFH281" s="5"/>
      <c r="AFI281" s="5"/>
      <c r="AFJ281" s="5"/>
      <c r="AFK281" s="5"/>
      <c r="AFL281" s="5"/>
      <c r="AFM281" s="5"/>
      <c r="AFN281" s="5"/>
      <c r="AFO281" s="5"/>
      <c r="AFP281" s="5"/>
      <c r="AFQ281" s="5"/>
      <c r="AFR281" s="5"/>
      <c r="AFS281" s="5"/>
      <c r="AFT281" s="5"/>
      <c r="AFU281" s="5"/>
      <c r="AFV281" s="5"/>
      <c r="AFW281" s="5"/>
      <c r="AFX281" s="5"/>
      <c r="AFY281" s="5"/>
      <c r="AFZ281" s="5"/>
      <c r="AGA281" s="5"/>
      <c r="AGB281" s="5"/>
      <c r="AGC281" s="5"/>
      <c r="AGD281" s="5"/>
      <c r="AGE281" s="5"/>
      <c r="AGF281" s="5"/>
      <c r="AGG281" s="5"/>
      <c r="AGH281" s="5"/>
      <c r="AGI281" s="5"/>
      <c r="AGJ281" s="5"/>
      <c r="AGK281" s="5"/>
      <c r="AGL281" s="5"/>
      <c r="AGM281" s="5"/>
      <c r="AGN281" s="5"/>
      <c r="AGO281" s="5"/>
      <c r="AGP281" s="5"/>
      <c r="AGQ281" s="5"/>
      <c r="AGR281" s="5"/>
      <c r="AGS281" s="5"/>
      <c r="AGT281" s="5"/>
      <c r="AGU281" s="5"/>
      <c r="AGV281" s="5"/>
      <c r="AGW281" s="5"/>
      <c r="AGX281" s="5"/>
      <c r="AGY281" s="5"/>
      <c r="AGZ281" s="5"/>
      <c r="AHA281" s="5"/>
      <c r="AHB281" s="5"/>
      <c r="AHC281" s="5"/>
      <c r="AHD281" s="5"/>
      <c r="AHE281" s="5"/>
      <c r="AHF281" s="5"/>
      <c r="AHG281" s="5"/>
      <c r="AHH281" s="5"/>
      <c r="AHI281" s="5"/>
      <c r="AHJ281" s="5"/>
      <c r="AHK281" s="5"/>
      <c r="AHL281" s="5"/>
      <c r="AHM281" s="5"/>
      <c r="AHN281" s="5"/>
      <c r="AHO281" s="5"/>
      <c r="AHP281" s="5"/>
      <c r="AHQ281" s="5"/>
      <c r="AHR281" s="5"/>
      <c r="AHS281" s="5"/>
      <c r="AHT281" s="5"/>
      <c r="AHU281" s="5"/>
      <c r="AHV281" s="5"/>
      <c r="AHW281" s="5"/>
      <c r="AHX281" s="5"/>
      <c r="AHY281" s="5"/>
      <c r="AHZ281" s="5"/>
      <c r="AIA281" s="5"/>
      <c r="AIB281" s="5"/>
      <c r="AIC281" s="5"/>
      <c r="AID281" s="5"/>
      <c r="AIE281" s="5"/>
      <c r="AIF281" s="5"/>
      <c r="AIG281" s="5"/>
      <c r="AIH281" s="5"/>
      <c r="AII281" s="5"/>
      <c r="AIJ281" s="5"/>
      <c r="AIK281" s="5"/>
      <c r="AIL281" s="5"/>
      <c r="AIM281" s="5"/>
      <c r="AIN281" s="5"/>
      <c r="AIO281" s="5"/>
      <c r="AIP281" s="5"/>
      <c r="AIQ281" s="5"/>
      <c r="AIR281" s="5"/>
      <c r="AIS281" s="5"/>
      <c r="AIT281" s="5"/>
      <c r="AIU281" s="5"/>
      <c r="AIV281" s="5"/>
      <c r="AIW281" s="5"/>
      <c r="AIX281" s="5"/>
      <c r="AIY281" s="5"/>
      <c r="AIZ281" s="5"/>
      <c r="AJA281" s="5"/>
      <c r="AJB281" s="5"/>
      <c r="AJC281" s="5"/>
      <c r="AJD281" s="5"/>
      <c r="AJE281" s="5"/>
      <c r="AJF281" s="5"/>
      <c r="AJG281" s="5"/>
      <c r="AJH281" s="5"/>
      <c r="AJI281" s="5"/>
      <c r="AJJ281" s="5"/>
      <c r="AJK281" s="5"/>
      <c r="AJL281" s="5"/>
      <c r="AJM281" s="5"/>
      <c r="AJN281" s="5"/>
      <c r="AJO281" s="5"/>
      <c r="AJP281" s="5"/>
      <c r="AJQ281" s="5"/>
      <c r="AJR281" s="5"/>
      <c r="AJS281" s="5"/>
      <c r="AJT281" s="5"/>
      <c r="AJU281" s="5"/>
      <c r="AJV281" s="5"/>
      <c r="AJW281" s="5"/>
      <c r="AJX281" s="5"/>
      <c r="AJY281" s="5"/>
      <c r="AJZ281" s="5"/>
      <c r="AKA281" s="5"/>
      <c r="AKB281" s="5"/>
      <c r="AKC281" s="5"/>
      <c r="AKD281" s="5"/>
      <c r="AKE281" s="5"/>
      <c r="AKF281" s="5"/>
      <c r="AKG281" s="5"/>
      <c r="AKH281" s="5"/>
      <c r="AKI281" s="5"/>
      <c r="AKJ281" s="5"/>
      <c r="AKK281" s="5"/>
      <c r="AKL281" s="5"/>
      <c r="AKM281" s="5"/>
      <c r="AKN281" s="5"/>
      <c r="AKO281" s="5"/>
      <c r="AKP281" s="5"/>
      <c r="AKQ281" s="5"/>
      <c r="AKR281" s="5"/>
      <c r="AKS281" s="5"/>
      <c r="AKT281" s="5"/>
      <c r="AKU281" s="5"/>
      <c r="AKV281" s="5"/>
      <c r="AKW281" s="5"/>
      <c r="AKX281" s="5"/>
      <c r="AKY281" s="5"/>
      <c r="AKZ281" s="5"/>
      <c r="ALA281" s="5"/>
      <c r="ALB281" s="5"/>
      <c r="ALC281" s="5"/>
      <c r="ALD281" s="5"/>
      <c r="ALE281" s="5"/>
      <c r="ALF281" s="5"/>
      <c r="ALG281" s="5"/>
      <c r="ALH281" s="5"/>
      <c r="ALI281" s="5"/>
      <c r="ALJ281" s="5"/>
      <c r="ALK281" s="5"/>
      <c r="ALL281" s="5"/>
      <c r="ALM281" s="5"/>
      <c r="ALN281" s="5"/>
      <c r="ALO281" s="5"/>
      <c r="ALP281" s="5"/>
      <c r="ALQ281" s="5"/>
      <c r="ALR281" s="5"/>
      <c r="ALS281" s="5"/>
      <c r="ALT281" s="5"/>
      <c r="ALU281" s="5"/>
      <c r="ALV281" s="5"/>
      <c r="ALW281" s="5"/>
      <c r="ALX281" s="5"/>
      <c r="ALY281" s="5"/>
      <c r="ALZ281" s="5"/>
      <c r="AMA281" s="5"/>
      <c r="AMB281" s="5"/>
      <c r="AMC281" s="5"/>
      <c r="AMD281" s="5"/>
      <c r="AME281" s="5"/>
      <c r="AMF281" s="5"/>
      <c r="AMG281" s="5"/>
      <c r="AMH281" s="5"/>
      <c r="AMI281" s="5"/>
      <c r="AMJ281" s="5"/>
    </row>
    <row r="282" spans="1:1024" ht="20.25" customHeight="1">
      <c r="A282" s="5"/>
      <c r="B282" s="209"/>
      <c r="C282" s="219"/>
      <c r="D282" s="219"/>
      <c r="E282" s="219"/>
      <c r="F282" s="303">
        <f>C280</f>
        <v>0</v>
      </c>
      <c r="G282" s="50"/>
      <c r="H282" s="50"/>
      <c r="I282" s="50"/>
      <c r="J282" s="50"/>
      <c r="K282" s="50"/>
      <c r="L282" s="67"/>
      <c r="M282" s="67"/>
      <c r="N282" s="67"/>
      <c r="O282" s="67"/>
      <c r="P282" s="240" t="s">
        <v>44</v>
      </c>
      <c r="Q282" s="240"/>
      <c r="R282" s="240"/>
      <c r="S282" s="248" t="str">
        <f>IF(S280="","",VLOOKUP(S280,'シフト記号表（勤務時間帯）'!$C$6:$U$35,19,0))</f>
        <v/>
      </c>
      <c r="T282" s="252" t="str">
        <f>IF(T280="","",VLOOKUP(T280,'シフト記号表（勤務時間帯）'!$C$6:$U$35,19,0))</f>
        <v/>
      </c>
      <c r="U282" s="252" t="str">
        <f>IF(U280="","",VLOOKUP(U280,'シフト記号表（勤務時間帯）'!$C$6:$U$35,19,0))</f>
        <v/>
      </c>
      <c r="V282" s="252" t="str">
        <f>IF(V280="","",VLOOKUP(V280,'シフト記号表（勤務時間帯）'!$C$6:$U$35,19,0))</f>
        <v/>
      </c>
      <c r="W282" s="252" t="str">
        <f>IF(W280="","",VLOOKUP(W280,'シフト記号表（勤務時間帯）'!$C$6:$U$35,19,0))</f>
        <v/>
      </c>
      <c r="X282" s="252" t="str">
        <f>IF(X280="","",VLOOKUP(X280,'シフト記号表（勤務時間帯）'!$C$6:$U$35,19,0))</f>
        <v/>
      </c>
      <c r="Y282" s="257" t="str">
        <f>IF(Y280="","",VLOOKUP(Y280,'シフト記号表（勤務時間帯）'!$C$6:$U$35,19,0))</f>
        <v/>
      </c>
      <c r="Z282" s="248" t="str">
        <f>IF(Z280="","",VLOOKUP(Z280,'シフト記号表（勤務時間帯）'!$C$6:$U$35,19,0))</f>
        <v/>
      </c>
      <c r="AA282" s="252" t="str">
        <f>IF(AA280="","",VLOOKUP(AA280,'シフト記号表（勤務時間帯）'!$C$6:$U$35,19,0))</f>
        <v/>
      </c>
      <c r="AB282" s="252" t="str">
        <f>IF(AB280="","",VLOOKUP(AB280,'シフト記号表（勤務時間帯）'!$C$6:$U$35,19,0))</f>
        <v/>
      </c>
      <c r="AC282" s="252" t="str">
        <f>IF(AC280="","",VLOOKUP(AC280,'シフト記号表（勤務時間帯）'!$C$6:$U$35,19,0))</f>
        <v/>
      </c>
      <c r="AD282" s="252" t="str">
        <f>IF(AD280="","",VLOOKUP(AD280,'シフト記号表（勤務時間帯）'!$C$6:$U$35,19,0))</f>
        <v/>
      </c>
      <c r="AE282" s="252" t="str">
        <f>IF(AE280="","",VLOOKUP(AE280,'シフト記号表（勤務時間帯）'!$C$6:$U$35,19,0))</f>
        <v/>
      </c>
      <c r="AF282" s="257" t="str">
        <f>IF(AF280="","",VLOOKUP(AF280,'シフト記号表（勤務時間帯）'!$C$6:$U$35,19,0))</f>
        <v/>
      </c>
      <c r="AG282" s="248" t="str">
        <f>IF(AG280="","",VLOOKUP(AG280,'シフト記号表（勤務時間帯）'!$C$6:$U$35,19,0))</f>
        <v/>
      </c>
      <c r="AH282" s="252" t="str">
        <f>IF(AH280="","",VLOOKUP(AH280,'シフト記号表（勤務時間帯）'!$C$6:$U$35,19,0))</f>
        <v/>
      </c>
      <c r="AI282" s="252" t="str">
        <f>IF(AI280="","",VLOOKUP(AI280,'シフト記号表（勤務時間帯）'!$C$6:$U$35,19,0))</f>
        <v/>
      </c>
      <c r="AJ282" s="252" t="str">
        <f>IF(AJ280="","",VLOOKUP(AJ280,'シフト記号表（勤務時間帯）'!$C$6:$U$35,19,0))</f>
        <v/>
      </c>
      <c r="AK282" s="252" t="str">
        <f>IF(AK280="","",VLOOKUP(AK280,'シフト記号表（勤務時間帯）'!$C$6:$U$35,19,0))</f>
        <v/>
      </c>
      <c r="AL282" s="252" t="str">
        <f>IF(AL280="","",VLOOKUP(AL280,'シフト記号表（勤務時間帯）'!$C$6:$U$35,19,0))</f>
        <v/>
      </c>
      <c r="AM282" s="257" t="str">
        <f>IF(AM280="","",VLOOKUP(AM280,'シフト記号表（勤務時間帯）'!$C$6:$U$35,19,0))</f>
        <v/>
      </c>
      <c r="AN282" s="248" t="str">
        <f>IF(AN280="","",VLOOKUP(AN280,'シフト記号表（勤務時間帯）'!$C$6:$U$35,19,0))</f>
        <v/>
      </c>
      <c r="AO282" s="252" t="str">
        <f>IF(AO280="","",VLOOKUP(AO280,'シフト記号表（勤務時間帯）'!$C$6:$U$35,19,0))</f>
        <v/>
      </c>
      <c r="AP282" s="252" t="str">
        <f>IF(AP280="","",VLOOKUP(AP280,'シフト記号表（勤務時間帯）'!$C$6:$U$35,19,0))</f>
        <v/>
      </c>
      <c r="AQ282" s="252" t="str">
        <f>IF(AQ280="","",VLOOKUP(AQ280,'シフト記号表（勤務時間帯）'!$C$6:$U$35,19,0))</f>
        <v/>
      </c>
      <c r="AR282" s="252" t="str">
        <f>IF(AR280="","",VLOOKUP(AR280,'シフト記号表（勤務時間帯）'!$C$6:$U$35,19,0))</f>
        <v/>
      </c>
      <c r="AS282" s="252" t="str">
        <f>IF(AS280="","",VLOOKUP(AS280,'シフト記号表（勤務時間帯）'!$C$6:$U$35,19,0))</f>
        <v/>
      </c>
      <c r="AT282" s="257" t="str">
        <f>IF(AT280="","",VLOOKUP(AT280,'シフト記号表（勤務時間帯）'!$C$6:$U$35,19,0))</f>
        <v/>
      </c>
      <c r="AU282" s="248" t="str">
        <f>IF(AU280="","",VLOOKUP(AU280,'シフト記号表（勤務時間帯）'!$C$6:$U$35,19,0))</f>
        <v/>
      </c>
      <c r="AV282" s="252" t="str">
        <f>IF(AV280="","",VLOOKUP(AV280,'シフト記号表（勤務時間帯）'!$C$6:$U$35,19,0))</f>
        <v/>
      </c>
      <c r="AW282" s="252" t="str">
        <f>IF(AW280="","",VLOOKUP(AW280,'シフト記号表（勤務時間帯）'!$C$6:$U$35,19,0))</f>
        <v/>
      </c>
      <c r="AX282" s="277">
        <f>IF($BB$3="４週",SUM(S282:AT282),IF($BB$3="暦月",SUM(S282:AW282),""))</f>
        <v>0</v>
      </c>
      <c r="AY282" s="277"/>
      <c r="AZ282" s="286">
        <f>IF($BB$3="４週",AX282/4,IF($BB$3="暦月",'認知症対応型通所（100名）'!AX282/('認知症対応型通所（100名）'!$BB$8/7),""))</f>
        <v>0</v>
      </c>
      <c r="BA282" s="286"/>
      <c r="BB282" s="174"/>
      <c r="BC282" s="174"/>
      <c r="BD282" s="174"/>
      <c r="BE282" s="174"/>
      <c r="BF282" s="174"/>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c r="HY282" s="5"/>
      <c r="HZ282" s="5"/>
      <c r="IA282" s="5"/>
      <c r="IB282" s="5"/>
      <c r="IC282" s="5"/>
      <c r="ID282" s="5"/>
      <c r="IE282" s="5"/>
      <c r="IF282" s="5"/>
      <c r="IG282" s="5"/>
      <c r="IH282" s="5"/>
      <c r="II282" s="5"/>
      <c r="IJ282" s="5"/>
      <c r="IK282" s="5"/>
      <c r="IL282" s="5"/>
      <c r="IM282" s="5"/>
      <c r="IN282" s="5"/>
      <c r="IO282" s="5"/>
      <c r="IP282" s="5"/>
      <c r="IQ282" s="5"/>
      <c r="IR282" s="5"/>
      <c r="IS282" s="5"/>
      <c r="IT282" s="5"/>
      <c r="IU282" s="5"/>
      <c r="IV282" s="5"/>
      <c r="IW282" s="5"/>
      <c r="IX282" s="5"/>
      <c r="IY282" s="5"/>
      <c r="IZ282" s="5"/>
      <c r="JA282" s="5"/>
      <c r="JB282" s="5"/>
      <c r="JC282" s="5"/>
      <c r="JD282" s="5"/>
      <c r="JE282" s="5"/>
      <c r="JF282" s="5"/>
      <c r="JG282" s="5"/>
      <c r="JH282" s="5"/>
      <c r="JI282" s="5"/>
      <c r="JJ282" s="5"/>
      <c r="JK282" s="5"/>
      <c r="JL282" s="5"/>
      <c r="JM282" s="5"/>
      <c r="JN282" s="5"/>
      <c r="JO282" s="5"/>
      <c r="JP282" s="5"/>
      <c r="JQ282" s="5"/>
      <c r="JR282" s="5"/>
      <c r="JS282" s="5"/>
      <c r="JT282" s="5"/>
      <c r="JU282" s="5"/>
      <c r="JV282" s="5"/>
      <c r="JW282" s="5"/>
      <c r="JX282" s="5"/>
      <c r="JY282" s="5"/>
      <c r="JZ282" s="5"/>
      <c r="KA282" s="5"/>
      <c r="KB282" s="5"/>
      <c r="KC282" s="5"/>
      <c r="KD282" s="5"/>
      <c r="KE282" s="5"/>
      <c r="KF282" s="5"/>
      <c r="KG282" s="5"/>
      <c r="KH282" s="5"/>
      <c r="KI282" s="5"/>
      <c r="KJ282" s="5"/>
      <c r="KK282" s="5"/>
      <c r="KL282" s="5"/>
      <c r="KM282" s="5"/>
      <c r="KN282" s="5"/>
      <c r="KO282" s="5"/>
      <c r="KP282" s="5"/>
      <c r="KQ282" s="5"/>
      <c r="KR282" s="5"/>
      <c r="KS282" s="5"/>
      <c r="KT282" s="5"/>
      <c r="KU282" s="5"/>
      <c r="KV282" s="5"/>
      <c r="KW282" s="5"/>
      <c r="KX282" s="5"/>
      <c r="KY282" s="5"/>
      <c r="KZ282" s="5"/>
      <c r="LA282" s="5"/>
      <c r="LB282" s="5"/>
      <c r="LC282" s="5"/>
      <c r="LD282" s="5"/>
      <c r="LE282" s="5"/>
      <c r="LF282" s="5"/>
      <c r="LG282" s="5"/>
      <c r="LH282" s="5"/>
      <c r="LI282" s="5"/>
      <c r="LJ282" s="5"/>
      <c r="LK282" s="5"/>
      <c r="LL282" s="5"/>
      <c r="LM282" s="5"/>
      <c r="LN282" s="5"/>
      <c r="LO282" s="5"/>
      <c r="LP282" s="5"/>
      <c r="LQ282" s="5"/>
      <c r="LR282" s="5"/>
      <c r="LS282" s="5"/>
      <c r="LT282" s="5"/>
      <c r="LU282" s="5"/>
      <c r="LV282" s="5"/>
      <c r="LW282" s="5"/>
      <c r="LX282" s="5"/>
      <c r="LY282" s="5"/>
      <c r="LZ282" s="5"/>
      <c r="MA282" s="5"/>
      <c r="MB282" s="5"/>
      <c r="MC282" s="5"/>
      <c r="MD282" s="5"/>
      <c r="ME282" s="5"/>
      <c r="MF282" s="5"/>
      <c r="MG282" s="5"/>
      <c r="MH282" s="5"/>
      <c r="MI282" s="5"/>
      <c r="MJ282" s="5"/>
      <c r="MK282" s="5"/>
      <c r="ML282" s="5"/>
      <c r="MM282" s="5"/>
      <c r="MN282" s="5"/>
      <c r="MO282" s="5"/>
      <c r="MP282" s="5"/>
      <c r="MQ282" s="5"/>
      <c r="MR282" s="5"/>
      <c r="MS282" s="5"/>
      <c r="MT282" s="5"/>
      <c r="MU282" s="5"/>
      <c r="MV282" s="5"/>
      <c r="MW282" s="5"/>
      <c r="MX282" s="5"/>
      <c r="MY282" s="5"/>
      <c r="MZ282" s="5"/>
      <c r="NA282" s="5"/>
      <c r="NB282" s="5"/>
      <c r="NC282" s="5"/>
      <c r="ND282" s="5"/>
      <c r="NE282" s="5"/>
      <c r="NF282" s="5"/>
      <c r="NG282" s="5"/>
      <c r="NH282" s="5"/>
      <c r="NI282" s="5"/>
      <c r="NJ282" s="5"/>
      <c r="NK282" s="5"/>
      <c r="NL282" s="5"/>
      <c r="NM282" s="5"/>
      <c r="NN282" s="5"/>
      <c r="NO282" s="5"/>
      <c r="NP282" s="5"/>
      <c r="NQ282" s="5"/>
      <c r="NR282" s="5"/>
      <c r="NS282" s="5"/>
      <c r="NT282" s="5"/>
      <c r="NU282" s="5"/>
      <c r="NV282" s="5"/>
      <c r="NW282" s="5"/>
      <c r="NX282" s="5"/>
      <c r="NY282" s="5"/>
      <c r="NZ282" s="5"/>
      <c r="OA282" s="5"/>
      <c r="OB282" s="5"/>
      <c r="OC282" s="5"/>
      <c r="OD282" s="5"/>
      <c r="OE282" s="5"/>
      <c r="OF282" s="5"/>
      <c r="OG282" s="5"/>
      <c r="OH282" s="5"/>
      <c r="OI282" s="5"/>
      <c r="OJ282" s="5"/>
      <c r="OK282" s="5"/>
      <c r="OL282" s="5"/>
      <c r="OM282" s="5"/>
      <c r="ON282" s="5"/>
      <c r="OO282" s="5"/>
      <c r="OP282" s="5"/>
      <c r="OQ282" s="5"/>
      <c r="OR282" s="5"/>
      <c r="OS282" s="5"/>
      <c r="OT282" s="5"/>
      <c r="OU282" s="5"/>
      <c r="OV282" s="5"/>
      <c r="OW282" s="5"/>
      <c r="OX282" s="5"/>
      <c r="OY282" s="5"/>
      <c r="OZ282" s="5"/>
      <c r="PA282" s="5"/>
      <c r="PB282" s="5"/>
      <c r="PC282" s="5"/>
      <c r="PD282" s="5"/>
      <c r="PE282" s="5"/>
      <c r="PF282" s="5"/>
      <c r="PG282" s="5"/>
      <c r="PH282" s="5"/>
      <c r="PI282" s="5"/>
      <c r="PJ282" s="5"/>
      <c r="PK282" s="5"/>
      <c r="PL282" s="5"/>
      <c r="PM282" s="5"/>
      <c r="PN282" s="5"/>
      <c r="PO282" s="5"/>
      <c r="PP282" s="5"/>
      <c r="PQ282" s="5"/>
      <c r="PR282" s="5"/>
      <c r="PS282" s="5"/>
      <c r="PT282" s="5"/>
      <c r="PU282" s="5"/>
      <c r="PV282" s="5"/>
      <c r="PW282" s="5"/>
      <c r="PX282" s="5"/>
      <c r="PY282" s="5"/>
      <c r="PZ282" s="5"/>
      <c r="QA282" s="5"/>
      <c r="QB282" s="5"/>
      <c r="QC282" s="5"/>
      <c r="QD282" s="5"/>
      <c r="QE282" s="5"/>
      <c r="QF282" s="5"/>
      <c r="QG282" s="5"/>
      <c r="QH282" s="5"/>
      <c r="QI282" s="5"/>
      <c r="QJ282" s="5"/>
      <c r="QK282" s="5"/>
      <c r="QL282" s="5"/>
      <c r="QM282" s="5"/>
      <c r="QN282" s="5"/>
      <c r="QO282" s="5"/>
      <c r="QP282" s="5"/>
      <c r="QQ282" s="5"/>
      <c r="QR282" s="5"/>
      <c r="QS282" s="5"/>
      <c r="QT282" s="5"/>
      <c r="QU282" s="5"/>
      <c r="QV282" s="5"/>
      <c r="QW282" s="5"/>
      <c r="QX282" s="5"/>
      <c r="QY282" s="5"/>
      <c r="QZ282" s="5"/>
      <c r="RA282" s="5"/>
      <c r="RB282" s="5"/>
      <c r="RC282" s="5"/>
      <c r="RD282" s="5"/>
      <c r="RE282" s="5"/>
      <c r="RF282" s="5"/>
      <c r="RG282" s="5"/>
      <c r="RH282" s="5"/>
      <c r="RI282" s="5"/>
      <c r="RJ282" s="5"/>
      <c r="RK282" s="5"/>
      <c r="RL282" s="5"/>
      <c r="RM282" s="5"/>
      <c r="RN282" s="5"/>
      <c r="RO282" s="5"/>
      <c r="RP282" s="5"/>
      <c r="RQ282" s="5"/>
      <c r="RR282" s="5"/>
      <c r="RS282" s="5"/>
      <c r="RT282" s="5"/>
      <c r="RU282" s="5"/>
      <c r="RV282" s="5"/>
      <c r="RW282" s="5"/>
      <c r="RX282" s="5"/>
      <c r="RY282" s="5"/>
      <c r="RZ282" s="5"/>
      <c r="SA282" s="5"/>
      <c r="SB282" s="5"/>
      <c r="SC282" s="5"/>
      <c r="SD282" s="5"/>
      <c r="SE282" s="5"/>
      <c r="SF282" s="5"/>
      <c r="SG282" s="5"/>
      <c r="SH282" s="5"/>
      <c r="SI282" s="5"/>
      <c r="SJ282" s="5"/>
      <c r="SK282" s="5"/>
      <c r="SL282" s="5"/>
      <c r="SM282" s="5"/>
      <c r="SN282" s="5"/>
      <c r="SO282" s="5"/>
      <c r="SP282" s="5"/>
      <c r="SQ282" s="5"/>
      <c r="SR282" s="5"/>
      <c r="SS282" s="5"/>
      <c r="ST282" s="5"/>
      <c r="SU282" s="5"/>
      <c r="SV282" s="5"/>
      <c r="SW282" s="5"/>
      <c r="SX282" s="5"/>
      <c r="SY282" s="5"/>
      <c r="SZ282" s="5"/>
      <c r="TA282" s="5"/>
      <c r="TB282" s="5"/>
      <c r="TC282" s="5"/>
      <c r="TD282" s="5"/>
      <c r="TE282" s="5"/>
      <c r="TF282" s="5"/>
      <c r="TG282" s="5"/>
      <c r="TH282" s="5"/>
      <c r="TI282" s="5"/>
      <c r="TJ282" s="5"/>
      <c r="TK282" s="5"/>
      <c r="TL282" s="5"/>
      <c r="TM282" s="5"/>
      <c r="TN282" s="5"/>
      <c r="TO282" s="5"/>
      <c r="TP282" s="5"/>
      <c r="TQ282" s="5"/>
      <c r="TR282" s="5"/>
      <c r="TS282" s="5"/>
      <c r="TT282" s="5"/>
      <c r="TU282" s="5"/>
      <c r="TV282" s="5"/>
      <c r="TW282" s="5"/>
      <c r="TX282" s="5"/>
      <c r="TY282" s="5"/>
      <c r="TZ282" s="5"/>
      <c r="UA282" s="5"/>
      <c r="UB282" s="5"/>
      <c r="UC282" s="5"/>
      <c r="UD282" s="5"/>
      <c r="UE282" s="5"/>
      <c r="UF282" s="5"/>
      <c r="UG282" s="5"/>
      <c r="UH282" s="5"/>
      <c r="UI282" s="5"/>
      <c r="UJ282" s="5"/>
      <c r="UK282" s="5"/>
      <c r="UL282" s="5"/>
      <c r="UM282" s="5"/>
      <c r="UN282" s="5"/>
      <c r="UO282" s="5"/>
      <c r="UP282" s="5"/>
      <c r="UQ282" s="5"/>
      <c r="UR282" s="5"/>
      <c r="US282" s="5"/>
      <c r="UT282" s="5"/>
      <c r="UU282" s="5"/>
      <c r="UV282" s="5"/>
      <c r="UW282" s="5"/>
      <c r="UX282" s="5"/>
      <c r="UY282" s="5"/>
      <c r="UZ282" s="5"/>
      <c r="VA282" s="5"/>
      <c r="VB282" s="5"/>
      <c r="VC282" s="5"/>
      <c r="VD282" s="5"/>
      <c r="VE282" s="5"/>
      <c r="VF282" s="5"/>
      <c r="VG282" s="5"/>
      <c r="VH282" s="5"/>
      <c r="VI282" s="5"/>
      <c r="VJ282" s="5"/>
      <c r="VK282" s="5"/>
      <c r="VL282" s="5"/>
      <c r="VM282" s="5"/>
      <c r="VN282" s="5"/>
      <c r="VO282" s="5"/>
      <c r="VP282" s="5"/>
      <c r="VQ282" s="5"/>
      <c r="VR282" s="5"/>
      <c r="VS282" s="5"/>
      <c r="VT282" s="5"/>
      <c r="VU282" s="5"/>
      <c r="VV282" s="5"/>
      <c r="VW282" s="5"/>
      <c r="VX282" s="5"/>
      <c r="VY282" s="5"/>
      <c r="VZ282" s="5"/>
      <c r="WA282" s="5"/>
      <c r="WB282" s="5"/>
      <c r="WC282" s="5"/>
      <c r="WD282" s="5"/>
      <c r="WE282" s="5"/>
      <c r="WF282" s="5"/>
      <c r="WG282" s="5"/>
      <c r="WH282" s="5"/>
      <c r="WI282" s="5"/>
      <c r="WJ282" s="5"/>
      <c r="WK282" s="5"/>
      <c r="WL282" s="5"/>
      <c r="WM282" s="5"/>
      <c r="WN282" s="5"/>
      <c r="WO282" s="5"/>
      <c r="WP282" s="5"/>
      <c r="WQ282" s="5"/>
      <c r="WR282" s="5"/>
      <c r="WS282" s="5"/>
      <c r="WT282" s="5"/>
      <c r="WU282" s="5"/>
      <c r="WV282" s="5"/>
      <c r="WW282" s="5"/>
      <c r="WX282" s="5"/>
      <c r="WY282" s="5"/>
      <c r="WZ282" s="5"/>
      <c r="XA282" s="5"/>
      <c r="XB282" s="5"/>
      <c r="XC282" s="5"/>
      <c r="XD282" s="5"/>
      <c r="XE282" s="5"/>
      <c r="XF282" s="5"/>
      <c r="XG282" s="5"/>
      <c r="XH282" s="5"/>
      <c r="XI282" s="5"/>
      <c r="XJ282" s="5"/>
      <c r="XK282" s="5"/>
      <c r="XL282" s="5"/>
      <c r="XM282" s="5"/>
      <c r="XN282" s="5"/>
      <c r="XO282" s="5"/>
      <c r="XP282" s="5"/>
      <c r="XQ282" s="5"/>
      <c r="XR282" s="5"/>
      <c r="XS282" s="5"/>
      <c r="XT282" s="5"/>
      <c r="XU282" s="5"/>
      <c r="XV282" s="5"/>
      <c r="XW282" s="5"/>
      <c r="XX282" s="5"/>
      <c r="XY282" s="5"/>
      <c r="XZ282" s="5"/>
      <c r="YA282" s="5"/>
      <c r="YB282" s="5"/>
      <c r="YC282" s="5"/>
      <c r="YD282" s="5"/>
      <c r="YE282" s="5"/>
      <c r="YF282" s="5"/>
      <c r="YG282" s="5"/>
      <c r="YH282" s="5"/>
      <c r="YI282" s="5"/>
      <c r="YJ282" s="5"/>
      <c r="YK282" s="5"/>
      <c r="YL282" s="5"/>
      <c r="YM282" s="5"/>
      <c r="YN282" s="5"/>
      <c r="YO282" s="5"/>
      <c r="YP282" s="5"/>
      <c r="YQ282" s="5"/>
      <c r="YR282" s="5"/>
      <c r="YS282" s="5"/>
      <c r="YT282" s="5"/>
      <c r="YU282" s="5"/>
      <c r="YV282" s="5"/>
      <c r="YW282" s="5"/>
      <c r="YX282" s="5"/>
      <c r="YY282" s="5"/>
      <c r="YZ282" s="5"/>
      <c r="ZA282" s="5"/>
      <c r="ZB282" s="5"/>
      <c r="ZC282" s="5"/>
      <c r="ZD282" s="5"/>
      <c r="ZE282" s="5"/>
      <c r="ZF282" s="5"/>
      <c r="ZG282" s="5"/>
      <c r="ZH282" s="5"/>
      <c r="ZI282" s="5"/>
      <c r="ZJ282" s="5"/>
      <c r="ZK282" s="5"/>
      <c r="ZL282" s="5"/>
      <c r="ZM282" s="5"/>
      <c r="ZN282" s="5"/>
      <c r="ZO282" s="5"/>
      <c r="ZP282" s="5"/>
      <c r="ZQ282" s="5"/>
      <c r="ZR282" s="5"/>
      <c r="ZS282" s="5"/>
      <c r="ZT282" s="5"/>
      <c r="ZU282" s="5"/>
      <c r="ZV282" s="5"/>
      <c r="ZW282" s="5"/>
      <c r="ZX282" s="5"/>
      <c r="ZY282" s="5"/>
      <c r="ZZ282" s="5"/>
      <c r="AAA282" s="5"/>
      <c r="AAB282" s="5"/>
      <c r="AAC282" s="5"/>
      <c r="AAD282" s="5"/>
      <c r="AAE282" s="5"/>
      <c r="AAF282" s="5"/>
      <c r="AAG282" s="5"/>
      <c r="AAH282" s="5"/>
      <c r="AAI282" s="5"/>
      <c r="AAJ282" s="5"/>
      <c r="AAK282" s="5"/>
      <c r="AAL282" s="5"/>
      <c r="AAM282" s="5"/>
      <c r="AAN282" s="5"/>
      <c r="AAO282" s="5"/>
      <c r="AAP282" s="5"/>
      <c r="AAQ282" s="5"/>
      <c r="AAR282" s="5"/>
      <c r="AAS282" s="5"/>
      <c r="AAT282" s="5"/>
      <c r="AAU282" s="5"/>
      <c r="AAV282" s="5"/>
      <c r="AAW282" s="5"/>
      <c r="AAX282" s="5"/>
      <c r="AAY282" s="5"/>
      <c r="AAZ282" s="5"/>
      <c r="ABA282" s="5"/>
      <c r="ABB282" s="5"/>
      <c r="ABC282" s="5"/>
      <c r="ABD282" s="5"/>
      <c r="ABE282" s="5"/>
      <c r="ABF282" s="5"/>
      <c r="ABG282" s="5"/>
      <c r="ABH282" s="5"/>
      <c r="ABI282" s="5"/>
      <c r="ABJ282" s="5"/>
      <c r="ABK282" s="5"/>
      <c r="ABL282" s="5"/>
      <c r="ABM282" s="5"/>
      <c r="ABN282" s="5"/>
      <c r="ABO282" s="5"/>
      <c r="ABP282" s="5"/>
      <c r="ABQ282" s="5"/>
      <c r="ABR282" s="5"/>
      <c r="ABS282" s="5"/>
      <c r="ABT282" s="5"/>
      <c r="ABU282" s="5"/>
      <c r="ABV282" s="5"/>
      <c r="ABW282" s="5"/>
      <c r="ABX282" s="5"/>
      <c r="ABY282" s="5"/>
      <c r="ABZ282" s="5"/>
      <c r="ACA282" s="5"/>
      <c r="ACB282" s="5"/>
      <c r="ACC282" s="5"/>
      <c r="ACD282" s="5"/>
      <c r="ACE282" s="5"/>
      <c r="ACF282" s="5"/>
      <c r="ACG282" s="5"/>
      <c r="ACH282" s="5"/>
      <c r="ACI282" s="5"/>
      <c r="ACJ282" s="5"/>
      <c r="ACK282" s="5"/>
      <c r="ACL282" s="5"/>
      <c r="ACM282" s="5"/>
      <c r="ACN282" s="5"/>
      <c r="ACO282" s="5"/>
      <c r="ACP282" s="5"/>
      <c r="ACQ282" s="5"/>
      <c r="ACR282" s="5"/>
      <c r="ACS282" s="5"/>
      <c r="ACT282" s="5"/>
      <c r="ACU282" s="5"/>
      <c r="ACV282" s="5"/>
      <c r="ACW282" s="5"/>
      <c r="ACX282" s="5"/>
      <c r="ACY282" s="5"/>
      <c r="ACZ282" s="5"/>
      <c r="ADA282" s="5"/>
      <c r="ADB282" s="5"/>
      <c r="ADC282" s="5"/>
      <c r="ADD282" s="5"/>
      <c r="ADE282" s="5"/>
      <c r="ADF282" s="5"/>
      <c r="ADG282" s="5"/>
      <c r="ADH282" s="5"/>
      <c r="ADI282" s="5"/>
      <c r="ADJ282" s="5"/>
      <c r="ADK282" s="5"/>
      <c r="ADL282" s="5"/>
      <c r="ADM282" s="5"/>
      <c r="ADN282" s="5"/>
      <c r="ADO282" s="5"/>
      <c r="ADP282" s="5"/>
      <c r="ADQ282" s="5"/>
      <c r="ADR282" s="5"/>
      <c r="ADS282" s="5"/>
      <c r="ADT282" s="5"/>
      <c r="ADU282" s="5"/>
      <c r="ADV282" s="5"/>
      <c r="ADW282" s="5"/>
      <c r="ADX282" s="5"/>
      <c r="ADY282" s="5"/>
      <c r="ADZ282" s="5"/>
      <c r="AEA282" s="5"/>
      <c r="AEB282" s="5"/>
      <c r="AEC282" s="5"/>
      <c r="AED282" s="5"/>
      <c r="AEE282" s="5"/>
      <c r="AEF282" s="5"/>
      <c r="AEG282" s="5"/>
      <c r="AEH282" s="5"/>
      <c r="AEI282" s="5"/>
      <c r="AEJ282" s="5"/>
      <c r="AEK282" s="5"/>
      <c r="AEL282" s="5"/>
      <c r="AEM282" s="5"/>
      <c r="AEN282" s="5"/>
      <c r="AEO282" s="5"/>
      <c r="AEP282" s="5"/>
      <c r="AEQ282" s="5"/>
      <c r="AER282" s="5"/>
      <c r="AES282" s="5"/>
      <c r="AET282" s="5"/>
      <c r="AEU282" s="5"/>
      <c r="AEV282" s="5"/>
      <c r="AEW282" s="5"/>
      <c r="AEX282" s="5"/>
      <c r="AEY282" s="5"/>
      <c r="AEZ282" s="5"/>
      <c r="AFA282" s="5"/>
      <c r="AFB282" s="5"/>
      <c r="AFC282" s="5"/>
      <c r="AFD282" s="5"/>
      <c r="AFE282" s="5"/>
      <c r="AFF282" s="5"/>
      <c r="AFG282" s="5"/>
      <c r="AFH282" s="5"/>
      <c r="AFI282" s="5"/>
      <c r="AFJ282" s="5"/>
      <c r="AFK282" s="5"/>
      <c r="AFL282" s="5"/>
      <c r="AFM282" s="5"/>
      <c r="AFN282" s="5"/>
      <c r="AFO282" s="5"/>
      <c r="AFP282" s="5"/>
      <c r="AFQ282" s="5"/>
      <c r="AFR282" s="5"/>
      <c r="AFS282" s="5"/>
      <c r="AFT282" s="5"/>
      <c r="AFU282" s="5"/>
      <c r="AFV282" s="5"/>
      <c r="AFW282" s="5"/>
      <c r="AFX282" s="5"/>
      <c r="AFY282" s="5"/>
      <c r="AFZ282" s="5"/>
      <c r="AGA282" s="5"/>
      <c r="AGB282" s="5"/>
      <c r="AGC282" s="5"/>
      <c r="AGD282" s="5"/>
      <c r="AGE282" s="5"/>
      <c r="AGF282" s="5"/>
      <c r="AGG282" s="5"/>
      <c r="AGH282" s="5"/>
      <c r="AGI282" s="5"/>
      <c r="AGJ282" s="5"/>
      <c r="AGK282" s="5"/>
      <c r="AGL282" s="5"/>
      <c r="AGM282" s="5"/>
      <c r="AGN282" s="5"/>
      <c r="AGO282" s="5"/>
      <c r="AGP282" s="5"/>
      <c r="AGQ282" s="5"/>
      <c r="AGR282" s="5"/>
      <c r="AGS282" s="5"/>
      <c r="AGT282" s="5"/>
      <c r="AGU282" s="5"/>
      <c r="AGV282" s="5"/>
      <c r="AGW282" s="5"/>
      <c r="AGX282" s="5"/>
      <c r="AGY282" s="5"/>
      <c r="AGZ282" s="5"/>
      <c r="AHA282" s="5"/>
      <c r="AHB282" s="5"/>
      <c r="AHC282" s="5"/>
      <c r="AHD282" s="5"/>
      <c r="AHE282" s="5"/>
      <c r="AHF282" s="5"/>
      <c r="AHG282" s="5"/>
      <c r="AHH282" s="5"/>
      <c r="AHI282" s="5"/>
      <c r="AHJ282" s="5"/>
      <c r="AHK282" s="5"/>
      <c r="AHL282" s="5"/>
      <c r="AHM282" s="5"/>
      <c r="AHN282" s="5"/>
      <c r="AHO282" s="5"/>
      <c r="AHP282" s="5"/>
      <c r="AHQ282" s="5"/>
      <c r="AHR282" s="5"/>
      <c r="AHS282" s="5"/>
      <c r="AHT282" s="5"/>
      <c r="AHU282" s="5"/>
      <c r="AHV282" s="5"/>
      <c r="AHW282" s="5"/>
      <c r="AHX282" s="5"/>
      <c r="AHY282" s="5"/>
      <c r="AHZ282" s="5"/>
      <c r="AIA282" s="5"/>
      <c r="AIB282" s="5"/>
      <c r="AIC282" s="5"/>
      <c r="AID282" s="5"/>
      <c r="AIE282" s="5"/>
      <c r="AIF282" s="5"/>
      <c r="AIG282" s="5"/>
      <c r="AIH282" s="5"/>
      <c r="AII282" s="5"/>
      <c r="AIJ282" s="5"/>
      <c r="AIK282" s="5"/>
      <c r="AIL282" s="5"/>
      <c r="AIM282" s="5"/>
      <c r="AIN282" s="5"/>
      <c r="AIO282" s="5"/>
      <c r="AIP282" s="5"/>
      <c r="AIQ282" s="5"/>
      <c r="AIR282" s="5"/>
      <c r="AIS282" s="5"/>
      <c r="AIT282" s="5"/>
      <c r="AIU282" s="5"/>
      <c r="AIV282" s="5"/>
      <c r="AIW282" s="5"/>
      <c r="AIX282" s="5"/>
      <c r="AIY282" s="5"/>
      <c r="AIZ282" s="5"/>
      <c r="AJA282" s="5"/>
      <c r="AJB282" s="5"/>
      <c r="AJC282" s="5"/>
      <c r="AJD282" s="5"/>
      <c r="AJE282" s="5"/>
      <c r="AJF282" s="5"/>
      <c r="AJG282" s="5"/>
      <c r="AJH282" s="5"/>
      <c r="AJI282" s="5"/>
      <c r="AJJ282" s="5"/>
      <c r="AJK282" s="5"/>
      <c r="AJL282" s="5"/>
      <c r="AJM282" s="5"/>
      <c r="AJN282" s="5"/>
      <c r="AJO282" s="5"/>
      <c r="AJP282" s="5"/>
      <c r="AJQ282" s="5"/>
      <c r="AJR282" s="5"/>
      <c r="AJS282" s="5"/>
      <c r="AJT282" s="5"/>
      <c r="AJU282" s="5"/>
      <c r="AJV282" s="5"/>
      <c r="AJW282" s="5"/>
      <c r="AJX282" s="5"/>
      <c r="AJY282" s="5"/>
      <c r="AJZ282" s="5"/>
      <c r="AKA282" s="5"/>
      <c r="AKB282" s="5"/>
      <c r="AKC282" s="5"/>
      <c r="AKD282" s="5"/>
      <c r="AKE282" s="5"/>
      <c r="AKF282" s="5"/>
      <c r="AKG282" s="5"/>
      <c r="AKH282" s="5"/>
      <c r="AKI282" s="5"/>
      <c r="AKJ282" s="5"/>
      <c r="AKK282" s="5"/>
      <c r="AKL282" s="5"/>
      <c r="AKM282" s="5"/>
      <c r="AKN282" s="5"/>
      <c r="AKO282" s="5"/>
      <c r="AKP282" s="5"/>
      <c r="AKQ282" s="5"/>
      <c r="AKR282" s="5"/>
      <c r="AKS282" s="5"/>
      <c r="AKT282" s="5"/>
      <c r="AKU282" s="5"/>
      <c r="AKV282" s="5"/>
      <c r="AKW282" s="5"/>
      <c r="AKX282" s="5"/>
      <c r="AKY282" s="5"/>
      <c r="AKZ282" s="5"/>
      <c r="ALA282" s="5"/>
      <c r="ALB282" s="5"/>
      <c r="ALC282" s="5"/>
      <c r="ALD282" s="5"/>
      <c r="ALE282" s="5"/>
      <c r="ALF282" s="5"/>
      <c r="ALG282" s="5"/>
      <c r="ALH282" s="5"/>
      <c r="ALI282" s="5"/>
      <c r="ALJ282" s="5"/>
      <c r="ALK282" s="5"/>
      <c r="ALL282" s="5"/>
      <c r="ALM282" s="5"/>
      <c r="ALN282" s="5"/>
      <c r="ALO282" s="5"/>
      <c r="ALP282" s="5"/>
      <c r="ALQ282" s="5"/>
      <c r="ALR282" s="5"/>
      <c r="ALS282" s="5"/>
      <c r="ALT282" s="5"/>
      <c r="ALU282" s="5"/>
      <c r="ALV282" s="5"/>
      <c r="ALW282" s="5"/>
      <c r="ALX282" s="5"/>
      <c r="ALY282" s="5"/>
      <c r="ALZ282" s="5"/>
      <c r="AMA282" s="5"/>
      <c r="AMB282" s="5"/>
      <c r="AMC282" s="5"/>
      <c r="AMD282" s="5"/>
      <c r="AME282" s="5"/>
      <c r="AMF282" s="5"/>
      <c r="AMG282" s="5"/>
      <c r="AMH282" s="5"/>
      <c r="AMI282" s="5"/>
      <c r="AMJ282" s="5"/>
    </row>
    <row r="283" spans="1:1024" ht="20.25" customHeight="1">
      <c r="A283" s="5"/>
      <c r="B283" s="209">
        <f>B280+1</f>
        <v>88</v>
      </c>
      <c r="C283" s="219"/>
      <c r="D283" s="219"/>
      <c r="E283" s="219"/>
      <c r="F283" s="41"/>
      <c r="G283" s="50"/>
      <c r="H283" s="50"/>
      <c r="I283" s="50"/>
      <c r="J283" s="50"/>
      <c r="K283" s="50"/>
      <c r="L283" s="67"/>
      <c r="M283" s="67"/>
      <c r="N283" s="67"/>
      <c r="O283" s="67"/>
      <c r="P283" s="241" t="s">
        <v>49</v>
      </c>
      <c r="Q283" s="241"/>
      <c r="R283" s="241"/>
      <c r="S283" s="307"/>
      <c r="T283" s="309"/>
      <c r="U283" s="309"/>
      <c r="V283" s="309"/>
      <c r="W283" s="309"/>
      <c r="X283" s="309"/>
      <c r="Y283" s="310"/>
      <c r="Z283" s="307"/>
      <c r="AA283" s="309"/>
      <c r="AB283" s="309"/>
      <c r="AC283" s="309"/>
      <c r="AD283" s="309"/>
      <c r="AE283" s="309"/>
      <c r="AF283" s="310"/>
      <c r="AG283" s="307"/>
      <c r="AH283" s="309"/>
      <c r="AI283" s="309"/>
      <c r="AJ283" s="309"/>
      <c r="AK283" s="309"/>
      <c r="AL283" s="309"/>
      <c r="AM283" s="310"/>
      <c r="AN283" s="307"/>
      <c r="AO283" s="309"/>
      <c r="AP283" s="309"/>
      <c r="AQ283" s="309"/>
      <c r="AR283" s="309"/>
      <c r="AS283" s="309"/>
      <c r="AT283" s="310"/>
      <c r="AU283" s="307"/>
      <c r="AV283" s="309"/>
      <c r="AW283" s="309"/>
      <c r="AX283" s="312"/>
      <c r="AY283" s="312"/>
      <c r="AZ283" s="316"/>
      <c r="BA283" s="316"/>
      <c r="BB283" s="174"/>
      <c r="BC283" s="174"/>
      <c r="BD283" s="174"/>
      <c r="BE283" s="174"/>
      <c r="BF283" s="174"/>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c r="HY283" s="5"/>
      <c r="HZ283" s="5"/>
      <c r="IA283" s="5"/>
      <c r="IB283" s="5"/>
      <c r="IC283" s="5"/>
      <c r="ID283" s="5"/>
      <c r="IE283" s="5"/>
      <c r="IF283" s="5"/>
      <c r="IG283" s="5"/>
      <c r="IH283" s="5"/>
      <c r="II283" s="5"/>
      <c r="IJ283" s="5"/>
      <c r="IK283" s="5"/>
      <c r="IL283" s="5"/>
      <c r="IM283" s="5"/>
      <c r="IN283" s="5"/>
      <c r="IO283" s="5"/>
      <c r="IP283" s="5"/>
      <c r="IQ283" s="5"/>
      <c r="IR283" s="5"/>
      <c r="IS283" s="5"/>
      <c r="IT283" s="5"/>
      <c r="IU283" s="5"/>
      <c r="IV283" s="5"/>
      <c r="IW283" s="5"/>
      <c r="IX283" s="5"/>
      <c r="IY283" s="5"/>
      <c r="IZ283" s="5"/>
      <c r="JA283" s="5"/>
      <c r="JB283" s="5"/>
      <c r="JC283" s="5"/>
      <c r="JD283" s="5"/>
      <c r="JE283" s="5"/>
      <c r="JF283" s="5"/>
      <c r="JG283" s="5"/>
      <c r="JH283" s="5"/>
      <c r="JI283" s="5"/>
      <c r="JJ283" s="5"/>
      <c r="JK283" s="5"/>
      <c r="JL283" s="5"/>
      <c r="JM283" s="5"/>
      <c r="JN283" s="5"/>
      <c r="JO283" s="5"/>
      <c r="JP283" s="5"/>
      <c r="JQ283" s="5"/>
      <c r="JR283" s="5"/>
      <c r="JS283" s="5"/>
      <c r="JT283" s="5"/>
      <c r="JU283" s="5"/>
      <c r="JV283" s="5"/>
      <c r="JW283" s="5"/>
      <c r="JX283" s="5"/>
      <c r="JY283" s="5"/>
      <c r="JZ283" s="5"/>
      <c r="KA283" s="5"/>
      <c r="KB283" s="5"/>
      <c r="KC283" s="5"/>
      <c r="KD283" s="5"/>
      <c r="KE283" s="5"/>
      <c r="KF283" s="5"/>
      <c r="KG283" s="5"/>
      <c r="KH283" s="5"/>
      <c r="KI283" s="5"/>
      <c r="KJ283" s="5"/>
      <c r="KK283" s="5"/>
      <c r="KL283" s="5"/>
      <c r="KM283" s="5"/>
      <c r="KN283" s="5"/>
      <c r="KO283" s="5"/>
      <c r="KP283" s="5"/>
      <c r="KQ283" s="5"/>
      <c r="KR283" s="5"/>
      <c r="KS283" s="5"/>
      <c r="KT283" s="5"/>
      <c r="KU283" s="5"/>
      <c r="KV283" s="5"/>
      <c r="KW283" s="5"/>
      <c r="KX283" s="5"/>
      <c r="KY283" s="5"/>
      <c r="KZ283" s="5"/>
      <c r="LA283" s="5"/>
      <c r="LB283" s="5"/>
      <c r="LC283" s="5"/>
      <c r="LD283" s="5"/>
      <c r="LE283" s="5"/>
      <c r="LF283" s="5"/>
      <c r="LG283" s="5"/>
      <c r="LH283" s="5"/>
      <c r="LI283" s="5"/>
      <c r="LJ283" s="5"/>
      <c r="LK283" s="5"/>
      <c r="LL283" s="5"/>
      <c r="LM283" s="5"/>
      <c r="LN283" s="5"/>
      <c r="LO283" s="5"/>
      <c r="LP283" s="5"/>
      <c r="LQ283" s="5"/>
      <c r="LR283" s="5"/>
      <c r="LS283" s="5"/>
      <c r="LT283" s="5"/>
      <c r="LU283" s="5"/>
      <c r="LV283" s="5"/>
      <c r="LW283" s="5"/>
      <c r="LX283" s="5"/>
      <c r="LY283" s="5"/>
      <c r="LZ283" s="5"/>
      <c r="MA283" s="5"/>
      <c r="MB283" s="5"/>
      <c r="MC283" s="5"/>
      <c r="MD283" s="5"/>
      <c r="ME283" s="5"/>
      <c r="MF283" s="5"/>
      <c r="MG283" s="5"/>
      <c r="MH283" s="5"/>
      <c r="MI283" s="5"/>
      <c r="MJ283" s="5"/>
      <c r="MK283" s="5"/>
      <c r="ML283" s="5"/>
      <c r="MM283" s="5"/>
      <c r="MN283" s="5"/>
      <c r="MO283" s="5"/>
      <c r="MP283" s="5"/>
      <c r="MQ283" s="5"/>
      <c r="MR283" s="5"/>
      <c r="MS283" s="5"/>
      <c r="MT283" s="5"/>
      <c r="MU283" s="5"/>
      <c r="MV283" s="5"/>
      <c r="MW283" s="5"/>
      <c r="MX283" s="5"/>
      <c r="MY283" s="5"/>
      <c r="MZ283" s="5"/>
      <c r="NA283" s="5"/>
      <c r="NB283" s="5"/>
      <c r="NC283" s="5"/>
      <c r="ND283" s="5"/>
      <c r="NE283" s="5"/>
      <c r="NF283" s="5"/>
      <c r="NG283" s="5"/>
      <c r="NH283" s="5"/>
      <c r="NI283" s="5"/>
      <c r="NJ283" s="5"/>
      <c r="NK283" s="5"/>
      <c r="NL283" s="5"/>
      <c r="NM283" s="5"/>
      <c r="NN283" s="5"/>
      <c r="NO283" s="5"/>
      <c r="NP283" s="5"/>
      <c r="NQ283" s="5"/>
      <c r="NR283" s="5"/>
      <c r="NS283" s="5"/>
      <c r="NT283" s="5"/>
      <c r="NU283" s="5"/>
      <c r="NV283" s="5"/>
      <c r="NW283" s="5"/>
      <c r="NX283" s="5"/>
      <c r="NY283" s="5"/>
      <c r="NZ283" s="5"/>
      <c r="OA283" s="5"/>
      <c r="OB283" s="5"/>
      <c r="OC283" s="5"/>
      <c r="OD283" s="5"/>
      <c r="OE283" s="5"/>
      <c r="OF283" s="5"/>
      <c r="OG283" s="5"/>
      <c r="OH283" s="5"/>
      <c r="OI283" s="5"/>
      <c r="OJ283" s="5"/>
      <c r="OK283" s="5"/>
      <c r="OL283" s="5"/>
      <c r="OM283" s="5"/>
      <c r="ON283" s="5"/>
      <c r="OO283" s="5"/>
      <c r="OP283" s="5"/>
      <c r="OQ283" s="5"/>
      <c r="OR283" s="5"/>
      <c r="OS283" s="5"/>
      <c r="OT283" s="5"/>
      <c r="OU283" s="5"/>
      <c r="OV283" s="5"/>
      <c r="OW283" s="5"/>
      <c r="OX283" s="5"/>
      <c r="OY283" s="5"/>
      <c r="OZ283" s="5"/>
      <c r="PA283" s="5"/>
      <c r="PB283" s="5"/>
      <c r="PC283" s="5"/>
      <c r="PD283" s="5"/>
      <c r="PE283" s="5"/>
      <c r="PF283" s="5"/>
      <c r="PG283" s="5"/>
      <c r="PH283" s="5"/>
      <c r="PI283" s="5"/>
      <c r="PJ283" s="5"/>
      <c r="PK283" s="5"/>
      <c r="PL283" s="5"/>
      <c r="PM283" s="5"/>
      <c r="PN283" s="5"/>
      <c r="PO283" s="5"/>
      <c r="PP283" s="5"/>
      <c r="PQ283" s="5"/>
      <c r="PR283" s="5"/>
      <c r="PS283" s="5"/>
      <c r="PT283" s="5"/>
      <c r="PU283" s="5"/>
      <c r="PV283" s="5"/>
      <c r="PW283" s="5"/>
      <c r="PX283" s="5"/>
      <c r="PY283" s="5"/>
      <c r="PZ283" s="5"/>
      <c r="QA283" s="5"/>
      <c r="QB283" s="5"/>
      <c r="QC283" s="5"/>
      <c r="QD283" s="5"/>
      <c r="QE283" s="5"/>
      <c r="QF283" s="5"/>
      <c r="QG283" s="5"/>
      <c r="QH283" s="5"/>
      <c r="QI283" s="5"/>
      <c r="QJ283" s="5"/>
      <c r="QK283" s="5"/>
      <c r="QL283" s="5"/>
      <c r="QM283" s="5"/>
      <c r="QN283" s="5"/>
      <c r="QO283" s="5"/>
      <c r="QP283" s="5"/>
      <c r="QQ283" s="5"/>
      <c r="QR283" s="5"/>
      <c r="QS283" s="5"/>
      <c r="QT283" s="5"/>
      <c r="QU283" s="5"/>
      <c r="QV283" s="5"/>
      <c r="QW283" s="5"/>
      <c r="QX283" s="5"/>
      <c r="QY283" s="5"/>
      <c r="QZ283" s="5"/>
      <c r="RA283" s="5"/>
      <c r="RB283" s="5"/>
      <c r="RC283" s="5"/>
      <c r="RD283" s="5"/>
      <c r="RE283" s="5"/>
      <c r="RF283" s="5"/>
      <c r="RG283" s="5"/>
      <c r="RH283" s="5"/>
      <c r="RI283" s="5"/>
      <c r="RJ283" s="5"/>
      <c r="RK283" s="5"/>
      <c r="RL283" s="5"/>
      <c r="RM283" s="5"/>
      <c r="RN283" s="5"/>
      <c r="RO283" s="5"/>
      <c r="RP283" s="5"/>
      <c r="RQ283" s="5"/>
      <c r="RR283" s="5"/>
      <c r="RS283" s="5"/>
      <c r="RT283" s="5"/>
      <c r="RU283" s="5"/>
      <c r="RV283" s="5"/>
      <c r="RW283" s="5"/>
      <c r="RX283" s="5"/>
      <c r="RY283" s="5"/>
      <c r="RZ283" s="5"/>
      <c r="SA283" s="5"/>
      <c r="SB283" s="5"/>
      <c r="SC283" s="5"/>
      <c r="SD283" s="5"/>
      <c r="SE283" s="5"/>
      <c r="SF283" s="5"/>
      <c r="SG283" s="5"/>
      <c r="SH283" s="5"/>
      <c r="SI283" s="5"/>
      <c r="SJ283" s="5"/>
      <c r="SK283" s="5"/>
      <c r="SL283" s="5"/>
      <c r="SM283" s="5"/>
      <c r="SN283" s="5"/>
      <c r="SO283" s="5"/>
      <c r="SP283" s="5"/>
      <c r="SQ283" s="5"/>
      <c r="SR283" s="5"/>
      <c r="SS283" s="5"/>
      <c r="ST283" s="5"/>
      <c r="SU283" s="5"/>
      <c r="SV283" s="5"/>
      <c r="SW283" s="5"/>
      <c r="SX283" s="5"/>
      <c r="SY283" s="5"/>
      <c r="SZ283" s="5"/>
      <c r="TA283" s="5"/>
      <c r="TB283" s="5"/>
      <c r="TC283" s="5"/>
      <c r="TD283" s="5"/>
      <c r="TE283" s="5"/>
      <c r="TF283" s="5"/>
      <c r="TG283" s="5"/>
      <c r="TH283" s="5"/>
      <c r="TI283" s="5"/>
      <c r="TJ283" s="5"/>
      <c r="TK283" s="5"/>
      <c r="TL283" s="5"/>
      <c r="TM283" s="5"/>
      <c r="TN283" s="5"/>
      <c r="TO283" s="5"/>
      <c r="TP283" s="5"/>
      <c r="TQ283" s="5"/>
      <c r="TR283" s="5"/>
      <c r="TS283" s="5"/>
      <c r="TT283" s="5"/>
      <c r="TU283" s="5"/>
      <c r="TV283" s="5"/>
      <c r="TW283" s="5"/>
      <c r="TX283" s="5"/>
      <c r="TY283" s="5"/>
      <c r="TZ283" s="5"/>
      <c r="UA283" s="5"/>
      <c r="UB283" s="5"/>
      <c r="UC283" s="5"/>
      <c r="UD283" s="5"/>
      <c r="UE283" s="5"/>
      <c r="UF283" s="5"/>
      <c r="UG283" s="5"/>
      <c r="UH283" s="5"/>
      <c r="UI283" s="5"/>
      <c r="UJ283" s="5"/>
      <c r="UK283" s="5"/>
      <c r="UL283" s="5"/>
      <c r="UM283" s="5"/>
      <c r="UN283" s="5"/>
      <c r="UO283" s="5"/>
      <c r="UP283" s="5"/>
      <c r="UQ283" s="5"/>
      <c r="UR283" s="5"/>
      <c r="US283" s="5"/>
      <c r="UT283" s="5"/>
      <c r="UU283" s="5"/>
      <c r="UV283" s="5"/>
      <c r="UW283" s="5"/>
      <c r="UX283" s="5"/>
      <c r="UY283" s="5"/>
      <c r="UZ283" s="5"/>
      <c r="VA283" s="5"/>
      <c r="VB283" s="5"/>
      <c r="VC283" s="5"/>
      <c r="VD283" s="5"/>
      <c r="VE283" s="5"/>
      <c r="VF283" s="5"/>
      <c r="VG283" s="5"/>
      <c r="VH283" s="5"/>
      <c r="VI283" s="5"/>
      <c r="VJ283" s="5"/>
      <c r="VK283" s="5"/>
      <c r="VL283" s="5"/>
      <c r="VM283" s="5"/>
      <c r="VN283" s="5"/>
      <c r="VO283" s="5"/>
      <c r="VP283" s="5"/>
      <c r="VQ283" s="5"/>
      <c r="VR283" s="5"/>
      <c r="VS283" s="5"/>
      <c r="VT283" s="5"/>
      <c r="VU283" s="5"/>
      <c r="VV283" s="5"/>
      <c r="VW283" s="5"/>
      <c r="VX283" s="5"/>
      <c r="VY283" s="5"/>
      <c r="VZ283" s="5"/>
      <c r="WA283" s="5"/>
      <c r="WB283" s="5"/>
      <c r="WC283" s="5"/>
      <c r="WD283" s="5"/>
      <c r="WE283" s="5"/>
      <c r="WF283" s="5"/>
      <c r="WG283" s="5"/>
      <c r="WH283" s="5"/>
      <c r="WI283" s="5"/>
      <c r="WJ283" s="5"/>
      <c r="WK283" s="5"/>
      <c r="WL283" s="5"/>
      <c r="WM283" s="5"/>
      <c r="WN283" s="5"/>
      <c r="WO283" s="5"/>
      <c r="WP283" s="5"/>
      <c r="WQ283" s="5"/>
      <c r="WR283" s="5"/>
      <c r="WS283" s="5"/>
      <c r="WT283" s="5"/>
      <c r="WU283" s="5"/>
      <c r="WV283" s="5"/>
      <c r="WW283" s="5"/>
      <c r="WX283" s="5"/>
      <c r="WY283" s="5"/>
      <c r="WZ283" s="5"/>
      <c r="XA283" s="5"/>
      <c r="XB283" s="5"/>
      <c r="XC283" s="5"/>
      <c r="XD283" s="5"/>
      <c r="XE283" s="5"/>
      <c r="XF283" s="5"/>
      <c r="XG283" s="5"/>
      <c r="XH283" s="5"/>
      <c r="XI283" s="5"/>
      <c r="XJ283" s="5"/>
      <c r="XK283" s="5"/>
      <c r="XL283" s="5"/>
      <c r="XM283" s="5"/>
      <c r="XN283" s="5"/>
      <c r="XO283" s="5"/>
      <c r="XP283" s="5"/>
      <c r="XQ283" s="5"/>
      <c r="XR283" s="5"/>
      <c r="XS283" s="5"/>
      <c r="XT283" s="5"/>
      <c r="XU283" s="5"/>
      <c r="XV283" s="5"/>
      <c r="XW283" s="5"/>
      <c r="XX283" s="5"/>
      <c r="XY283" s="5"/>
      <c r="XZ283" s="5"/>
      <c r="YA283" s="5"/>
      <c r="YB283" s="5"/>
      <c r="YC283" s="5"/>
      <c r="YD283" s="5"/>
      <c r="YE283" s="5"/>
      <c r="YF283" s="5"/>
      <c r="YG283" s="5"/>
      <c r="YH283" s="5"/>
      <c r="YI283" s="5"/>
      <c r="YJ283" s="5"/>
      <c r="YK283" s="5"/>
      <c r="YL283" s="5"/>
      <c r="YM283" s="5"/>
      <c r="YN283" s="5"/>
      <c r="YO283" s="5"/>
      <c r="YP283" s="5"/>
      <c r="YQ283" s="5"/>
      <c r="YR283" s="5"/>
      <c r="YS283" s="5"/>
      <c r="YT283" s="5"/>
      <c r="YU283" s="5"/>
      <c r="YV283" s="5"/>
      <c r="YW283" s="5"/>
      <c r="YX283" s="5"/>
      <c r="YY283" s="5"/>
      <c r="YZ283" s="5"/>
      <c r="ZA283" s="5"/>
      <c r="ZB283" s="5"/>
      <c r="ZC283" s="5"/>
      <c r="ZD283" s="5"/>
      <c r="ZE283" s="5"/>
      <c r="ZF283" s="5"/>
      <c r="ZG283" s="5"/>
      <c r="ZH283" s="5"/>
      <c r="ZI283" s="5"/>
      <c r="ZJ283" s="5"/>
      <c r="ZK283" s="5"/>
      <c r="ZL283" s="5"/>
      <c r="ZM283" s="5"/>
      <c r="ZN283" s="5"/>
      <c r="ZO283" s="5"/>
      <c r="ZP283" s="5"/>
      <c r="ZQ283" s="5"/>
      <c r="ZR283" s="5"/>
      <c r="ZS283" s="5"/>
      <c r="ZT283" s="5"/>
      <c r="ZU283" s="5"/>
      <c r="ZV283" s="5"/>
      <c r="ZW283" s="5"/>
      <c r="ZX283" s="5"/>
      <c r="ZY283" s="5"/>
      <c r="ZZ283" s="5"/>
      <c r="AAA283" s="5"/>
      <c r="AAB283" s="5"/>
      <c r="AAC283" s="5"/>
      <c r="AAD283" s="5"/>
      <c r="AAE283" s="5"/>
      <c r="AAF283" s="5"/>
      <c r="AAG283" s="5"/>
      <c r="AAH283" s="5"/>
      <c r="AAI283" s="5"/>
      <c r="AAJ283" s="5"/>
      <c r="AAK283" s="5"/>
      <c r="AAL283" s="5"/>
      <c r="AAM283" s="5"/>
      <c r="AAN283" s="5"/>
      <c r="AAO283" s="5"/>
      <c r="AAP283" s="5"/>
      <c r="AAQ283" s="5"/>
      <c r="AAR283" s="5"/>
      <c r="AAS283" s="5"/>
      <c r="AAT283" s="5"/>
      <c r="AAU283" s="5"/>
      <c r="AAV283" s="5"/>
      <c r="AAW283" s="5"/>
      <c r="AAX283" s="5"/>
      <c r="AAY283" s="5"/>
      <c r="AAZ283" s="5"/>
      <c r="ABA283" s="5"/>
      <c r="ABB283" s="5"/>
      <c r="ABC283" s="5"/>
      <c r="ABD283" s="5"/>
      <c r="ABE283" s="5"/>
      <c r="ABF283" s="5"/>
      <c r="ABG283" s="5"/>
      <c r="ABH283" s="5"/>
      <c r="ABI283" s="5"/>
      <c r="ABJ283" s="5"/>
      <c r="ABK283" s="5"/>
      <c r="ABL283" s="5"/>
      <c r="ABM283" s="5"/>
      <c r="ABN283" s="5"/>
      <c r="ABO283" s="5"/>
      <c r="ABP283" s="5"/>
      <c r="ABQ283" s="5"/>
      <c r="ABR283" s="5"/>
      <c r="ABS283" s="5"/>
      <c r="ABT283" s="5"/>
      <c r="ABU283" s="5"/>
      <c r="ABV283" s="5"/>
      <c r="ABW283" s="5"/>
      <c r="ABX283" s="5"/>
      <c r="ABY283" s="5"/>
      <c r="ABZ283" s="5"/>
      <c r="ACA283" s="5"/>
      <c r="ACB283" s="5"/>
      <c r="ACC283" s="5"/>
      <c r="ACD283" s="5"/>
      <c r="ACE283" s="5"/>
      <c r="ACF283" s="5"/>
      <c r="ACG283" s="5"/>
      <c r="ACH283" s="5"/>
      <c r="ACI283" s="5"/>
      <c r="ACJ283" s="5"/>
      <c r="ACK283" s="5"/>
      <c r="ACL283" s="5"/>
      <c r="ACM283" s="5"/>
      <c r="ACN283" s="5"/>
      <c r="ACO283" s="5"/>
      <c r="ACP283" s="5"/>
      <c r="ACQ283" s="5"/>
      <c r="ACR283" s="5"/>
      <c r="ACS283" s="5"/>
      <c r="ACT283" s="5"/>
      <c r="ACU283" s="5"/>
      <c r="ACV283" s="5"/>
      <c r="ACW283" s="5"/>
      <c r="ACX283" s="5"/>
      <c r="ACY283" s="5"/>
      <c r="ACZ283" s="5"/>
      <c r="ADA283" s="5"/>
      <c r="ADB283" s="5"/>
      <c r="ADC283" s="5"/>
      <c r="ADD283" s="5"/>
      <c r="ADE283" s="5"/>
      <c r="ADF283" s="5"/>
      <c r="ADG283" s="5"/>
      <c r="ADH283" s="5"/>
      <c r="ADI283" s="5"/>
      <c r="ADJ283" s="5"/>
      <c r="ADK283" s="5"/>
      <c r="ADL283" s="5"/>
      <c r="ADM283" s="5"/>
      <c r="ADN283" s="5"/>
      <c r="ADO283" s="5"/>
      <c r="ADP283" s="5"/>
      <c r="ADQ283" s="5"/>
      <c r="ADR283" s="5"/>
      <c r="ADS283" s="5"/>
      <c r="ADT283" s="5"/>
      <c r="ADU283" s="5"/>
      <c r="ADV283" s="5"/>
      <c r="ADW283" s="5"/>
      <c r="ADX283" s="5"/>
      <c r="ADY283" s="5"/>
      <c r="ADZ283" s="5"/>
      <c r="AEA283" s="5"/>
      <c r="AEB283" s="5"/>
      <c r="AEC283" s="5"/>
      <c r="AED283" s="5"/>
      <c r="AEE283" s="5"/>
      <c r="AEF283" s="5"/>
      <c r="AEG283" s="5"/>
      <c r="AEH283" s="5"/>
      <c r="AEI283" s="5"/>
      <c r="AEJ283" s="5"/>
      <c r="AEK283" s="5"/>
      <c r="AEL283" s="5"/>
      <c r="AEM283" s="5"/>
      <c r="AEN283" s="5"/>
      <c r="AEO283" s="5"/>
      <c r="AEP283" s="5"/>
      <c r="AEQ283" s="5"/>
      <c r="AER283" s="5"/>
      <c r="AES283" s="5"/>
      <c r="AET283" s="5"/>
      <c r="AEU283" s="5"/>
      <c r="AEV283" s="5"/>
      <c r="AEW283" s="5"/>
      <c r="AEX283" s="5"/>
      <c r="AEY283" s="5"/>
      <c r="AEZ283" s="5"/>
      <c r="AFA283" s="5"/>
      <c r="AFB283" s="5"/>
      <c r="AFC283" s="5"/>
      <c r="AFD283" s="5"/>
      <c r="AFE283" s="5"/>
      <c r="AFF283" s="5"/>
      <c r="AFG283" s="5"/>
      <c r="AFH283" s="5"/>
      <c r="AFI283" s="5"/>
      <c r="AFJ283" s="5"/>
      <c r="AFK283" s="5"/>
      <c r="AFL283" s="5"/>
      <c r="AFM283" s="5"/>
      <c r="AFN283" s="5"/>
      <c r="AFO283" s="5"/>
      <c r="AFP283" s="5"/>
      <c r="AFQ283" s="5"/>
      <c r="AFR283" s="5"/>
      <c r="AFS283" s="5"/>
      <c r="AFT283" s="5"/>
      <c r="AFU283" s="5"/>
      <c r="AFV283" s="5"/>
      <c r="AFW283" s="5"/>
      <c r="AFX283" s="5"/>
      <c r="AFY283" s="5"/>
      <c r="AFZ283" s="5"/>
      <c r="AGA283" s="5"/>
      <c r="AGB283" s="5"/>
      <c r="AGC283" s="5"/>
      <c r="AGD283" s="5"/>
      <c r="AGE283" s="5"/>
      <c r="AGF283" s="5"/>
      <c r="AGG283" s="5"/>
      <c r="AGH283" s="5"/>
      <c r="AGI283" s="5"/>
      <c r="AGJ283" s="5"/>
      <c r="AGK283" s="5"/>
      <c r="AGL283" s="5"/>
      <c r="AGM283" s="5"/>
      <c r="AGN283" s="5"/>
      <c r="AGO283" s="5"/>
      <c r="AGP283" s="5"/>
      <c r="AGQ283" s="5"/>
      <c r="AGR283" s="5"/>
      <c r="AGS283" s="5"/>
      <c r="AGT283" s="5"/>
      <c r="AGU283" s="5"/>
      <c r="AGV283" s="5"/>
      <c r="AGW283" s="5"/>
      <c r="AGX283" s="5"/>
      <c r="AGY283" s="5"/>
      <c r="AGZ283" s="5"/>
      <c r="AHA283" s="5"/>
      <c r="AHB283" s="5"/>
      <c r="AHC283" s="5"/>
      <c r="AHD283" s="5"/>
      <c r="AHE283" s="5"/>
      <c r="AHF283" s="5"/>
      <c r="AHG283" s="5"/>
      <c r="AHH283" s="5"/>
      <c r="AHI283" s="5"/>
      <c r="AHJ283" s="5"/>
      <c r="AHK283" s="5"/>
      <c r="AHL283" s="5"/>
      <c r="AHM283" s="5"/>
      <c r="AHN283" s="5"/>
      <c r="AHO283" s="5"/>
      <c r="AHP283" s="5"/>
      <c r="AHQ283" s="5"/>
      <c r="AHR283" s="5"/>
      <c r="AHS283" s="5"/>
      <c r="AHT283" s="5"/>
      <c r="AHU283" s="5"/>
      <c r="AHV283" s="5"/>
      <c r="AHW283" s="5"/>
      <c r="AHX283" s="5"/>
      <c r="AHY283" s="5"/>
      <c r="AHZ283" s="5"/>
      <c r="AIA283" s="5"/>
      <c r="AIB283" s="5"/>
      <c r="AIC283" s="5"/>
      <c r="AID283" s="5"/>
      <c r="AIE283" s="5"/>
      <c r="AIF283" s="5"/>
      <c r="AIG283" s="5"/>
      <c r="AIH283" s="5"/>
      <c r="AII283" s="5"/>
      <c r="AIJ283" s="5"/>
      <c r="AIK283" s="5"/>
      <c r="AIL283" s="5"/>
      <c r="AIM283" s="5"/>
      <c r="AIN283" s="5"/>
      <c r="AIO283" s="5"/>
      <c r="AIP283" s="5"/>
      <c r="AIQ283" s="5"/>
      <c r="AIR283" s="5"/>
      <c r="AIS283" s="5"/>
      <c r="AIT283" s="5"/>
      <c r="AIU283" s="5"/>
      <c r="AIV283" s="5"/>
      <c r="AIW283" s="5"/>
      <c r="AIX283" s="5"/>
      <c r="AIY283" s="5"/>
      <c r="AIZ283" s="5"/>
      <c r="AJA283" s="5"/>
      <c r="AJB283" s="5"/>
      <c r="AJC283" s="5"/>
      <c r="AJD283" s="5"/>
      <c r="AJE283" s="5"/>
      <c r="AJF283" s="5"/>
      <c r="AJG283" s="5"/>
      <c r="AJH283" s="5"/>
      <c r="AJI283" s="5"/>
      <c r="AJJ283" s="5"/>
      <c r="AJK283" s="5"/>
      <c r="AJL283" s="5"/>
      <c r="AJM283" s="5"/>
      <c r="AJN283" s="5"/>
      <c r="AJO283" s="5"/>
      <c r="AJP283" s="5"/>
      <c r="AJQ283" s="5"/>
      <c r="AJR283" s="5"/>
      <c r="AJS283" s="5"/>
      <c r="AJT283" s="5"/>
      <c r="AJU283" s="5"/>
      <c r="AJV283" s="5"/>
      <c r="AJW283" s="5"/>
      <c r="AJX283" s="5"/>
      <c r="AJY283" s="5"/>
      <c r="AJZ283" s="5"/>
      <c r="AKA283" s="5"/>
      <c r="AKB283" s="5"/>
      <c r="AKC283" s="5"/>
      <c r="AKD283" s="5"/>
      <c r="AKE283" s="5"/>
      <c r="AKF283" s="5"/>
      <c r="AKG283" s="5"/>
      <c r="AKH283" s="5"/>
      <c r="AKI283" s="5"/>
      <c r="AKJ283" s="5"/>
      <c r="AKK283" s="5"/>
      <c r="AKL283" s="5"/>
      <c r="AKM283" s="5"/>
      <c r="AKN283" s="5"/>
      <c r="AKO283" s="5"/>
      <c r="AKP283" s="5"/>
      <c r="AKQ283" s="5"/>
      <c r="AKR283" s="5"/>
      <c r="AKS283" s="5"/>
      <c r="AKT283" s="5"/>
      <c r="AKU283" s="5"/>
      <c r="AKV283" s="5"/>
      <c r="AKW283" s="5"/>
      <c r="AKX283" s="5"/>
      <c r="AKY283" s="5"/>
      <c r="AKZ283" s="5"/>
      <c r="ALA283" s="5"/>
      <c r="ALB283" s="5"/>
      <c r="ALC283" s="5"/>
      <c r="ALD283" s="5"/>
      <c r="ALE283" s="5"/>
      <c r="ALF283" s="5"/>
      <c r="ALG283" s="5"/>
      <c r="ALH283" s="5"/>
      <c r="ALI283" s="5"/>
      <c r="ALJ283" s="5"/>
      <c r="ALK283" s="5"/>
      <c r="ALL283" s="5"/>
      <c r="ALM283" s="5"/>
      <c r="ALN283" s="5"/>
      <c r="ALO283" s="5"/>
      <c r="ALP283" s="5"/>
      <c r="ALQ283" s="5"/>
      <c r="ALR283" s="5"/>
      <c r="ALS283" s="5"/>
      <c r="ALT283" s="5"/>
      <c r="ALU283" s="5"/>
      <c r="ALV283" s="5"/>
      <c r="ALW283" s="5"/>
      <c r="ALX283" s="5"/>
      <c r="ALY283" s="5"/>
      <c r="ALZ283" s="5"/>
      <c r="AMA283" s="5"/>
      <c r="AMB283" s="5"/>
      <c r="AMC283" s="5"/>
      <c r="AMD283" s="5"/>
      <c r="AME283" s="5"/>
      <c r="AMF283" s="5"/>
      <c r="AMG283" s="5"/>
      <c r="AMH283" s="5"/>
      <c r="AMI283" s="5"/>
      <c r="AMJ283" s="5"/>
    </row>
    <row r="284" spans="1:1024" ht="20.25" customHeight="1">
      <c r="A284" s="5"/>
      <c r="B284" s="209"/>
      <c r="C284" s="219"/>
      <c r="D284" s="219"/>
      <c r="E284" s="219"/>
      <c r="F284" s="39"/>
      <c r="G284" s="50"/>
      <c r="H284" s="50"/>
      <c r="I284" s="50"/>
      <c r="J284" s="50"/>
      <c r="K284" s="50"/>
      <c r="L284" s="67"/>
      <c r="M284" s="67"/>
      <c r="N284" s="67"/>
      <c r="O284" s="67"/>
      <c r="P284" s="239" t="s">
        <v>40</v>
      </c>
      <c r="Q284" s="239"/>
      <c r="R284" s="239"/>
      <c r="S284" s="247" t="str">
        <f>IF(S283="","",VLOOKUP(S283,'シフト記号表（勤務時間帯）'!$C$6:$K$35,9,0))</f>
        <v/>
      </c>
      <c r="T284" s="251" t="str">
        <f>IF(T283="","",VLOOKUP(T283,'シフト記号表（勤務時間帯）'!$C$6:$K$35,9,0))</f>
        <v/>
      </c>
      <c r="U284" s="251" t="str">
        <f>IF(U283="","",VLOOKUP(U283,'シフト記号表（勤務時間帯）'!$C$6:$K$35,9,0))</f>
        <v/>
      </c>
      <c r="V284" s="251" t="str">
        <f>IF(V283="","",VLOOKUP(V283,'シフト記号表（勤務時間帯）'!$C$6:$K$35,9,0))</f>
        <v/>
      </c>
      <c r="W284" s="251" t="str">
        <f>IF(W283="","",VLOOKUP(W283,'シフト記号表（勤務時間帯）'!$C$6:$K$35,9,0))</f>
        <v/>
      </c>
      <c r="X284" s="251" t="str">
        <f>IF(X283="","",VLOOKUP(X283,'シフト記号表（勤務時間帯）'!$C$6:$K$35,9,0))</f>
        <v/>
      </c>
      <c r="Y284" s="256" t="str">
        <f>IF(Y283="","",VLOOKUP(Y283,'シフト記号表（勤務時間帯）'!$C$6:$K$35,9,0))</f>
        <v/>
      </c>
      <c r="Z284" s="247" t="str">
        <f>IF(Z283="","",VLOOKUP(Z283,'シフト記号表（勤務時間帯）'!$C$6:$K$35,9,0))</f>
        <v/>
      </c>
      <c r="AA284" s="251" t="str">
        <f>IF(AA283="","",VLOOKUP(AA283,'シフト記号表（勤務時間帯）'!$C$6:$K$35,9,0))</f>
        <v/>
      </c>
      <c r="AB284" s="251" t="str">
        <f>IF(AB283="","",VLOOKUP(AB283,'シフト記号表（勤務時間帯）'!$C$6:$K$35,9,0))</f>
        <v/>
      </c>
      <c r="AC284" s="251" t="str">
        <f>IF(AC283="","",VLOOKUP(AC283,'シフト記号表（勤務時間帯）'!$C$6:$K$35,9,0))</f>
        <v/>
      </c>
      <c r="AD284" s="251" t="str">
        <f>IF(AD283="","",VLOOKUP(AD283,'シフト記号表（勤務時間帯）'!$C$6:$K$35,9,0))</f>
        <v/>
      </c>
      <c r="AE284" s="251" t="str">
        <f>IF(AE283="","",VLOOKUP(AE283,'シフト記号表（勤務時間帯）'!$C$6:$K$35,9,0))</f>
        <v/>
      </c>
      <c r="AF284" s="256" t="str">
        <f>IF(AF283="","",VLOOKUP(AF283,'シフト記号表（勤務時間帯）'!$C$6:$K$35,9,0))</f>
        <v/>
      </c>
      <c r="AG284" s="247" t="str">
        <f>IF(AG283="","",VLOOKUP(AG283,'シフト記号表（勤務時間帯）'!$C$6:$K$35,9,0))</f>
        <v/>
      </c>
      <c r="AH284" s="251" t="str">
        <f>IF(AH283="","",VLOOKUP(AH283,'シフト記号表（勤務時間帯）'!$C$6:$K$35,9,0))</f>
        <v/>
      </c>
      <c r="AI284" s="251" t="str">
        <f>IF(AI283="","",VLOOKUP(AI283,'シフト記号表（勤務時間帯）'!$C$6:$K$35,9,0))</f>
        <v/>
      </c>
      <c r="AJ284" s="251" t="str">
        <f>IF(AJ283="","",VLOOKUP(AJ283,'シフト記号表（勤務時間帯）'!$C$6:$K$35,9,0))</f>
        <v/>
      </c>
      <c r="AK284" s="251" t="str">
        <f>IF(AK283="","",VLOOKUP(AK283,'シフト記号表（勤務時間帯）'!$C$6:$K$35,9,0))</f>
        <v/>
      </c>
      <c r="AL284" s="251" t="str">
        <f>IF(AL283="","",VLOOKUP(AL283,'シフト記号表（勤務時間帯）'!$C$6:$K$35,9,0))</f>
        <v/>
      </c>
      <c r="AM284" s="256" t="str">
        <f>IF(AM283="","",VLOOKUP(AM283,'シフト記号表（勤務時間帯）'!$C$6:$K$35,9,0))</f>
        <v/>
      </c>
      <c r="AN284" s="247" t="str">
        <f>IF(AN283="","",VLOOKUP(AN283,'シフト記号表（勤務時間帯）'!$C$6:$K$35,9,0))</f>
        <v/>
      </c>
      <c r="AO284" s="251" t="str">
        <f>IF(AO283="","",VLOOKUP(AO283,'シフト記号表（勤務時間帯）'!$C$6:$K$35,9,0))</f>
        <v/>
      </c>
      <c r="AP284" s="251" t="str">
        <f>IF(AP283="","",VLOOKUP(AP283,'シフト記号表（勤務時間帯）'!$C$6:$K$35,9,0))</f>
        <v/>
      </c>
      <c r="AQ284" s="251" t="str">
        <f>IF(AQ283="","",VLOOKUP(AQ283,'シフト記号表（勤務時間帯）'!$C$6:$K$35,9,0))</f>
        <v/>
      </c>
      <c r="AR284" s="251" t="str">
        <f>IF(AR283="","",VLOOKUP(AR283,'シフト記号表（勤務時間帯）'!$C$6:$K$35,9,0))</f>
        <v/>
      </c>
      <c r="AS284" s="251" t="str">
        <f>IF(AS283="","",VLOOKUP(AS283,'シフト記号表（勤務時間帯）'!$C$6:$K$35,9,0))</f>
        <v/>
      </c>
      <c r="AT284" s="256" t="str">
        <f>IF(AT283="","",VLOOKUP(AT283,'シフト記号表（勤務時間帯）'!$C$6:$K$35,9,0))</f>
        <v/>
      </c>
      <c r="AU284" s="247" t="str">
        <f>IF(AU283="","",VLOOKUP(AU283,'シフト記号表（勤務時間帯）'!$C$6:$K$35,9,0))</f>
        <v/>
      </c>
      <c r="AV284" s="251" t="str">
        <f>IF(AV283="","",VLOOKUP(AV283,'シフト記号表（勤務時間帯）'!$C$6:$K$35,9,0))</f>
        <v/>
      </c>
      <c r="AW284" s="251" t="str">
        <f>IF(AW283="","",VLOOKUP(AW283,'シフト記号表（勤務時間帯）'!$C$6:$K$35,9,0))</f>
        <v/>
      </c>
      <c r="AX284" s="276">
        <f>IF($BB$3="４週",SUM(S284:AT284),IF($BB$3="暦月",SUM(S284:AW284),""))</f>
        <v>0</v>
      </c>
      <c r="AY284" s="276"/>
      <c r="AZ284" s="285">
        <f>IF($BB$3="４週",AX284/4,IF($BB$3="暦月",'認知症対応型通所（100名）'!AX284/('認知症対応型通所（100名）'!$BB$8/7),""))</f>
        <v>0</v>
      </c>
      <c r="BA284" s="285"/>
      <c r="BB284" s="174"/>
      <c r="BC284" s="174"/>
      <c r="BD284" s="174"/>
      <c r="BE284" s="174"/>
      <c r="BF284" s="174"/>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c r="HY284" s="5"/>
      <c r="HZ284" s="5"/>
      <c r="IA284" s="5"/>
      <c r="IB284" s="5"/>
      <c r="IC284" s="5"/>
      <c r="ID284" s="5"/>
      <c r="IE284" s="5"/>
      <c r="IF284" s="5"/>
      <c r="IG284" s="5"/>
      <c r="IH284" s="5"/>
      <c r="II284" s="5"/>
      <c r="IJ284" s="5"/>
      <c r="IK284" s="5"/>
      <c r="IL284" s="5"/>
      <c r="IM284" s="5"/>
      <c r="IN284" s="5"/>
      <c r="IO284" s="5"/>
      <c r="IP284" s="5"/>
      <c r="IQ284" s="5"/>
      <c r="IR284" s="5"/>
      <c r="IS284" s="5"/>
      <c r="IT284" s="5"/>
      <c r="IU284" s="5"/>
      <c r="IV284" s="5"/>
      <c r="IW284" s="5"/>
      <c r="IX284" s="5"/>
      <c r="IY284" s="5"/>
      <c r="IZ284" s="5"/>
      <c r="JA284" s="5"/>
      <c r="JB284" s="5"/>
      <c r="JC284" s="5"/>
      <c r="JD284" s="5"/>
      <c r="JE284" s="5"/>
      <c r="JF284" s="5"/>
      <c r="JG284" s="5"/>
      <c r="JH284" s="5"/>
      <c r="JI284" s="5"/>
      <c r="JJ284" s="5"/>
      <c r="JK284" s="5"/>
      <c r="JL284" s="5"/>
      <c r="JM284" s="5"/>
      <c r="JN284" s="5"/>
      <c r="JO284" s="5"/>
      <c r="JP284" s="5"/>
      <c r="JQ284" s="5"/>
      <c r="JR284" s="5"/>
      <c r="JS284" s="5"/>
      <c r="JT284" s="5"/>
      <c r="JU284" s="5"/>
      <c r="JV284" s="5"/>
      <c r="JW284" s="5"/>
      <c r="JX284" s="5"/>
      <c r="JY284" s="5"/>
      <c r="JZ284" s="5"/>
      <c r="KA284" s="5"/>
      <c r="KB284" s="5"/>
      <c r="KC284" s="5"/>
      <c r="KD284" s="5"/>
      <c r="KE284" s="5"/>
      <c r="KF284" s="5"/>
      <c r="KG284" s="5"/>
      <c r="KH284" s="5"/>
      <c r="KI284" s="5"/>
      <c r="KJ284" s="5"/>
      <c r="KK284" s="5"/>
      <c r="KL284" s="5"/>
      <c r="KM284" s="5"/>
      <c r="KN284" s="5"/>
      <c r="KO284" s="5"/>
      <c r="KP284" s="5"/>
      <c r="KQ284" s="5"/>
      <c r="KR284" s="5"/>
      <c r="KS284" s="5"/>
      <c r="KT284" s="5"/>
      <c r="KU284" s="5"/>
      <c r="KV284" s="5"/>
      <c r="KW284" s="5"/>
      <c r="KX284" s="5"/>
      <c r="KY284" s="5"/>
      <c r="KZ284" s="5"/>
      <c r="LA284" s="5"/>
      <c r="LB284" s="5"/>
      <c r="LC284" s="5"/>
      <c r="LD284" s="5"/>
      <c r="LE284" s="5"/>
      <c r="LF284" s="5"/>
      <c r="LG284" s="5"/>
      <c r="LH284" s="5"/>
      <c r="LI284" s="5"/>
      <c r="LJ284" s="5"/>
      <c r="LK284" s="5"/>
      <c r="LL284" s="5"/>
      <c r="LM284" s="5"/>
      <c r="LN284" s="5"/>
      <c r="LO284" s="5"/>
      <c r="LP284" s="5"/>
      <c r="LQ284" s="5"/>
      <c r="LR284" s="5"/>
      <c r="LS284" s="5"/>
      <c r="LT284" s="5"/>
      <c r="LU284" s="5"/>
      <c r="LV284" s="5"/>
      <c r="LW284" s="5"/>
      <c r="LX284" s="5"/>
      <c r="LY284" s="5"/>
      <c r="LZ284" s="5"/>
      <c r="MA284" s="5"/>
      <c r="MB284" s="5"/>
      <c r="MC284" s="5"/>
      <c r="MD284" s="5"/>
      <c r="ME284" s="5"/>
      <c r="MF284" s="5"/>
      <c r="MG284" s="5"/>
      <c r="MH284" s="5"/>
      <c r="MI284" s="5"/>
      <c r="MJ284" s="5"/>
      <c r="MK284" s="5"/>
      <c r="ML284" s="5"/>
      <c r="MM284" s="5"/>
      <c r="MN284" s="5"/>
      <c r="MO284" s="5"/>
      <c r="MP284" s="5"/>
      <c r="MQ284" s="5"/>
      <c r="MR284" s="5"/>
      <c r="MS284" s="5"/>
      <c r="MT284" s="5"/>
      <c r="MU284" s="5"/>
      <c r="MV284" s="5"/>
      <c r="MW284" s="5"/>
      <c r="MX284" s="5"/>
      <c r="MY284" s="5"/>
      <c r="MZ284" s="5"/>
      <c r="NA284" s="5"/>
      <c r="NB284" s="5"/>
      <c r="NC284" s="5"/>
      <c r="ND284" s="5"/>
      <c r="NE284" s="5"/>
      <c r="NF284" s="5"/>
      <c r="NG284" s="5"/>
      <c r="NH284" s="5"/>
      <c r="NI284" s="5"/>
      <c r="NJ284" s="5"/>
      <c r="NK284" s="5"/>
      <c r="NL284" s="5"/>
      <c r="NM284" s="5"/>
      <c r="NN284" s="5"/>
      <c r="NO284" s="5"/>
      <c r="NP284" s="5"/>
      <c r="NQ284" s="5"/>
      <c r="NR284" s="5"/>
      <c r="NS284" s="5"/>
      <c r="NT284" s="5"/>
      <c r="NU284" s="5"/>
      <c r="NV284" s="5"/>
      <c r="NW284" s="5"/>
      <c r="NX284" s="5"/>
      <c r="NY284" s="5"/>
      <c r="NZ284" s="5"/>
      <c r="OA284" s="5"/>
      <c r="OB284" s="5"/>
      <c r="OC284" s="5"/>
      <c r="OD284" s="5"/>
      <c r="OE284" s="5"/>
      <c r="OF284" s="5"/>
      <c r="OG284" s="5"/>
      <c r="OH284" s="5"/>
      <c r="OI284" s="5"/>
      <c r="OJ284" s="5"/>
      <c r="OK284" s="5"/>
      <c r="OL284" s="5"/>
      <c r="OM284" s="5"/>
      <c r="ON284" s="5"/>
      <c r="OO284" s="5"/>
      <c r="OP284" s="5"/>
      <c r="OQ284" s="5"/>
      <c r="OR284" s="5"/>
      <c r="OS284" s="5"/>
      <c r="OT284" s="5"/>
      <c r="OU284" s="5"/>
      <c r="OV284" s="5"/>
      <c r="OW284" s="5"/>
      <c r="OX284" s="5"/>
      <c r="OY284" s="5"/>
      <c r="OZ284" s="5"/>
      <c r="PA284" s="5"/>
      <c r="PB284" s="5"/>
      <c r="PC284" s="5"/>
      <c r="PD284" s="5"/>
      <c r="PE284" s="5"/>
      <c r="PF284" s="5"/>
      <c r="PG284" s="5"/>
      <c r="PH284" s="5"/>
      <c r="PI284" s="5"/>
      <c r="PJ284" s="5"/>
      <c r="PK284" s="5"/>
      <c r="PL284" s="5"/>
      <c r="PM284" s="5"/>
      <c r="PN284" s="5"/>
      <c r="PO284" s="5"/>
      <c r="PP284" s="5"/>
      <c r="PQ284" s="5"/>
      <c r="PR284" s="5"/>
      <c r="PS284" s="5"/>
      <c r="PT284" s="5"/>
      <c r="PU284" s="5"/>
      <c r="PV284" s="5"/>
      <c r="PW284" s="5"/>
      <c r="PX284" s="5"/>
      <c r="PY284" s="5"/>
      <c r="PZ284" s="5"/>
      <c r="QA284" s="5"/>
      <c r="QB284" s="5"/>
      <c r="QC284" s="5"/>
      <c r="QD284" s="5"/>
      <c r="QE284" s="5"/>
      <c r="QF284" s="5"/>
      <c r="QG284" s="5"/>
      <c r="QH284" s="5"/>
      <c r="QI284" s="5"/>
      <c r="QJ284" s="5"/>
      <c r="QK284" s="5"/>
      <c r="QL284" s="5"/>
      <c r="QM284" s="5"/>
      <c r="QN284" s="5"/>
      <c r="QO284" s="5"/>
      <c r="QP284" s="5"/>
      <c r="QQ284" s="5"/>
      <c r="QR284" s="5"/>
      <c r="QS284" s="5"/>
      <c r="QT284" s="5"/>
      <c r="QU284" s="5"/>
      <c r="QV284" s="5"/>
      <c r="QW284" s="5"/>
      <c r="QX284" s="5"/>
      <c r="QY284" s="5"/>
      <c r="QZ284" s="5"/>
      <c r="RA284" s="5"/>
      <c r="RB284" s="5"/>
      <c r="RC284" s="5"/>
      <c r="RD284" s="5"/>
      <c r="RE284" s="5"/>
      <c r="RF284" s="5"/>
      <c r="RG284" s="5"/>
      <c r="RH284" s="5"/>
      <c r="RI284" s="5"/>
      <c r="RJ284" s="5"/>
      <c r="RK284" s="5"/>
      <c r="RL284" s="5"/>
      <c r="RM284" s="5"/>
      <c r="RN284" s="5"/>
      <c r="RO284" s="5"/>
      <c r="RP284" s="5"/>
      <c r="RQ284" s="5"/>
      <c r="RR284" s="5"/>
      <c r="RS284" s="5"/>
      <c r="RT284" s="5"/>
      <c r="RU284" s="5"/>
      <c r="RV284" s="5"/>
      <c r="RW284" s="5"/>
      <c r="RX284" s="5"/>
      <c r="RY284" s="5"/>
      <c r="RZ284" s="5"/>
      <c r="SA284" s="5"/>
      <c r="SB284" s="5"/>
      <c r="SC284" s="5"/>
      <c r="SD284" s="5"/>
      <c r="SE284" s="5"/>
      <c r="SF284" s="5"/>
      <c r="SG284" s="5"/>
      <c r="SH284" s="5"/>
      <c r="SI284" s="5"/>
      <c r="SJ284" s="5"/>
      <c r="SK284" s="5"/>
      <c r="SL284" s="5"/>
      <c r="SM284" s="5"/>
      <c r="SN284" s="5"/>
      <c r="SO284" s="5"/>
      <c r="SP284" s="5"/>
      <c r="SQ284" s="5"/>
      <c r="SR284" s="5"/>
      <c r="SS284" s="5"/>
      <c r="ST284" s="5"/>
      <c r="SU284" s="5"/>
      <c r="SV284" s="5"/>
      <c r="SW284" s="5"/>
      <c r="SX284" s="5"/>
      <c r="SY284" s="5"/>
      <c r="SZ284" s="5"/>
      <c r="TA284" s="5"/>
      <c r="TB284" s="5"/>
      <c r="TC284" s="5"/>
      <c r="TD284" s="5"/>
      <c r="TE284" s="5"/>
      <c r="TF284" s="5"/>
      <c r="TG284" s="5"/>
      <c r="TH284" s="5"/>
      <c r="TI284" s="5"/>
      <c r="TJ284" s="5"/>
      <c r="TK284" s="5"/>
      <c r="TL284" s="5"/>
      <c r="TM284" s="5"/>
      <c r="TN284" s="5"/>
      <c r="TO284" s="5"/>
      <c r="TP284" s="5"/>
      <c r="TQ284" s="5"/>
      <c r="TR284" s="5"/>
      <c r="TS284" s="5"/>
      <c r="TT284" s="5"/>
      <c r="TU284" s="5"/>
      <c r="TV284" s="5"/>
      <c r="TW284" s="5"/>
      <c r="TX284" s="5"/>
      <c r="TY284" s="5"/>
      <c r="TZ284" s="5"/>
      <c r="UA284" s="5"/>
      <c r="UB284" s="5"/>
      <c r="UC284" s="5"/>
      <c r="UD284" s="5"/>
      <c r="UE284" s="5"/>
      <c r="UF284" s="5"/>
      <c r="UG284" s="5"/>
      <c r="UH284" s="5"/>
      <c r="UI284" s="5"/>
      <c r="UJ284" s="5"/>
      <c r="UK284" s="5"/>
      <c r="UL284" s="5"/>
      <c r="UM284" s="5"/>
      <c r="UN284" s="5"/>
      <c r="UO284" s="5"/>
      <c r="UP284" s="5"/>
      <c r="UQ284" s="5"/>
      <c r="UR284" s="5"/>
      <c r="US284" s="5"/>
      <c r="UT284" s="5"/>
      <c r="UU284" s="5"/>
      <c r="UV284" s="5"/>
      <c r="UW284" s="5"/>
      <c r="UX284" s="5"/>
      <c r="UY284" s="5"/>
      <c r="UZ284" s="5"/>
      <c r="VA284" s="5"/>
      <c r="VB284" s="5"/>
      <c r="VC284" s="5"/>
      <c r="VD284" s="5"/>
      <c r="VE284" s="5"/>
      <c r="VF284" s="5"/>
      <c r="VG284" s="5"/>
      <c r="VH284" s="5"/>
      <c r="VI284" s="5"/>
      <c r="VJ284" s="5"/>
      <c r="VK284" s="5"/>
      <c r="VL284" s="5"/>
      <c r="VM284" s="5"/>
      <c r="VN284" s="5"/>
      <c r="VO284" s="5"/>
      <c r="VP284" s="5"/>
      <c r="VQ284" s="5"/>
      <c r="VR284" s="5"/>
      <c r="VS284" s="5"/>
      <c r="VT284" s="5"/>
      <c r="VU284" s="5"/>
      <c r="VV284" s="5"/>
      <c r="VW284" s="5"/>
      <c r="VX284" s="5"/>
      <c r="VY284" s="5"/>
      <c r="VZ284" s="5"/>
      <c r="WA284" s="5"/>
      <c r="WB284" s="5"/>
      <c r="WC284" s="5"/>
      <c r="WD284" s="5"/>
      <c r="WE284" s="5"/>
      <c r="WF284" s="5"/>
      <c r="WG284" s="5"/>
      <c r="WH284" s="5"/>
      <c r="WI284" s="5"/>
      <c r="WJ284" s="5"/>
      <c r="WK284" s="5"/>
      <c r="WL284" s="5"/>
      <c r="WM284" s="5"/>
      <c r="WN284" s="5"/>
      <c r="WO284" s="5"/>
      <c r="WP284" s="5"/>
      <c r="WQ284" s="5"/>
      <c r="WR284" s="5"/>
      <c r="WS284" s="5"/>
      <c r="WT284" s="5"/>
      <c r="WU284" s="5"/>
      <c r="WV284" s="5"/>
      <c r="WW284" s="5"/>
      <c r="WX284" s="5"/>
      <c r="WY284" s="5"/>
      <c r="WZ284" s="5"/>
      <c r="XA284" s="5"/>
      <c r="XB284" s="5"/>
      <c r="XC284" s="5"/>
      <c r="XD284" s="5"/>
      <c r="XE284" s="5"/>
      <c r="XF284" s="5"/>
      <c r="XG284" s="5"/>
      <c r="XH284" s="5"/>
      <c r="XI284" s="5"/>
      <c r="XJ284" s="5"/>
      <c r="XK284" s="5"/>
      <c r="XL284" s="5"/>
      <c r="XM284" s="5"/>
      <c r="XN284" s="5"/>
      <c r="XO284" s="5"/>
      <c r="XP284" s="5"/>
      <c r="XQ284" s="5"/>
      <c r="XR284" s="5"/>
      <c r="XS284" s="5"/>
      <c r="XT284" s="5"/>
      <c r="XU284" s="5"/>
      <c r="XV284" s="5"/>
      <c r="XW284" s="5"/>
      <c r="XX284" s="5"/>
      <c r="XY284" s="5"/>
      <c r="XZ284" s="5"/>
      <c r="YA284" s="5"/>
      <c r="YB284" s="5"/>
      <c r="YC284" s="5"/>
      <c r="YD284" s="5"/>
      <c r="YE284" s="5"/>
      <c r="YF284" s="5"/>
      <c r="YG284" s="5"/>
      <c r="YH284" s="5"/>
      <c r="YI284" s="5"/>
      <c r="YJ284" s="5"/>
      <c r="YK284" s="5"/>
      <c r="YL284" s="5"/>
      <c r="YM284" s="5"/>
      <c r="YN284" s="5"/>
      <c r="YO284" s="5"/>
      <c r="YP284" s="5"/>
      <c r="YQ284" s="5"/>
      <c r="YR284" s="5"/>
      <c r="YS284" s="5"/>
      <c r="YT284" s="5"/>
      <c r="YU284" s="5"/>
      <c r="YV284" s="5"/>
      <c r="YW284" s="5"/>
      <c r="YX284" s="5"/>
      <c r="YY284" s="5"/>
      <c r="YZ284" s="5"/>
      <c r="ZA284" s="5"/>
      <c r="ZB284" s="5"/>
      <c r="ZC284" s="5"/>
      <c r="ZD284" s="5"/>
      <c r="ZE284" s="5"/>
      <c r="ZF284" s="5"/>
      <c r="ZG284" s="5"/>
      <c r="ZH284" s="5"/>
      <c r="ZI284" s="5"/>
      <c r="ZJ284" s="5"/>
      <c r="ZK284" s="5"/>
      <c r="ZL284" s="5"/>
      <c r="ZM284" s="5"/>
      <c r="ZN284" s="5"/>
      <c r="ZO284" s="5"/>
      <c r="ZP284" s="5"/>
      <c r="ZQ284" s="5"/>
      <c r="ZR284" s="5"/>
      <c r="ZS284" s="5"/>
      <c r="ZT284" s="5"/>
      <c r="ZU284" s="5"/>
      <c r="ZV284" s="5"/>
      <c r="ZW284" s="5"/>
      <c r="ZX284" s="5"/>
      <c r="ZY284" s="5"/>
      <c r="ZZ284" s="5"/>
      <c r="AAA284" s="5"/>
      <c r="AAB284" s="5"/>
      <c r="AAC284" s="5"/>
      <c r="AAD284" s="5"/>
      <c r="AAE284" s="5"/>
      <c r="AAF284" s="5"/>
      <c r="AAG284" s="5"/>
      <c r="AAH284" s="5"/>
      <c r="AAI284" s="5"/>
      <c r="AAJ284" s="5"/>
      <c r="AAK284" s="5"/>
      <c r="AAL284" s="5"/>
      <c r="AAM284" s="5"/>
      <c r="AAN284" s="5"/>
      <c r="AAO284" s="5"/>
      <c r="AAP284" s="5"/>
      <c r="AAQ284" s="5"/>
      <c r="AAR284" s="5"/>
      <c r="AAS284" s="5"/>
      <c r="AAT284" s="5"/>
      <c r="AAU284" s="5"/>
      <c r="AAV284" s="5"/>
      <c r="AAW284" s="5"/>
      <c r="AAX284" s="5"/>
      <c r="AAY284" s="5"/>
      <c r="AAZ284" s="5"/>
      <c r="ABA284" s="5"/>
      <c r="ABB284" s="5"/>
      <c r="ABC284" s="5"/>
      <c r="ABD284" s="5"/>
      <c r="ABE284" s="5"/>
      <c r="ABF284" s="5"/>
      <c r="ABG284" s="5"/>
      <c r="ABH284" s="5"/>
      <c r="ABI284" s="5"/>
      <c r="ABJ284" s="5"/>
      <c r="ABK284" s="5"/>
      <c r="ABL284" s="5"/>
      <c r="ABM284" s="5"/>
      <c r="ABN284" s="5"/>
      <c r="ABO284" s="5"/>
      <c r="ABP284" s="5"/>
      <c r="ABQ284" s="5"/>
      <c r="ABR284" s="5"/>
      <c r="ABS284" s="5"/>
      <c r="ABT284" s="5"/>
      <c r="ABU284" s="5"/>
      <c r="ABV284" s="5"/>
      <c r="ABW284" s="5"/>
      <c r="ABX284" s="5"/>
      <c r="ABY284" s="5"/>
      <c r="ABZ284" s="5"/>
      <c r="ACA284" s="5"/>
      <c r="ACB284" s="5"/>
      <c r="ACC284" s="5"/>
      <c r="ACD284" s="5"/>
      <c r="ACE284" s="5"/>
      <c r="ACF284" s="5"/>
      <c r="ACG284" s="5"/>
      <c r="ACH284" s="5"/>
      <c r="ACI284" s="5"/>
      <c r="ACJ284" s="5"/>
      <c r="ACK284" s="5"/>
      <c r="ACL284" s="5"/>
      <c r="ACM284" s="5"/>
      <c r="ACN284" s="5"/>
      <c r="ACO284" s="5"/>
      <c r="ACP284" s="5"/>
      <c r="ACQ284" s="5"/>
      <c r="ACR284" s="5"/>
      <c r="ACS284" s="5"/>
      <c r="ACT284" s="5"/>
      <c r="ACU284" s="5"/>
      <c r="ACV284" s="5"/>
      <c r="ACW284" s="5"/>
      <c r="ACX284" s="5"/>
      <c r="ACY284" s="5"/>
      <c r="ACZ284" s="5"/>
      <c r="ADA284" s="5"/>
      <c r="ADB284" s="5"/>
      <c r="ADC284" s="5"/>
      <c r="ADD284" s="5"/>
      <c r="ADE284" s="5"/>
      <c r="ADF284" s="5"/>
      <c r="ADG284" s="5"/>
      <c r="ADH284" s="5"/>
      <c r="ADI284" s="5"/>
      <c r="ADJ284" s="5"/>
      <c r="ADK284" s="5"/>
      <c r="ADL284" s="5"/>
      <c r="ADM284" s="5"/>
      <c r="ADN284" s="5"/>
      <c r="ADO284" s="5"/>
      <c r="ADP284" s="5"/>
      <c r="ADQ284" s="5"/>
      <c r="ADR284" s="5"/>
      <c r="ADS284" s="5"/>
      <c r="ADT284" s="5"/>
      <c r="ADU284" s="5"/>
      <c r="ADV284" s="5"/>
      <c r="ADW284" s="5"/>
      <c r="ADX284" s="5"/>
      <c r="ADY284" s="5"/>
      <c r="ADZ284" s="5"/>
      <c r="AEA284" s="5"/>
      <c r="AEB284" s="5"/>
      <c r="AEC284" s="5"/>
      <c r="AED284" s="5"/>
      <c r="AEE284" s="5"/>
      <c r="AEF284" s="5"/>
      <c r="AEG284" s="5"/>
      <c r="AEH284" s="5"/>
      <c r="AEI284" s="5"/>
      <c r="AEJ284" s="5"/>
      <c r="AEK284" s="5"/>
      <c r="AEL284" s="5"/>
      <c r="AEM284" s="5"/>
      <c r="AEN284" s="5"/>
      <c r="AEO284" s="5"/>
      <c r="AEP284" s="5"/>
      <c r="AEQ284" s="5"/>
      <c r="AER284" s="5"/>
      <c r="AES284" s="5"/>
      <c r="AET284" s="5"/>
      <c r="AEU284" s="5"/>
      <c r="AEV284" s="5"/>
      <c r="AEW284" s="5"/>
      <c r="AEX284" s="5"/>
      <c r="AEY284" s="5"/>
      <c r="AEZ284" s="5"/>
      <c r="AFA284" s="5"/>
      <c r="AFB284" s="5"/>
      <c r="AFC284" s="5"/>
      <c r="AFD284" s="5"/>
      <c r="AFE284" s="5"/>
      <c r="AFF284" s="5"/>
      <c r="AFG284" s="5"/>
      <c r="AFH284" s="5"/>
      <c r="AFI284" s="5"/>
      <c r="AFJ284" s="5"/>
      <c r="AFK284" s="5"/>
      <c r="AFL284" s="5"/>
      <c r="AFM284" s="5"/>
      <c r="AFN284" s="5"/>
      <c r="AFO284" s="5"/>
      <c r="AFP284" s="5"/>
      <c r="AFQ284" s="5"/>
      <c r="AFR284" s="5"/>
      <c r="AFS284" s="5"/>
      <c r="AFT284" s="5"/>
      <c r="AFU284" s="5"/>
      <c r="AFV284" s="5"/>
      <c r="AFW284" s="5"/>
      <c r="AFX284" s="5"/>
      <c r="AFY284" s="5"/>
      <c r="AFZ284" s="5"/>
      <c r="AGA284" s="5"/>
      <c r="AGB284" s="5"/>
      <c r="AGC284" s="5"/>
      <c r="AGD284" s="5"/>
      <c r="AGE284" s="5"/>
      <c r="AGF284" s="5"/>
      <c r="AGG284" s="5"/>
      <c r="AGH284" s="5"/>
      <c r="AGI284" s="5"/>
      <c r="AGJ284" s="5"/>
      <c r="AGK284" s="5"/>
      <c r="AGL284" s="5"/>
      <c r="AGM284" s="5"/>
      <c r="AGN284" s="5"/>
      <c r="AGO284" s="5"/>
      <c r="AGP284" s="5"/>
      <c r="AGQ284" s="5"/>
      <c r="AGR284" s="5"/>
      <c r="AGS284" s="5"/>
      <c r="AGT284" s="5"/>
      <c r="AGU284" s="5"/>
      <c r="AGV284" s="5"/>
      <c r="AGW284" s="5"/>
      <c r="AGX284" s="5"/>
      <c r="AGY284" s="5"/>
      <c r="AGZ284" s="5"/>
      <c r="AHA284" s="5"/>
      <c r="AHB284" s="5"/>
      <c r="AHC284" s="5"/>
      <c r="AHD284" s="5"/>
      <c r="AHE284" s="5"/>
      <c r="AHF284" s="5"/>
      <c r="AHG284" s="5"/>
      <c r="AHH284" s="5"/>
      <c r="AHI284" s="5"/>
      <c r="AHJ284" s="5"/>
      <c r="AHK284" s="5"/>
      <c r="AHL284" s="5"/>
      <c r="AHM284" s="5"/>
      <c r="AHN284" s="5"/>
      <c r="AHO284" s="5"/>
      <c r="AHP284" s="5"/>
      <c r="AHQ284" s="5"/>
      <c r="AHR284" s="5"/>
      <c r="AHS284" s="5"/>
      <c r="AHT284" s="5"/>
      <c r="AHU284" s="5"/>
      <c r="AHV284" s="5"/>
      <c r="AHW284" s="5"/>
      <c r="AHX284" s="5"/>
      <c r="AHY284" s="5"/>
      <c r="AHZ284" s="5"/>
      <c r="AIA284" s="5"/>
      <c r="AIB284" s="5"/>
      <c r="AIC284" s="5"/>
      <c r="AID284" s="5"/>
      <c r="AIE284" s="5"/>
      <c r="AIF284" s="5"/>
      <c r="AIG284" s="5"/>
      <c r="AIH284" s="5"/>
      <c r="AII284" s="5"/>
      <c r="AIJ284" s="5"/>
      <c r="AIK284" s="5"/>
      <c r="AIL284" s="5"/>
      <c r="AIM284" s="5"/>
      <c r="AIN284" s="5"/>
      <c r="AIO284" s="5"/>
      <c r="AIP284" s="5"/>
      <c r="AIQ284" s="5"/>
      <c r="AIR284" s="5"/>
      <c r="AIS284" s="5"/>
      <c r="AIT284" s="5"/>
      <c r="AIU284" s="5"/>
      <c r="AIV284" s="5"/>
      <c r="AIW284" s="5"/>
      <c r="AIX284" s="5"/>
      <c r="AIY284" s="5"/>
      <c r="AIZ284" s="5"/>
      <c r="AJA284" s="5"/>
      <c r="AJB284" s="5"/>
      <c r="AJC284" s="5"/>
      <c r="AJD284" s="5"/>
      <c r="AJE284" s="5"/>
      <c r="AJF284" s="5"/>
      <c r="AJG284" s="5"/>
      <c r="AJH284" s="5"/>
      <c r="AJI284" s="5"/>
      <c r="AJJ284" s="5"/>
      <c r="AJK284" s="5"/>
      <c r="AJL284" s="5"/>
      <c r="AJM284" s="5"/>
      <c r="AJN284" s="5"/>
      <c r="AJO284" s="5"/>
      <c r="AJP284" s="5"/>
      <c r="AJQ284" s="5"/>
      <c r="AJR284" s="5"/>
      <c r="AJS284" s="5"/>
      <c r="AJT284" s="5"/>
      <c r="AJU284" s="5"/>
      <c r="AJV284" s="5"/>
      <c r="AJW284" s="5"/>
      <c r="AJX284" s="5"/>
      <c r="AJY284" s="5"/>
      <c r="AJZ284" s="5"/>
      <c r="AKA284" s="5"/>
      <c r="AKB284" s="5"/>
      <c r="AKC284" s="5"/>
      <c r="AKD284" s="5"/>
      <c r="AKE284" s="5"/>
      <c r="AKF284" s="5"/>
      <c r="AKG284" s="5"/>
      <c r="AKH284" s="5"/>
      <c r="AKI284" s="5"/>
      <c r="AKJ284" s="5"/>
      <c r="AKK284" s="5"/>
      <c r="AKL284" s="5"/>
      <c r="AKM284" s="5"/>
      <c r="AKN284" s="5"/>
      <c r="AKO284" s="5"/>
      <c r="AKP284" s="5"/>
      <c r="AKQ284" s="5"/>
      <c r="AKR284" s="5"/>
      <c r="AKS284" s="5"/>
      <c r="AKT284" s="5"/>
      <c r="AKU284" s="5"/>
      <c r="AKV284" s="5"/>
      <c r="AKW284" s="5"/>
      <c r="AKX284" s="5"/>
      <c r="AKY284" s="5"/>
      <c r="AKZ284" s="5"/>
      <c r="ALA284" s="5"/>
      <c r="ALB284" s="5"/>
      <c r="ALC284" s="5"/>
      <c r="ALD284" s="5"/>
      <c r="ALE284" s="5"/>
      <c r="ALF284" s="5"/>
      <c r="ALG284" s="5"/>
      <c r="ALH284" s="5"/>
      <c r="ALI284" s="5"/>
      <c r="ALJ284" s="5"/>
      <c r="ALK284" s="5"/>
      <c r="ALL284" s="5"/>
      <c r="ALM284" s="5"/>
      <c r="ALN284" s="5"/>
      <c r="ALO284" s="5"/>
      <c r="ALP284" s="5"/>
      <c r="ALQ284" s="5"/>
      <c r="ALR284" s="5"/>
      <c r="ALS284" s="5"/>
      <c r="ALT284" s="5"/>
      <c r="ALU284" s="5"/>
      <c r="ALV284" s="5"/>
      <c r="ALW284" s="5"/>
      <c r="ALX284" s="5"/>
      <c r="ALY284" s="5"/>
      <c r="ALZ284" s="5"/>
      <c r="AMA284" s="5"/>
      <c r="AMB284" s="5"/>
      <c r="AMC284" s="5"/>
      <c r="AMD284" s="5"/>
      <c r="AME284" s="5"/>
      <c r="AMF284" s="5"/>
      <c r="AMG284" s="5"/>
      <c r="AMH284" s="5"/>
      <c r="AMI284" s="5"/>
      <c r="AMJ284" s="5"/>
    </row>
    <row r="285" spans="1:1024" ht="20.25" customHeight="1">
      <c r="A285" s="5"/>
      <c r="B285" s="209"/>
      <c r="C285" s="219"/>
      <c r="D285" s="219"/>
      <c r="E285" s="219"/>
      <c r="F285" s="303">
        <f>C283</f>
        <v>0</v>
      </c>
      <c r="G285" s="50"/>
      <c r="H285" s="50"/>
      <c r="I285" s="50"/>
      <c r="J285" s="50"/>
      <c r="K285" s="50"/>
      <c r="L285" s="67"/>
      <c r="M285" s="67"/>
      <c r="N285" s="67"/>
      <c r="O285" s="67"/>
      <c r="P285" s="240" t="s">
        <v>44</v>
      </c>
      <c r="Q285" s="240"/>
      <c r="R285" s="240"/>
      <c r="S285" s="248" t="str">
        <f>IF(S283="","",VLOOKUP(S283,'シフト記号表（勤務時間帯）'!$C$6:$U$35,19,0))</f>
        <v/>
      </c>
      <c r="T285" s="252" t="str">
        <f>IF(T283="","",VLOOKUP(T283,'シフト記号表（勤務時間帯）'!$C$6:$U$35,19,0))</f>
        <v/>
      </c>
      <c r="U285" s="252" t="str">
        <f>IF(U283="","",VLOOKUP(U283,'シフト記号表（勤務時間帯）'!$C$6:$U$35,19,0))</f>
        <v/>
      </c>
      <c r="V285" s="252" t="str">
        <f>IF(V283="","",VLOOKUP(V283,'シフト記号表（勤務時間帯）'!$C$6:$U$35,19,0))</f>
        <v/>
      </c>
      <c r="W285" s="252" t="str">
        <f>IF(W283="","",VLOOKUP(W283,'シフト記号表（勤務時間帯）'!$C$6:$U$35,19,0))</f>
        <v/>
      </c>
      <c r="X285" s="252" t="str">
        <f>IF(X283="","",VLOOKUP(X283,'シフト記号表（勤務時間帯）'!$C$6:$U$35,19,0))</f>
        <v/>
      </c>
      <c r="Y285" s="257" t="str">
        <f>IF(Y283="","",VLOOKUP(Y283,'シフト記号表（勤務時間帯）'!$C$6:$U$35,19,0))</f>
        <v/>
      </c>
      <c r="Z285" s="248" t="str">
        <f>IF(Z283="","",VLOOKUP(Z283,'シフト記号表（勤務時間帯）'!$C$6:$U$35,19,0))</f>
        <v/>
      </c>
      <c r="AA285" s="252" t="str">
        <f>IF(AA283="","",VLOOKUP(AA283,'シフト記号表（勤務時間帯）'!$C$6:$U$35,19,0))</f>
        <v/>
      </c>
      <c r="AB285" s="252" t="str">
        <f>IF(AB283="","",VLOOKUP(AB283,'シフト記号表（勤務時間帯）'!$C$6:$U$35,19,0))</f>
        <v/>
      </c>
      <c r="AC285" s="252" t="str">
        <f>IF(AC283="","",VLOOKUP(AC283,'シフト記号表（勤務時間帯）'!$C$6:$U$35,19,0))</f>
        <v/>
      </c>
      <c r="AD285" s="252" t="str">
        <f>IF(AD283="","",VLOOKUP(AD283,'シフト記号表（勤務時間帯）'!$C$6:$U$35,19,0))</f>
        <v/>
      </c>
      <c r="AE285" s="252" t="str">
        <f>IF(AE283="","",VLOOKUP(AE283,'シフト記号表（勤務時間帯）'!$C$6:$U$35,19,0))</f>
        <v/>
      </c>
      <c r="AF285" s="257" t="str">
        <f>IF(AF283="","",VLOOKUP(AF283,'シフト記号表（勤務時間帯）'!$C$6:$U$35,19,0))</f>
        <v/>
      </c>
      <c r="AG285" s="248" t="str">
        <f>IF(AG283="","",VLOOKUP(AG283,'シフト記号表（勤務時間帯）'!$C$6:$U$35,19,0))</f>
        <v/>
      </c>
      <c r="AH285" s="252" t="str">
        <f>IF(AH283="","",VLOOKUP(AH283,'シフト記号表（勤務時間帯）'!$C$6:$U$35,19,0))</f>
        <v/>
      </c>
      <c r="AI285" s="252" t="str">
        <f>IF(AI283="","",VLOOKUP(AI283,'シフト記号表（勤務時間帯）'!$C$6:$U$35,19,0))</f>
        <v/>
      </c>
      <c r="AJ285" s="252" t="str">
        <f>IF(AJ283="","",VLOOKUP(AJ283,'シフト記号表（勤務時間帯）'!$C$6:$U$35,19,0))</f>
        <v/>
      </c>
      <c r="AK285" s="252" t="str">
        <f>IF(AK283="","",VLOOKUP(AK283,'シフト記号表（勤務時間帯）'!$C$6:$U$35,19,0))</f>
        <v/>
      </c>
      <c r="AL285" s="252" t="str">
        <f>IF(AL283="","",VLOOKUP(AL283,'シフト記号表（勤務時間帯）'!$C$6:$U$35,19,0))</f>
        <v/>
      </c>
      <c r="AM285" s="257" t="str">
        <f>IF(AM283="","",VLOOKUP(AM283,'シフト記号表（勤務時間帯）'!$C$6:$U$35,19,0))</f>
        <v/>
      </c>
      <c r="AN285" s="248" t="str">
        <f>IF(AN283="","",VLOOKUP(AN283,'シフト記号表（勤務時間帯）'!$C$6:$U$35,19,0))</f>
        <v/>
      </c>
      <c r="AO285" s="252" t="str">
        <f>IF(AO283="","",VLOOKUP(AO283,'シフト記号表（勤務時間帯）'!$C$6:$U$35,19,0))</f>
        <v/>
      </c>
      <c r="AP285" s="252" t="str">
        <f>IF(AP283="","",VLOOKUP(AP283,'シフト記号表（勤務時間帯）'!$C$6:$U$35,19,0))</f>
        <v/>
      </c>
      <c r="AQ285" s="252" t="str">
        <f>IF(AQ283="","",VLOOKUP(AQ283,'シフト記号表（勤務時間帯）'!$C$6:$U$35,19,0))</f>
        <v/>
      </c>
      <c r="AR285" s="252" t="str">
        <f>IF(AR283="","",VLOOKUP(AR283,'シフト記号表（勤務時間帯）'!$C$6:$U$35,19,0))</f>
        <v/>
      </c>
      <c r="AS285" s="252" t="str">
        <f>IF(AS283="","",VLOOKUP(AS283,'シフト記号表（勤務時間帯）'!$C$6:$U$35,19,0))</f>
        <v/>
      </c>
      <c r="AT285" s="257" t="str">
        <f>IF(AT283="","",VLOOKUP(AT283,'シフト記号表（勤務時間帯）'!$C$6:$U$35,19,0))</f>
        <v/>
      </c>
      <c r="AU285" s="248" t="str">
        <f>IF(AU283="","",VLOOKUP(AU283,'シフト記号表（勤務時間帯）'!$C$6:$U$35,19,0))</f>
        <v/>
      </c>
      <c r="AV285" s="252" t="str">
        <f>IF(AV283="","",VLOOKUP(AV283,'シフト記号表（勤務時間帯）'!$C$6:$U$35,19,0))</f>
        <v/>
      </c>
      <c r="AW285" s="252" t="str">
        <f>IF(AW283="","",VLOOKUP(AW283,'シフト記号表（勤務時間帯）'!$C$6:$U$35,19,0))</f>
        <v/>
      </c>
      <c r="AX285" s="277">
        <f>IF($BB$3="４週",SUM(S285:AT285),IF($BB$3="暦月",SUM(S285:AW285),""))</f>
        <v>0</v>
      </c>
      <c r="AY285" s="277"/>
      <c r="AZ285" s="286">
        <f>IF($BB$3="４週",AX285/4,IF($BB$3="暦月",'認知症対応型通所（100名）'!AX285/('認知症対応型通所（100名）'!$BB$8/7),""))</f>
        <v>0</v>
      </c>
      <c r="BA285" s="286"/>
      <c r="BB285" s="174"/>
      <c r="BC285" s="174"/>
      <c r="BD285" s="174"/>
      <c r="BE285" s="174"/>
      <c r="BF285" s="174"/>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c r="HY285" s="5"/>
      <c r="HZ285" s="5"/>
      <c r="IA285" s="5"/>
      <c r="IB285" s="5"/>
      <c r="IC285" s="5"/>
      <c r="ID285" s="5"/>
      <c r="IE285" s="5"/>
      <c r="IF285" s="5"/>
      <c r="IG285" s="5"/>
      <c r="IH285" s="5"/>
      <c r="II285" s="5"/>
      <c r="IJ285" s="5"/>
      <c r="IK285" s="5"/>
      <c r="IL285" s="5"/>
      <c r="IM285" s="5"/>
      <c r="IN285" s="5"/>
      <c r="IO285" s="5"/>
      <c r="IP285" s="5"/>
      <c r="IQ285" s="5"/>
      <c r="IR285" s="5"/>
      <c r="IS285" s="5"/>
      <c r="IT285" s="5"/>
      <c r="IU285" s="5"/>
      <c r="IV285" s="5"/>
      <c r="IW285" s="5"/>
      <c r="IX285" s="5"/>
      <c r="IY285" s="5"/>
      <c r="IZ285" s="5"/>
      <c r="JA285" s="5"/>
      <c r="JB285" s="5"/>
      <c r="JC285" s="5"/>
      <c r="JD285" s="5"/>
      <c r="JE285" s="5"/>
      <c r="JF285" s="5"/>
      <c r="JG285" s="5"/>
      <c r="JH285" s="5"/>
      <c r="JI285" s="5"/>
      <c r="JJ285" s="5"/>
      <c r="JK285" s="5"/>
      <c r="JL285" s="5"/>
      <c r="JM285" s="5"/>
      <c r="JN285" s="5"/>
      <c r="JO285" s="5"/>
      <c r="JP285" s="5"/>
      <c r="JQ285" s="5"/>
      <c r="JR285" s="5"/>
      <c r="JS285" s="5"/>
      <c r="JT285" s="5"/>
      <c r="JU285" s="5"/>
      <c r="JV285" s="5"/>
      <c r="JW285" s="5"/>
      <c r="JX285" s="5"/>
      <c r="JY285" s="5"/>
      <c r="JZ285" s="5"/>
      <c r="KA285" s="5"/>
      <c r="KB285" s="5"/>
      <c r="KC285" s="5"/>
      <c r="KD285" s="5"/>
      <c r="KE285" s="5"/>
      <c r="KF285" s="5"/>
      <c r="KG285" s="5"/>
      <c r="KH285" s="5"/>
      <c r="KI285" s="5"/>
      <c r="KJ285" s="5"/>
      <c r="KK285" s="5"/>
      <c r="KL285" s="5"/>
      <c r="KM285" s="5"/>
      <c r="KN285" s="5"/>
      <c r="KO285" s="5"/>
      <c r="KP285" s="5"/>
      <c r="KQ285" s="5"/>
      <c r="KR285" s="5"/>
      <c r="KS285" s="5"/>
      <c r="KT285" s="5"/>
      <c r="KU285" s="5"/>
      <c r="KV285" s="5"/>
      <c r="KW285" s="5"/>
      <c r="KX285" s="5"/>
      <c r="KY285" s="5"/>
      <c r="KZ285" s="5"/>
      <c r="LA285" s="5"/>
      <c r="LB285" s="5"/>
      <c r="LC285" s="5"/>
      <c r="LD285" s="5"/>
      <c r="LE285" s="5"/>
      <c r="LF285" s="5"/>
      <c r="LG285" s="5"/>
      <c r="LH285" s="5"/>
      <c r="LI285" s="5"/>
      <c r="LJ285" s="5"/>
      <c r="LK285" s="5"/>
      <c r="LL285" s="5"/>
      <c r="LM285" s="5"/>
      <c r="LN285" s="5"/>
      <c r="LO285" s="5"/>
      <c r="LP285" s="5"/>
      <c r="LQ285" s="5"/>
      <c r="LR285" s="5"/>
      <c r="LS285" s="5"/>
      <c r="LT285" s="5"/>
      <c r="LU285" s="5"/>
      <c r="LV285" s="5"/>
      <c r="LW285" s="5"/>
      <c r="LX285" s="5"/>
      <c r="LY285" s="5"/>
      <c r="LZ285" s="5"/>
      <c r="MA285" s="5"/>
      <c r="MB285" s="5"/>
      <c r="MC285" s="5"/>
      <c r="MD285" s="5"/>
      <c r="ME285" s="5"/>
      <c r="MF285" s="5"/>
      <c r="MG285" s="5"/>
      <c r="MH285" s="5"/>
      <c r="MI285" s="5"/>
      <c r="MJ285" s="5"/>
      <c r="MK285" s="5"/>
      <c r="ML285" s="5"/>
      <c r="MM285" s="5"/>
      <c r="MN285" s="5"/>
      <c r="MO285" s="5"/>
      <c r="MP285" s="5"/>
      <c r="MQ285" s="5"/>
      <c r="MR285" s="5"/>
      <c r="MS285" s="5"/>
      <c r="MT285" s="5"/>
      <c r="MU285" s="5"/>
      <c r="MV285" s="5"/>
      <c r="MW285" s="5"/>
      <c r="MX285" s="5"/>
      <c r="MY285" s="5"/>
      <c r="MZ285" s="5"/>
      <c r="NA285" s="5"/>
      <c r="NB285" s="5"/>
      <c r="NC285" s="5"/>
      <c r="ND285" s="5"/>
      <c r="NE285" s="5"/>
      <c r="NF285" s="5"/>
      <c r="NG285" s="5"/>
      <c r="NH285" s="5"/>
      <c r="NI285" s="5"/>
      <c r="NJ285" s="5"/>
      <c r="NK285" s="5"/>
      <c r="NL285" s="5"/>
      <c r="NM285" s="5"/>
      <c r="NN285" s="5"/>
      <c r="NO285" s="5"/>
      <c r="NP285" s="5"/>
      <c r="NQ285" s="5"/>
      <c r="NR285" s="5"/>
      <c r="NS285" s="5"/>
      <c r="NT285" s="5"/>
      <c r="NU285" s="5"/>
      <c r="NV285" s="5"/>
      <c r="NW285" s="5"/>
      <c r="NX285" s="5"/>
      <c r="NY285" s="5"/>
      <c r="NZ285" s="5"/>
      <c r="OA285" s="5"/>
      <c r="OB285" s="5"/>
      <c r="OC285" s="5"/>
      <c r="OD285" s="5"/>
      <c r="OE285" s="5"/>
      <c r="OF285" s="5"/>
      <c r="OG285" s="5"/>
      <c r="OH285" s="5"/>
      <c r="OI285" s="5"/>
      <c r="OJ285" s="5"/>
      <c r="OK285" s="5"/>
      <c r="OL285" s="5"/>
      <c r="OM285" s="5"/>
      <c r="ON285" s="5"/>
      <c r="OO285" s="5"/>
      <c r="OP285" s="5"/>
      <c r="OQ285" s="5"/>
      <c r="OR285" s="5"/>
      <c r="OS285" s="5"/>
      <c r="OT285" s="5"/>
      <c r="OU285" s="5"/>
      <c r="OV285" s="5"/>
      <c r="OW285" s="5"/>
      <c r="OX285" s="5"/>
      <c r="OY285" s="5"/>
      <c r="OZ285" s="5"/>
      <c r="PA285" s="5"/>
      <c r="PB285" s="5"/>
      <c r="PC285" s="5"/>
      <c r="PD285" s="5"/>
      <c r="PE285" s="5"/>
      <c r="PF285" s="5"/>
      <c r="PG285" s="5"/>
      <c r="PH285" s="5"/>
      <c r="PI285" s="5"/>
      <c r="PJ285" s="5"/>
      <c r="PK285" s="5"/>
      <c r="PL285" s="5"/>
      <c r="PM285" s="5"/>
      <c r="PN285" s="5"/>
      <c r="PO285" s="5"/>
      <c r="PP285" s="5"/>
      <c r="PQ285" s="5"/>
      <c r="PR285" s="5"/>
      <c r="PS285" s="5"/>
      <c r="PT285" s="5"/>
      <c r="PU285" s="5"/>
      <c r="PV285" s="5"/>
      <c r="PW285" s="5"/>
      <c r="PX285" s="5"/>
      <c r="PY285" s="5"/>
      <c r="PZ285" s="5"/>
      <c r="QA285" s="5"/>
      <c r="QB285" s="5"/>
      <c r="QC285" s="5"/>
      <c r="QD285" s="5"/>
      <c r="QE285" s="5"/>
      <c r="QF285" s="5"/>
      <c r="QG285" s="5"/>
      <c r="QH285" s="5"/>
      <c r="QI285" s="5"/>
      <c r="QJ285" s="5"/>
      <c r="QK285" s="5"/>
      <c r="QL285" s="5"/>
      <c r="QM285" s="5"/>
      <c r="QN285" s="5"/>
      <c r="QO285" s="5"/>
      <c r="QP285" s="5"/>
      <c r="QQ285" s="5"/>
      <c r="QR285" s="5"/>
      <c r="QS285" s="5"/>
      <c r="QT285" s="5"/>
      <c r="QU285" s="5"/>
      <c r="QV285" s="5"/>
      <c r="QW285" s="5"/>
      <c r="QX285" s="5"/>
      <c r="QY285" s="5"/>
      <c r="QZ285" s="5"/>
      <c r="RA285" s="5"/>
      <c r="RB285" s="5"/>
      <c r="RC285" s="5"/>
      <c r="RD285" s="5"/>
      <c r="RE285" s="5"/>
      <c r="RF285" s="5"/>
      <c r="RG285" s="5"/>
      <c r="RH285" s="5"/>
      <c r="RI285" s="5"/>
      <c r="RJ285" s="5"/>
      <c r="RK285" s="5"/>
      <c r="RL285" s="5"/>
      <c r="RM285" s="5"/>
      <c r="RN285" s="5"/>
      <c r="RO285" s="5"/>
      <c r="RP285" s="5"/>
      <c r="RQ285" s="5"/>
      <c r="RR285" s="5"/>
      <c r="RS285" s="5"/>
      <c r="RT285" s="5"/>
      <c r="RU285" s="5"/>
      <c r="RV285" s="5"/>
      <c r="RW285" s="5"/>
      <c r="RX285" s="5"/>
      <c r="RY285" s="5"/>
      <c r="RZ285" s="5"/>
      <c r="SA285" s="5"/>
      <c r="SB285" s="5"/>
      <c r="SC285" s="5"/>
      <c r="SD285" s="5"/>
      <c r="SE285" s="5"/>
      <c r="SF285" s="5"/>
      <c r="SG285" s="5"/>
      <c r="SH285" s="5"/>
      <c r="SI285" s="5"/>
      <c r="SJ285" s="5"/>
      <c r="SK285" s="5"/>
      <c r="SL285" s="5"/>
      <c r="SM285" s="5"/>
      <c r="SN285" s="5"/>
      <c r="SO285" s="5"/>
      <c r="SP285" s="5"/>
      <c r="SQ285" s="5"/>
      <c r="SR285" s="5"/>
      <c r="SS285" s="5"/>
      <c r="ST285" s="5"/>
      <c r="SU285" s="5"/>
      <c r="SV285" s="5"/>
      <c r="SW285" s="5"/>
      <c r="SX285" s="5"/>
      <c r="SY285" s="5"/>
      <c r="SZ285" s="5"/>
      <c r="TA285" s="5"/>
      <c r="TB285" s="5"/>
      <c r="TC285" s="5"/>
      <c r="TD285" s="5"/>
      <c r="TE285" s="5"/>
      <c r="TF285" s="5"/>
      <c r="TG285" s="5"/>
      <c r="TH285" s="5"/>
      <c r="TI285" s="5"/>
      <c r="TJ285" s="5"/>
      <c r="TK285" s="5"/>
      <c r="TL285" s="5"/>
      <c r="TM285" s="5"/>
      <c r="TN285" s="5"/>
      <c r="TO285" s="5"/>
      <c r="TP285" s="5"/>
      <c r="TQ285" s="5"/>
      <c r="TR285" s="5"/>
      <c r="TS285" s="5"/>
      <c r="TT285" s="5"/>
      <c r="TU285" s="5"/>
      <c r="TV285" s="5"/>
      <c r="TW285" s="5"/>
      <c r="TX285" s="5"/>
      <c r="TY285" s="5"/>
      <c r="TZ285" s="5"/>
      <c r="UA285" s="5"/>
      <c r="UB285" s="5"/>
      <c r="UC285" s="5"/>
      <c r="UD285" s="5"/>
      <c r="UE285" s="5"/>
      <c r="UF285" s="5"/>
      <c r="UG285" s="5"/>
      <c r="UH285" s="5"/>
      <c r="UI285" s="5"/>
      <c r="UJ285" s="5"/>
      <c r="UK285" s="5"/>
      <c r="UL285" s="5"/>
      <c r="UM285" s="5"/>
      <c r="UN285" s="5"/>
      <c r="UO285" s="5"/>
      <c r="UP285" s="5"/>
      <c r="UQ285" s="5"/>
      <c r="UR285" s="5"/>
      <c r="US285" s="5"/>
      <c r="UT285" s="5"/>
      <c r="UU285" s="5"/>
      <c r="UV285" s="5"/>
      <c r="UW285" s="5"/>
      <c r="UX285" s="5"/>
      <c r="UY285" s="5"/>
      <c r="UZ285" s="5"/>
      <c r="VA285" s="5"/>
      <c r="VB285" s="5"/>
      <c r="VC285" s="5"/>
      <c r="VD285" s="5"/>
      <c r="VE285" s="5"/>
      <c r="VF285" s="5"/>
      <c r="VG285" s="5"/>
      <c r="VH285" s="5"/>
      <c r="VI285" s="5"/>
      <c r="VJ285" s="5"/>
      <c r="VK285" s="5"/>
      <c r="VL285" s="5"/>
      <c r="VM285" s="5"/>
      <c r="VN285" s="5"/>
      <c r="VO285" s="5"/>
      <c r="VP285" s="5"/>
      <c r="VQ285" s="5"/>
      <c r="VR285" s="5"/>
      <c r="VS285" s="5"/>
      <c r="VT285" s="5"/>
      <c r="VU285" s="5"/>
      <c r="VV285" s="5"/>
      <c r="VW285" s="5"/>
      <c r="VX285" s="5"/>
      <c r="VY285" s="5"/>
      <c r="VZ285" s="5"/>
      <c r="WA285" s="5"/>
      <c r="WB285" s="5"/>
      <c r="WC285" s="5"/>
      <c r="WD285" s="5"/>
      <c r="WE285" s="5"/>
      <c r="WF285" s="5"/>
      <c r="WG285" s="5"/>
      <c r="WH285" s="5"/>
      <c r="WI285" s="5"/>
      <c r="WJ285" s="5"/>
      <c r="WK285" s="5"/>
      <c r="WL285" s="5"/>
      <c r="WM285" s="5"/>
      <c r="WN285" s="5"/>
      <c r="WO285" s="5"/>
      <c r="WP285" s="5"/>
      <c r="WQ285" s="5"/>
      <c r="WR285" s="5"/>
      <c r="WS285" s="5"/>
      <c r="WT285" s="5"/>
      <c r="WU285" s="5"/>
      <c r="WV285" s="5"/>
      <c r="WW285" s="5"/>
      <c r="WX285" s="5"/>
      <c r="WY285" s="5"/>
      <c r="WZ285" s="5"/>
      <c r="XA285" s="5"/>
      <c r="XB285" s="5"/>
      <c r="XC285" s="5"/>
      <c r="XD285" s="5"/>
      <c r="XE285" s="5"/>
      <c r="XF285" s="5"/>
      <c r="XG285" s="5"/>
      <c r="XH285" s="5"/>
      <c r="XI285" s="5"/>
      <c r="XJ285" s="5"/>
      <c r="XK285" s="5"/>
      <c r="XL285" s="5"/>
      <c r="XM285" s="5"/>
      <c r="XN285" s="5"/>
      <c r="XO285" s="5"/>
      <c r="XP285" s="5"/>
      <c r="XQ285" s="5"/>
      <c r="XR285" s="5"/>
      <c r="XS285" s="5"/>
      <c r="XT285" s="5"/>
      <c r="XU285" s="5"/>
      <c r="XV285" s="5"/>
      <c r="XW285" s="5"/>
      <c r="XX285" s="5"/>
      <c r="XY285" s="5"/>
      <c r="XZ285" s="5"/>
      <c r="YA285" s="5"/>
      <c r="YB285" s="5"/>
      <c r="YC285" s="5"/>
      <c r="YD285" s="5"/>
      <c r="YE285" s="5"/>
      <c r="YF285" s="5"/>
      <c r="YG285" s="5"/>
      <c r="YH285" s="5"/>
      <c r="YI285" s="5"/>
      <c r="YJ285" s="5"/>
      <c r="YK285" s="5"/>
      <c r="YL285" s="5"/>
      <c r="YM285" s="5"/>
      <c r="YN285" s="5"/>
      <c r="YO285" s="5"/>
      <c r="YP285" s="5"/>
      <c r="YQ285" s="5"/>
      <c r="YR285" s="5"/>
      <c r="YS285" s="5"/>
      <c r="YT285" s="5"/>
      <c r="YU285" s="5"/>
      <c r="YV285" s="5"/>
      <c r="YW285" s="5"/>
      <c r="YX285" s="5"/>
      <c r="YY285" s="5"/>
      <c r="YZ285" s="5"/>
      <c r="ZA285" s="5"/>
      <c r="ZB285" s="5"/>
      <c r="ZC285" s="5"/>
      <c r="ZD285" s="5"/>
      <c r="ZE285" s="5"/>
      <c r="ZF285" s="5"/>
      <c r="ZG285" s="5"/>
      <c r="ZH285" s="5"/>
      <c r="ZI285" s="5"/>
      <c r="ZJ285" s="5"/>
      <c r="ZK285" s="5"/>
      <c r="ZL285" s="5"/>
      <c r="ZM285" s="5"/>
      <c r="ZN285" s="5"/>
      <c r="ZO285" s="5"/>
      <c r="ZP285" s="5"/>
      <c r="ZQ285" s="5"/>
      <c r="ZR285" s="5"/>
      <c r="ZS285" s="5"/>
      <c r="ZT285" s="5"/>
      <c r="ZU285" s="5"/>
      <c r="ZV285" s="5"/>
      <c r="ZW285" s="5"/>
      <c r="ZX285" s="5"/>
      <c r="ZY285" s="5"/>
      <c r="ZZ285" s="5"/>
      <c r="AAA285" s="5"/>
      <c r="AAB285" s="5"/>
      <c r="AAC285" s="5"/>
      <c r="AAD285" s="5"/>
      <c r="AAE285" s="5"/>
      <c r="AAF285" s="5"/>
      <c r="AAG285" s="5"/>
      <c r="AAH285" s="5"/>
      <c r="AAI285" s="5"/>
      <c r="AAJ285" s="5"/>
      <c r="AAK285" s="5"/>
      <c r="AAL285" s="5"/>
      <c r="AAM285" s="5"/>
      <c r="AAN285" s="5"/>
      <c r="AAO285" s="5"/>
      <c r="AAP285" s="5"/>
      <c r="AAQ285" s="5"/>
      <c r="AAR285" s="5"/>
      <c r="AAS285" s="5"/>
      <c r="AAT285" s="5"/>
      <c r="AAU285" s="5"/>
      <c r="AAV285" s="5"/>
      <c r="AAW285" s="5"/>
      <c r="AAX285" s="5"/>
      <c r="AAY285" s="5"/>
      <c r="AAZ285" s="5"/>
      <c r="ABA285" s="5"/>
      <c r="ABB285" s="5"/>
      <c r="ABC285" s="5"/>
      <c r="ABD285" s="5"/>
      <c r="ABE285" s="5"/>
      <c r="ABF285" s="5"/>
      <c r="ABG285" s="5"/>
      <c r="ABH285" s="5"/>
      <c r="ABI285" s="5"/>
      <c r="ABJ285" s="5"/>
      <c r="ABK285" s="5"/>
      <c r="ABL285" s="5"/>
      <c r="ABM285" s="5"/>
      <c r="ABN285" s="5"/>
      <c r="ABO285" s="5"/>
      <c r="ABP285" s="5"/>
      <c r="ABQ285" s="5"/>
      <c r="ABR285" s="5"/>
      <c r="ABS285" s="5"/>
      <c r="ABT285" s="5"/>
      <c r="ABU285" s="5"/>
      <c r="ABV285" s="5"/>
      <c r="ABW285" s="5"/>
      <c r="ABX285" s="5"/>
      <c r="ABY285" s="5"/>
      <c r="ABZ285" s="5"/>
      <c r="ACA285" s="5"/>
      <c r="ACB285" s="5"/>
      <c r="ACC285" s="5"/>
      <c r="ACD285" s="5"/>
      <c r="ACE285" s="5"/>
      <c r="ACF285" s="5"/>
      <c r="ACG285" s="5"/>
      <c r="ACH285" s="5"/>
      <c r="ACI285" s="5"/>
      <c r="ACJ285" s="5"/>
      <c r="ACK285" s="5"/>
      <c r="ACL285" s="5"/>
      <c r="ACM285" s="5"/>
      <c r="ACN285" s="5"/>
      <c r="ACO285" s="5"/>
      <c r="ACP285" s="5"/>
      <c r="ACQ285" s="5"/>
      <c r="ACR285" s="5"/>
      <c r="ACS285" s="5"/>
      <c r="ACT285" s="5"/>
      <c r="ACU285" s="5"/>
      <c r="ACV285" s="5"/>
      <c r="ACW285" s="5"/>
      <c r="ACX285" s="5"/>
      <c r="ACY285" s="5"/>
      <c r="ACZ285" s="5"/>
      <c r="ADA285" s="5"/>
      <c r="ADB285" s="5"/>
      <c r="ADC285" s="5"/>
      <c r="ADD285" s="5"/>
      <c r="ADE285" s="5"/>
      <c r="ADF285" s="5"/>
      <c r="ADG285" s="5"/>
      <c r="ADH285" s="5"/>
      <c r="ADI285" s="5"/>
      <c r="ADJ285" s="5"/>
      <c r="ADK285" s="5"/>
      <c r="ADL285" s="5"/>
      <c r="ADM285" s="5"/>
      <c r="ADN285" s="5"/>
      <c r="ADO285" s="5"/>
      <c r="ADP285" s="5"/>
      <c r="ADQ285" s="5"/>
      <c r="ADR285" s="5"/>
      <c r="ADS285" s="5"/>
      <c r="ADT285" s="5"/>
      <c r="ADU285" s="5"/>
      <c r="ADV285" s="5"/>
      <c r="ADW285" s="5"/>
      <c r="ADX285" s="5"/>
      <c r="ADY285" s="5"/>
      <c r="ADZ285" s="5"/>
      <c r="AEA285" s="5"/>
      <c r="AEB285" s="5"/>
      <c r="AEC285" s="5"/>
      <c r="AED285" s="5"/>
      <c r="AEE285" s="5"/>
      <c r="AEF285" s="5"/>
      <c r="AEG285" s="5"/>
      <c r="AEH285" s="5"/>
      <c r="AEI285" s="5"/>
      <c r="AEJ285" s="5"/>
      <c r="AEK285" s="5"/>
      <c r="AEL285" s="5"/>
      <c r="AEM285" s="5"/>
      <c r="AEN285" s="5"/>
      <c r="AEO285" s="5"/>
      <c r="AEP285" s="5"/>
      <c r="AEQ285" s="5"/>
      <c r="AER285" s="5"/>
      <c r="AES285" s="5"/>
      <c r="AET285" s="5"/>
      <c r="AEU285" s="5"/>
      <c r="AEV285" s="5"/>
      <c r="AEW285" s="5"/>
      <c r="AEX285" s="5"/>
      <c r="AEY285" s="5"/>
      <c r="AEZ285" s="5"/>
      <c r="AFA285" s="5"/>
      <c r="AFB285" s="5"/>
      <c r="AFC285" s="5"/>
      <c r="AFD285" s="5"/>
      <c r="AFE285" s="5"/>
      <c r="AFF285" s="5"/>
      <c r="AFG285" s="5"/>
      <c r="AFH285" s="5"/>
      <c r="AFI285" s="5"/>
      <c r="AFJ285" s="5"/>
      <c r="AFK285" s="5"/>
      <c r="AFL285" s="5"/>
      <c r="AFM285" s="5"/>
      <c r="AFN285" s="5"/>
      <c r="AFO285" s="5"/>
      <c r="AFP285" s="5"/>
      <c r="AFQ285" s="5"/>
      <c r="AFR285" s="5"/>
      <c r="AFS285" s="5"/>
      <c r="AFT285" s="5"/>
      <c r="AFU285" s="5"/>
      <c r="AFV285" s="5"/>
      <c r="AFW285" s="5"/>
      <c r="AFX285" s="5"/>
      <c r="AFY285" s="5"/>
      <c r="AFZ285" s="5"/>
      <c r="AGA285" s="5"/>
      <c r="AGB285" s="5"/>
      <c r="AGC285" s="5"/>
      <c r="AGD285" s="5"/>
      <c r="AGE285" s="5"/>
      <c r="AGF285" s="5"/>
      <c r="AGG285" s="5"/>
      <c r="AGH285" s="5"/>
      <c r="AGI285" s="5"/>
      <c r="AGJ285" s="5"/>
      <c r="AGK285" s="5"/>
      <c r="AGL285" s="5"/>
      <c r="AGM285" s="5"/>
      <c r="AGN285" s="5"/>
      <c r="AGO285" s="5"/>
      <c r="AGP285" s="5"/>
      <c r="AGQ285" s="5"/>
      <c r="AGR285" s="5"/>
      <c r="AGS285" s="5"/>
      <c r="AGT285" s="5"/>
      <c r="AGU285" s="5"/>
      <c r="AGV285" s="5"/>
      <c r="AGW285" s="5"/>
      <c r="AGX285" s="5"/>
      <c r="AGY285" s="5"/>
      <c r="AGZ285" s="5"/>
      <c r="AHA285" s="5"/>
      <c r="AHB285" s="5"/>
      <c r="AHC285" s="5"/>
      <c r="AHD285" s="5"/>
      <c r="AHE285" s="5"/>
      <c r="AHF285" s="5"/>
      <c r="AHG285" s="5"/>
      <c r="AHH285" s="5"/>
      <c r="AHI285" s="5"/>
      <c r="AHJ285" s="5"/>
      <c r="AHK285" s="5"/>
      <c r="AHL285" s="5"/>
      <c r="AHM285" s="5"/>
      <c r="AHN285" s="5"/>
      <c r="AHO285" s="5"/>
      <c r="AHP285" s="5"/>
      <c r="AHQ285" s="5"/>
      <c r="AHR285" s="5"/>
      <c r="AHS285" s="5"/>
      <c r="AHT285" s="5"/>
      <c r="AHU285" s="5"/>
      <c r="AHV285" s="5"/>
      <c r="AHW285" s="5"/>
      <c r="AHX285" s="5"/>
      <c r="AHY285" s="5"/>
      <c r="AHZ285" s="5"/>
      <c r="AIA285" s="5"/>
      <c r="AIB285" s="5"/>
      <c r="AIC285" s="5"/>
      <c r="AID285" s="5"/>
      <c r="AIE285" s="5"/>
      <c r="AIF285" s="5"/>
      <c r="AIG285" s="5"/>
      <c r="AIH285" s="5"/>
      <c r="AII285" s="5"/>
      <c r="AIJ285" s="5"/>
      <c r="AIK285" s="5"/>
      <c r="AIL285" s="5"/>
      <c r="AIM285" s="5"/>
      <c r="AIN285" s="5"/>
      <c r="AIO285" s="5"/>
      <c r="AIP285" s="5"/>
      <c r="AIQ285" s="5"/>
      <c r="AIR285" s="5"/>
      <c r="AIS285" s="5"/>
      <c r="AIT285" s="5"/>
      <c r="AIU285" s="5"/>
      <c r="AIV285" s="5"/>
      <c r="AIW285" s="5"/>
      <c r="AIX285" s="5"/>
      <c r="AIY285" s="5"/>
      <c r="AIZ285" s="5"/>
      <c r="AJA285" s="5"/>
      <c r="AJB285" s="5"/>
      <c r="AJC285" s="5"/>
      <c r="AJD285" s="5"/>
      <c r="AJE285" s="5"/>
      <c r="AJF285" s="5"/>
      <c r="AJG285" s="5"/>
      <c r="AJH285" s="5"/>
      <c r="AJI285" s="5"/>
      <c r="AJJ285" s="5"/>
      <c r="AJK285" s="5"/>
      <c r="AJL285" s="5"/>
      <c r="AJM285" s="5"/>
      <c r="AJN285" s="5"/>
      <c r="AJO285" s="5"/>
      <c r="AJP285" s="5"/>
      <c r="AJQ285" s="5"/>
      <c r="AJR285" s="5"/>
      <c r="AJS285" s="5"/>
      <c r="AJT285" s="5"/>
      <c r="AJU285" s="5"/>
      <c r="AJV285" s="5"/>
      <c r="AJW285" s="5"/>
      <c r="AJX285" s="5"/>
      <c r="AJY285" s="5"/>
      <c r="AJZ285" s="5"/>
      <c r="AKA285" s="5"/>
      <c r="AKB285" s="5"/>
      <c r="AKC285" s="5"/>
      <c r="AKD285" s="5"/>
      <c r="AKE285" s="5"/>
      <c r="AKF285" s="5"/>
      <c r="AKG285" s="5"/>
      <c r="AKH285" s="5"/>
      <c r="AKI285" s="5"/>
      <c r="AKJ285" s="5"/>
      <c r="AKK285" s="5"/>
      <c r="AKL285" s="5"/>
      <c r="AKM285" s="5"/>
      <c r="AKN285" s="5"/>
      <c r="AKO285" s="5"/>
      <c r="AKP285" s="5"/>
      <c r="AKQ285" s="5"/>
      <c r="AKR285" s="5"/>
      <c r="AKS285" s="5"/>
      <c r="AKT285" s="5"/>
      <c r="AKU285" s="5"/>
      <c r="AKV285" s="5"/>
      <c r="AKW285" s="5"/>
      <c r="AKX285" s="5"/>
      <c r="AKY285" s="5"/>
      <c r="AKZ285" s="5"/>
      <c r="ALA285" s="5"/>
      <c r="ALB285" s="5"/>
      <c r="ALC285" s="5"/>
      <c r="ALD285" s="5"/>
      <c r="ALE285" s="5"/>
      <c r="ALF285" s="5"/>
      <c r="ALG285" s="5"/>
      <c r="ALH285" s="5"/>
      <c r="ALI285" s="5"/>
      <c r="ALJ285" s="5"/>
      <c r="ALK285" s="5"/>
      <c r="ALL285" s="5"/>
      <c r="ALM285" s="5"/>
      <c r="ALN285" s="5"/>
      <c r="ALO285" s="5"/>
      <c r="ALP285" s="5"/>
      <c r="ALQ285" s="5"/>
      <c r="ALR285" s="5"/>
      <c r="ALS285" s="5"/>
      <c r="ALT285" s="5"/>
      <c r="ALU285" s="5"/>
      <c r="ALV285" s="5"/>
      <c r="ALW285" s="5"/>
      <c r="ALX285" s="5"/>
      <c r="ALY285" s="5"/>
      <c r="ALZ285" s="5"/>
      <c r="AMA285" s="5"/>
      <c r="AMB285" s="5"/>
      <c r="AMC285" s="5"/>
      <c r="AMD285" s="5"/>
      <c r="AME285" s="5"/>
      <c r="AMF285" s="5"/>
      <c r="AMG285" s="5"/>
      <c r="AMH285" s="5"/>
      <c r="AMI285" s="5"/>
      <c r="AMJ285" s="5"/>
    </row>
    <row r="286" spans="1:1024" ht="20.25" customHeight="1">
      <c r="A286" s="5"/>
      <c r="B286" s="209">
        <f>B283+1</f>
        <v>89</v>
      </c>
      <c r="C286" s="219"/>
      <c r="D286" s="219"/>
      <c r="E286" s="219"/>
      <c r="F286" s="41"/>
      <c r="G286" s="50"/>
      <c r="H286" s="50"/>
      <c r="I286" s="50"/>
      <c r="J286" s="50"/>
      <c r="K286" s="50"/>
      <c r="L286" s="67"/>
      <c r="M286" s="67"/>
      <c r="N286" s="67"/>
      <c r="O286" s="67"/>
      <c r="P286" s="241" t="s">
        <v>49</v>
      </c>
      <c r="Q286" s="241"/>
      <c r="R286" s="241"/>
      <c r="S286" s="307"/>
      <c r="T286" s="309"/>
      <c r="U286" s="309"/>
      <c r="V286" s="309"/>
      <c r="W286" s="309"/>
      <c r="X286" s="309"/>
      <c r="Y286" s="310"/>
      <c r="Z286" s="307"/>
      <c r="AA286" s="309"/>
      <c r="AB286" s="309"/>
      <c r="AC286" s="309"/>
      <c r="AD286" s="309"/>
      <c r="AE286" s="309"/>
      <c r="AF286" s="310"/>
      <c r="AG286" s="307"/>
      <c r="AH286" s="309"/>
      <c r="AI286" s="309"/>
      <c r="AJ286" s="309"/>
      <c r="AK286" s="309"/>
      <c r="AL286" s="309"/>
      <c r="AM286" s="310"/>
      <c r="AN286" s="307"/>
      <c r="AO286" s="309"/>
      <c r="AP286" s="309"/>
      <c r="AQ286" s="309"/>
      <c r="AR286" s="309"/>
      <c r="AS286" s="309"/>
      <c r="AT286" s="310"/>
      <c r="AU286" s="307"/>
      <c r="AV286" s="309"/>
      <c r="AW286" s="309"/>
      <c r="AX286" s="312"/>
      <c r="AY286" s="312"/>
      <c r="AZ286" s="316"/>
      <c r="BA286" s="316"/>
      <c r="BB286" s="174"/>
      <c r="BC286" s="174"/>
      <c r="BD286" s="174"/>
      <c r="BE286" s="174"/>
      <c r="BF286" s="174"/>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c r="HY286" s="5"/>
      <c r="HZ286" s="5"/>
      <c r="IA286" s="5"/>
      <c r="IB286" s="5"/>
      <c r="IC286" s="5"/>
      <c r="ID286" s="5"/>
      <c r="IE286" s="5"/>
      <c r="IF286" s="5"/>
      <c r="IG286" s="5"/>
      <c r="IH286" s="5"/>
      <c r="II286" s="5"/>
      <c r="IJ286" s="5"/>
      <c r="IK286" s="5"/>
      <c r="IL286" s="5"/>
      <c r="IM286" s="5"/>
      <c r="IN286" s="5"/>
      <c r="IO286" s="5"/>
      <c r="IP286" s="5"/>
      <c r="IQ286" s="5"/>
      <c r="IR286" s="5"/>
      <c r="IS286" s="5"/>
      <c r="IT286" s="5"/>
      <c r="IU286" s="5"/>
      <c r="IV286" s="5"/>
      <c r="IW286" s="5"/>
      <c r="IX286" s="5"/>
      <c r="IY286" s="5"/>
      <c r="IZ286" s="5"/>
      <c r="JA286" s="5"/>
      <c r="JB286" s="5"/>
      <c r="JC286" s="5"/>
      <c r="JD286" s="5"/>
      <c r="JE286" s="5"/>
      <c r="JF286" s="5"/>
      <c r="JG286" s="5"/>
      <c r="JH286" s="5"/>
      <c r="JI286" s="5"/>
      <c r="JJ286" s="5"/>
      <c r="JK286" s="5"/>
      <c r="JL286" s="5"/>
      <c r="JM286" s="5"/>
      <c r="JN286" s="5"/>
      <c r="JO286" s="5"/>
      <c r="JP286" s="5"/>
      <c r="JQ286" s="5"/>
      <c r="JR286" s="5"/>
      <c r="JS286" s="5"/>
      <c r="JT286" s="5"/>
      <c r="JU286" s="5"/>
      <c r="JV286" s="5"/>
      <c r="JW286" s="5"/>
      <c r="JX286" s="5"/>
      <c r="JY286" s="5"/>
      <c r="JZ286" s="5"/>
      <c r="KA286" s="5"/>
      <c r="KB286" s="5"/>
      <c r="KC286" s="5"/>
      <c r="KD286" s="5"/>
      <c r="KE286" s="5"/>
      <c r="KF286" s="5"/>
      <c r="KG286" s="5"/>
      <c r="KH286" s="5"/>
      <c r="KI286" s="5"/>
      <c r="KJ286" s="5"/>
      <c r="KK286" s="5"/>
      <c r="KL286" s="5"/>
      <c r="KM286" s="5"/>
      <c r="KN286" s="5"/>
      <c r="KO286" s="5"/>
      <c r="KP286" s="5"/>
      <c r="KQ286" s="5"/>
      <c r="KR286" s="5"/>
      <c r="KS286" s="5"/>
      <c r="KT286" s="5"/>
      <c r="KU286" s="5"/>
      <c r="KV286" s="5"/>
      <c r="KW286" s="5"/>
      <c r="KX286" s="5"/>
      <c r="KY286" s="5"/>
      <c r="KZ286" s="5"/>
      <c r="LA286" s="5"/>
      <c r="LB286" s="5"/>
      <c r="LC286" s="5"/>
      <c r="LD286" s="5"/>
      <c r="LE286" s="5"/>
      <c r="LF286" s="5"/>
      <c r="LG286" s="5"/>
      <c r="LH286" s="5"/>
      <c r="LI286" s="5"/>
      <c r="LJ286" s="5"/>
      <c r="LK286" s="5"/>
      <c r="LL286" s="5"/>
      <c r="LM286" s="5"/>
      <c r="LN286" s="5"/>
      <c r="LO286" s="5"/>
      <c r="LP286" s="5"/>
      <c r="LQ286" s="5"/>
      <c r="LR286" s="5"/>
      <c r="LS286" s="5"/>
      <c r="LT286" s="5"/>
      <c r="LU286" s="5"/>
      <c r="LV286" s="5"/>
      <c r="LW286" s="5"/>
      <c r="LX286" s="5"/>
      <c r="LY286" s="5"/>
      <c r="LZ286" s="5"/>
      <c r="MA286" s="5"/>
      <c r="MB286" s="5"/>
      <c r="MC286" s="5"/>
      <c r="MD286" s="5"/>
      <c r="ME286" s="5"/>
      <c r="MF286" s="5"/>
      <c r="MG286" s="5"/>
      <c r="MH286" s="5"/>
      <c r="MI286" s="5"/>
      <c r="MJ286" s="5"/>
      <c r="MK286" s="5"/>
      <c r="ML286" s="5"/>
      <c r="MM286" s="5"/>
      <c r="MN286" s="5"/>
      <c r="MO286" s="5"/>
      <c r="MP286" s="5"/>
      <c r="MQ286" s="5"/>
      <c r="MR286" s="5"/>
      <c r="MS286" s="5"/>
      <c r="MT286" s="5"/>
      <c r="MU286" s="5"/>
      <c r="MV286" s="5"/>
      <c r="MW286" s="5"/>
      <c r="MX286" s="5"/>
      <c r="MY286" s="5"/>
      <c r="MZ286" s="5"/>
      <c r="NA286" s="5"/>
      <c r="NB286" s="5"/>
      <c r="NC286" s="5"/>
      <c r="ND286" s="5"/>
      <c r="NE286" s="5"/>
      <c r="NF286" s="5"/>
      <c r="NG286" s="5"/>
      <c r="NH286" s="5"/>
      <c r="NI286" s="5"/>
      <c r="NJ286" s="5"/>
      <c r="NK286" s="5"/>
      <c r="NL286" s="5"/>
      <c r="NM286" s="5"/>
      <c r="NN286" s="5"/>
      <c r="NO286" s="5"/>
      <c r="NP286" s="5"/>
      <c r="NQ286" s="5"/>
      <c r="NR286" s="5"/>
      <c r="NS286" s="5"/>
      <c r="NT286" s="5"/>
      <c r="NU286" s="5"/>
      <c r="NV286" s="5"/>
      <c r="NW286" s="5"/>
      <c r="NX286" s="5"/>
      <c r="NY286" s="5"/>
      <c r="NZ286" s="5"/>
      <c r="OA286" s="5"/>
      <c r="OB286" s="5"/>
      <c r="OC286" s="5"/>
      <c r="OD286" s="5"/>
      <c r="OE286" s="5"/>
      <c r="OF286" s="5"/>
      <c r="OG286" s="5"/>
      <c r="OH286" s="5"/>
      <c r="OI286" s="5"/>
      <c r="OJ286" s="5"/>
      <c r="OK286" s="5"/>
      <c r="OL286" s="5"/>
      <c r="OM286" s="5"/>
      <c r="ON286" s="5"/>
      <c r="OO286" s="5"/>
      <c r="OP286" s="5"/>
      <c r="OQ286" s="5"/>
      <c r="OR286" s="5"/>
      <c r="OS286" s="5"/>
      <c r="OT286" s="5"/>
      <c r="OU286" s="5"/>
      <c r="OV286" s="5"/>
      <c r="OW286" s="5"/>
      <c r="OX286" s="5"/>
      <c r="OY286" s="5"/>
      <c r="OZ286" s="5"/>
      <c r="PA286" s="5"/>
      <c r="PB286" s="5"/>
      <c r="PC286" s="5"/>
      <c r="PD286" s="5"/>
      <c r="PE286" s="5"/>
      <c r="PF286" s="5"/>
      <c r="PG286" s="5"/>
      <c r="PH286" s="5"/>
      <c r="PI286" s="5"/>
      <c r="PJ286" s="5"/>
      <c r="PK286" s="5"/>
      <c r="PL286" s="5"/>
      <c r="PM286" s="5"/>
      <c r="PN286" s="5"/>
      <c r="PO286" s="5"/>
      <c r="PP286" s="5"/>
      <c r="PQ286" s="5"/>
      <c r="PR286" s="5"/>
      <c r="PS286" s="5"/>
      <c r="PT286" s="5"/>
      <c r="PU286" s="5"/>
      <c r="PV286" s="5"/>
      <c r="PW286" s="5"/>
      <c r="PX286" s="5"/>
      <c r="PY286" s="5"/>
      <c r="PZ286" s="5"/>
      <c r="QA286" s="5"/>
      <c r="QB286" s="5"/>
      <c r="QC286" s="5"/>
      <c r="QD286" s="5"/>
      <c r="QE286" s="5"/>
      <c r="QF286" s="5"/>
      <c r="QG286" s="5"/>
      <c r="QH286" s="5"/>
      <c r="QI286" s="5"/>
      <c r="QJ286" s="5"/>
      <c r="QK286" s="5"/>
      <c r="QL286" s="5"/>
      <c r="QM286" s="5"/>
      <c r="QN286" s="5"/>
      <c r="QO286" s="5"/>
      <c r="QP286" s="5"/>
      <c r="QQ286" s="5"/>
      <c r="QR286" s="5"/>
      <c r="QS286" s="5"/>
      <c r="QT286" s="5"/>
      <c r="QU286" s="5"/>
      <c r="QV286" s="5"/>
      <c r="QW286" s="5"/>
      <c r="QX286" s="5"/>
      <c r="QY286" s="5"/>
      <c r="QZ286" s="5"/>
      <c r="RA286" s="5"/>
      <c r="RB286" s="5"/>
      <c r="RC286" s="5"/>
      <c r="RD286" s="5"/>
      <c r="RE286" s="5"/>
      <c r="RF286" s="5"/>
      <c r="RG286" s="5"/>
      <c r="RH286" s="5"/>
      <c r="RI286" s="5"/>
      <c r="RJ286" s="5"/>
      <c r="RK286" s="5"/>
      <c r="RL286" s="5"/>
      <c r="RM286" s="5"/>
      <c r="RN286" s="5"/>
      <c r="RO286" s="5"/>
      <c r="RP286" s="5"/>
      <c r="RQ286" s="5"/>
      <c r="RR286" s="5"/>
      <c r="RS286" s="5"/>
      <c r="RT286" s="5"/>
      <c r="RU286" s="5"/>
      <c r="RV286" s="5"/>
      <c r="RW286" s="5"/>
      <c r="RX286" s="5"/>
      <c r="RY286" s="5"/>
      <c r="RZ286" s="5"/>
      <c r="SA286" s="5"/>
      <c r="SB286" s="5"/>
      <c r="SC286" s="5"/>
      <c r="SD286" s="5"/>
      <c r="SE286" s="5"/>
      <c r="SF286" s="5"/>
      <c r="SG286" s="5"/>
      <c r="SH286" s="5"/>
      <c r="SI286" s="5"/>
      <c r="SJ286" s="5"/>
      <c r="SK286" s="5"/>
      <c r="SL286" s="5"/>
      <c r="SM286" s="5"/>
      <c r="SN286" s="5"/>
      <c r="SO286" s="5"/>
      <c r="SP286" s="5"/>
      <c r="SQ286" s="5"/>
      <c r="SR286" s="5"/>
      <c r="SS286" s="5"/>
      <c r="ST286" s="5"/>
      <c r="SU286" s="5"/>
      <c r="SV286" s="5"/>
      <c r="SW286" s="5"/>
      <c r="SX286" s="5"/>
      <c r="SY286" s="5"/>
      <c r="SZ286" s="5"/>
      <c r="TA286" s="5"/>
      <c r="TB286" s="5"/>
      <c r="TC286" s="5"/>
      <c r="TD286" s="5"/>
      <c r="TE286" s="5"/>
      <c r="TF286" s="5"/>
      <c r="TG286" s="5"/>
      <c r="TH286" s="5"/>
      <c r="TI286" s="5"/>
      <c r="TJ286" s="5"/>
      <c r="TK286" s="5"/>
      <c r="TL286" s="5"/>
      <c r="TM286" s="5"/>
      <c r="TN286" s="5"/>
      <c r="TO286" s="5"/>
      <c r="TP286" s="5"/>
      <c r="TQ286" s="5"/>
      <c r="TR286" s="5"/>
      <c r="TS286" s="5"/>
      <c r="TT286" s="5"/>
      <c r="TU286" s="5"/>
      <c r="TV286" s="5"/>
      <c r="TW286" s="5"/>
      <c r="TX286" s="5"/>
      <c r="TY286" s="5"/>
      <c r="TZ286" s="5"/>
      <c r="UA286" s="5"/>
      <c r="UB286" s="5"/>
      <c r="UC286" s="5"/>
      <c r="UD286" s="5"/>
      <c r="UE286" s="5"/>
      <c r="UF286" s="5"/>
      <c r="UG286" s="5"/>
      <c r="UH286" s="5"/>
      <c r="UI286" s="5"/>
      <c r="UJ286" s="5"/>
      <c r="UK286" s="5"/>
      <c r="UL286" s="5"/>
      <c r="UM286" s="5"/>
      <c r="UN286" s="5"/>
      <c r="UO286" s="5"/>
      <c r="UP286" s="5"/>
      <c r="UQ286" s="5"/>
      <c r="UR286" s="5"/>
      <c r="US286" s="5"/>
      <c r="UT286" s="5"/>
      <c r="UU286" s="5"/>
      <c r="UV286" s="5"/>
      <c r="UW286" s="5"/>
      <c r="UX286" s="5"/>
      <c r="UY286" s="5"/>
      <c r="UZ286" s="5"/>
      <c r="VA286" s="5"/>
      <c r="VB286" s="5"/>
      <c r="VC286" s="5"/>
      <c r="VD286" s="5"/>
      <c r="VE286" s="5"/>
      <c r="VF286" s="5"/>
      <c r="VG286" s="5"/>
      <c r="VH286" s="5"/>
      <c r="VI286" s="5"/>
      <c r="VJ286" s="5"/>
      <c r="VK286" s="5"/>
      <c r="VL286" s="5"/>
      <c r="VM286" s="5"/>
      <c r="VN286" s="5"/>
      <c r="VO286" s="5"/>
      <c r="VP286" s="5"/>
      <c r="VQ286" s="5"/>
      <c r="VR286" s="5"/>
      <c r="VS286" s="5"/>
      <c r="VT286" s="5"/>
      <c r="VU286" s="5"/>
      <c r="VV286" s="5"/>
      <c r="VW286" s="5"/>
      <c r="VX286" s="5"/>
      <c r="VY286" s="5"/>
      <c r="VZ286" s="5"/>
      <c r="WA286" s="5"/>
      <c r="WB286" s="5"/>
      <c r="WC286" s="5"/>
      <c r="WD286" s="5"/>
      <c r="WE286" s="5"/>
      <c r="WF286" s="5"/>
      <c r="WG286" s="5"/>
      <c r="WH286" s="5"/>
      <c r="WI286" s="5"/>
      <c r="WJ286" s="5"/>
      <c r="WK286" s="5"/>
      <c r="WL286" s="5"/>
      <c r="WM286" s="5"/>
      <c r="WN286" s="5"/>
      <c r="WO286" s="5"/>
      <c r="WP286" s="5"/>
      <c r="WQ286" s="5"/>
      <c r="WR286" s="5"/>
      <c r="WS286" s="5"/>
      <c r="WT286" s="5"/>
      <c r="WU286" s="5"/>
      <c r="WV286" s="5"/>
      <c r="WW286" s="5"/>
      <c r="WX286" s="5"/>
      <c r="WY286" s="5"/>
      <c r="WZ286" s="5"/>
      <c r="XA286" s="5"/>
      <c r="XB286" s="5"/>
      <c r="XC286" s="5"/>
      <c r="XD286" s="5"/>
      <c r="XE286" s="5"/>
      <c r="XF286" s="5"/>
      <c r="XG286" s="5"/>
      <c r="XH286" s="5"/>
      <c r="XI286" s="5"/>
      <c r="XJ286" s="5"/>
      <c r="XK286" s="5"/>
      <c r="XL286" s="5"/>
      <c r="XM286" s="5"/>
      <c r="XN286" s="5"/>
      <c r="XO286" s="5"/>
      <c r="XP286" s="5"/>
      <c r="XQ286" s="5"/>
      <c r="XR286" s="5"/>
      <c r="XS286" s="5"/>
      <c r="XT286" s="5"/>
      <c r="XU286" s="5"/>
      <c r="XV286" s="5"/>
      <c r="XW286" s="5"/>
      <c r="XX286" s="5"/>
      <c r="XY286" s="5"/>
      <c r="XZ286" s="5"/>
      <c r="YA286" s="5"/>
      <c r="YB286" s="5"/>
      <c r="YC286" s="5"/>
      <c r="YD286" s="5"/>
      <c r="YE286" s="5"/>
      <c r="YF286" s="5"/>
      <c r="YG286" s="5"/>
      <c r="YH286" s="5"/>
      <c r="YI286" s="5"/>
      <c r="YJ286" s="5"/>
      <c r="YK286" s="5"/>
      <c r="YL286" s="5"/>
      <c r="YM286" s="5"/>
      <c r="YN286" s="5"/>
      <c r="YO286" s="5"/>
      <c r="YP286" s="5"/>
      <c r="YQ286" s="5"/>
      <c r="YR286" s="5"/>
      <c r="YS286" s="5"/>
      <c r="YT286" s="5"/>
      <c r="YU286" s="5"/>
      <c r="YV286" s="5"/>
      <c r="YW286" s="5"/>
      <c r="YX286" s="5"/>
      <c r="YY286" s="5"/>
      <c r="YZ286" s="5"/>
      <c r="ZA286" s="5"/>
      <c r="ZB286" s="5"/>
      <c r="ZC286" s="5"/>
      <c r="ZD286" s="5"/>
      <c r="ZE286" s="5"/>
      <c r="ZF286" s="5"/>
      <c r="ZG286" s="5"/>
      <c r="ZH286" s="5"/>
      <c r="ZI286" s="5"/>
      <c r="ZJ286" s="5"/>
      <c r="ZK286" s="5"/>
      <c r="ZL286" s="5"/>
      <c r="ZM286" s="5"/>
      <c r="ZN286" s="5"/>
      <c r="ZO286" s="5"/>
      <c r="ZP286" s="5"/>
      <c r="ZQ286" s="5"/>
      <c r="ZR286" s="5"/>
      <c r="ZS286" s="5"/>
      <c r="ZT286" s="5"/>
      <c r="ZU286" s="5"/>
      <c r="ZV286" s="5"/>
      <c r="ZW286" s="5"/>
      <c r="ZX286" s="5"/>
      <c r="ZY286" s="5"/>
      <c r="ZZ286" s="5"/>
      <c r="AAA286" s="5"/>
      <c r="AAB286" s="5"/>
      <c r="AAC286" s="5"/>
      <c r="AAD286" s="5"/>
      <c r="AAE286" s="5"/>
      <c r="AAF286" s="5"/>
      <c r="AAG286" s="5"/>
      <c r="AAH286" s="5"/>
      <c r="AAI286" s="5"/>
      <c r="AAJ286" s="5"/>
      <c r="AAK286" s="5"/>
      <c r="AAL286" s="5"/>
      <c r="AAM286" s="5"/>
      <c r="AAN286" s="5"/>
      <c r="AAO286" s="5"/>
      <c r="AAP286" s="5"/>
      <c r="AAQ286" s="5"/>
      <c r="AAR286" s="5"/>
      <c r="AAS286" s="5"/>
      <c r="AAT286" s="5"/>
      <c r="AAU286" s="5"/>
      <c r="AAV286" s="5"/>
      <c r="AAW286" s="5"/>
      <c r="AAX286" s="5"/>
      <c r="AAY286" s="5"/>
      <c r="AAZ286" s="5"/>
      <c r="ABA286" s="5"/>
      <c r="ABB286" s="5"/>
      <c r="ABC286" s="5"/>
      <c r="ABD286" s="5"/>
      <c r="ABE286" s="5"/>
      <c r="ABF286" s="5"/>
      <c r="ABG286" s="5"/>
      <c r="ABH286" s="5"/>
      <c r="ABI286" s="5"/>
      <c r="ABJ286" s="5"/>
      <c r="ABK286" s="5"/>
      <c r="ABL286" s="5"/>
      <c r="ABM286" s="5"/>
      <c r="ABN286" s="5"/>
      <c r="ABO286" s="5"/>
      <c r="ABP286" s="5"/>
      <c r="ABQ286" s="5"/>
      <c r="ABR286" s="5"/>
      <c r="ABS286" s="5"/>
      <c r="ABT286" s="5"/>
      <c r="ABU286" s="5"/>
      <c r="ABV286" s="5"/>
      <c r="ABW286" s="5"/>
      <c r="ABX286" s="5"/>
      <c r="ABY286" s="5"/>
      <c r="ABZ286" s="5"/>
      <c r="ACA286" s="5"/>
      <c r="ACB286" s="5"/>
      <c r="ACC286" s="5"/>
      <c r="ACD286" s="5"/>
      <c r="ACE286" s="5"/>
      <c r="ACF286" s="5"/>
      <c r="ACG286" s="5"/>
      <c r="ACH286" s="5"/>
      <c r="ACI286" s="5"/>
      <c r="ACJ286" s="5"/>
      <c r="ACK286" s="5"/>
      <c r="ACL286" s="5"/>
      <c r="ACM286" s="5"/>
      <c r="ACN286" s="5"/>
      <c r="ACO286" s="5"/>
      <c r="ACP286" s="5"/>
      <c r="ACQ286" s="5"/>
      <c r="ACR286" s="5"/>
      <c r="ACS286" s="5"/>
      <c r="ACT286" s="5"/>
      <c r="ACU286" s="5"/>
      <c r="ACV286" s="5"/>
      <c r="ACW286" s="5"/>
      <c r="ACX286" s="5"/>
      <c r="ACY286" s="5"/>
      <c r="ACZ286" s="5"/>
      <c r="ADA286" s="5"/>
      <c r="ADB286" s="5"/>
      <c r="ADC286" s="5"/>
      <c r="ADD286" s="5"/>
      <c r="ADE286" s="5"/>
      <c r="ADF286" s="5"/>
      <c r="ADG286" s="5"/>
      <c r="ADH286" s="5"/>
      <c r="ADI286" s="5"/>
      <c r="ADJ286" s="5"/>
      <c r="ADK286" s="5"/>
      <c r="ADL286" s="5"/>
      <c r="ADM286" s="5"/>
      <c r="ADN286" s="5"/>
      <c r="ADO286" s="5"/>
      <c r="ADP286" s="5"/>
      <c r="ADQ286" s="5"/>
      <c r="ADR286" s="5"/>
      <c r="ADS286" s="5"/>
      <c r="ADT286" s="5"/>
      <c r="ADU286" s="5"/>
      <c r="ADV286" s="5"/>
      <c r="ADW286" s="5"/>
      <c r="ADX286" s="5"/>
      <c r="ADY286" s="5"/>
      <c r="ADZ286" s="5"/>
      <c r="AEA286" s="5"/>
      <c r="AEB286" s="5"/>
      <c r="AEC286" s="5"/>
      <c r="AED286" s="5"/>
      <c r="AEE286" s="5"/>
      <c r="AEF286" s="5"/>
      <c r="AEG286" s="5"/>
      <c r="AEH286" s="5"/>
      <c r="AEI286" s="5"/>
      <c r="AEJ286" s="5"/>
      <c r="AEK286" s="5"/>
      <c r="AEL286" s="5"/>
      <c r="AEM286" s="5"/>
      <c r="AEN286" s="5"/>
      <c r="AEO286" s="5"/>
      <c r="AEP286" s="5"/>
      <c r="AEQ286" s="5"/>
      <c r="AER286" s="5"/>
      <c r="AES286" s="5"/>
      <c r="AET286" s="5"/>
      <c r="AEU286" s="5"/>
      <c r="AEV286" s="5"/>
      <c r="AEW286" s="5"/>
      <c r="AEX286" s="5"/>
      <c r="AEY286" s="5"/>
      <c r="AEZ286" s="5"/>
      <c r="AFA286" s="5"/>
      <c r="AFB286" s="5"/>
      <c r="AFC286" s="5"/>
      <c r="AFD286" s="5"/>
      <c r="AFE286" s="5"/>
      <c r="AFF286" s="5"/>
      <c r="AFG286" s="5"/>
      <c r="AFH286" s="5"/>
      <c r="AFI286" s="5"/>
      <c r="AFJ286" s="5"/>
      <c r="AFK286" s="5"/>
      <c r="AFL286" s="5"/>
      <c r="AFM286" s="5"/>
      <c r="AFN286" s="5"/>
      <c r="AFO286" s="5"/>
      <c r="AFP286" s="5"/>
      <c r="AFQ286" s="5"/>
      <c r="AFR286" s="5"/>
      <c r="AFS286" s="5"/>
      <c r="AFT286" s="5"/>
      <c r="AFU286" s="5"/>
      <c r="AFV286" s="5"/>
      <c r="AFW286" s="5"/>
      <c r="AFX286" s="5"/>
      <c r="AFY286" s="5"/>
      <c r="AFZ286" s="5"/>
      <c r="AGA286" s="5"/>
      <c r="AGB286" s="5"/>
      <c r="AGC286" s="5"/>
      <c r="AGD286" s="5"/>
      <c r="AGE286" s="5"/>
      <c r="AGF286" s="5"/>
      <c r="AGG286" s="5"/>
      <c r="AGH286" s="5"/>
      <c r="AGI286" s="5"/>
      <c r="AGJ286" s="5"/>
      <c r="AGK286" s="5"/>
      <c r="AGL286" s="5"/>
      <c r="AGM286" s="5"/>
      <c r="AGN286" s="5"/>
      <c r="AGO286" s="5"/>
      <c r="AGP286" s="5"/>
      <c r="AGQ286" s="5"/>
      <c r="AGR286" s="5"/>
      <c r="AGS286" s="5"/>
      <c r="AGT286" s="5"/>
      <c r="AGU286" s="5"/>
      <c r="AGV286" s="5"/>
      <c r="AGW286" s="5"/>
      <c r="AGX286" s="5"/>
      <c r="AGY286" s="5"/>
      <c r="AGZ286" s="5"/>
      <c r="AHA286" s="5"/>
      <c r="AHB286" s="5"/>
      <c r="AHC286" s="5"/>
      <c r="AHD286" s="5"/>
      <c r="AHE286" s="5"/>
      <c r="AHF286" s="5"/>
      <c r="AHG286" s="5"/>
      <c r="AHH286" s="5"/>
      <c r="AHI286" s="5"/>
      <c r="AHJ286" s="5"/>
      <c r="AHK286" s="5"/>
      <c r="AHL286" s="5"/>
      <c r="AHM286" s="5"/>
      <c r="AHN286" s="5"/>
      <c r="AHO286" s="5"/>
      <c r="AHP286" s="5"/>
      <c r="AHQ286" s="5"/>
      <c r="AHR286" s="5"/>
      <c r="AHS286" s="5"/>
      <c r="AHT286" s="5"/>
      <c r="AHU286" s="5"/>
      <c r="AHV286" s="5"/>
      <c r="AHW286" s="5"/>
      <c r="AHX286" s="5"/>
      <c r="AHY286" s="5"/>
      <c r="AHZ286" s="5"/>
      <c r="AIA286" s="5"/>
      <c r="AIB286" s="5"/>
      <c r="AIC286" s="5"/>
      <c r="AID286" s="5"/>
      <c r="AIE286" s="5"/>
      <c r="AIF286" s="5"/>
      <c r="AIG286" s="5"/>
      <c r="AIH286" s="5"/>
      <c r="AII286" s="5"/>
      <c r="AIJ286" s="5"/>
      <c r="AIK286" s="5"/>
      <c r="AIL286" s="5"/>
      <c r="AIM286" s="5"/>
      <c r="AIN286" s="5"/>
      <c r="AIO286" s="5"/>
      <c r="AIP286" s="5"/>
      <c r="AIQ286" s="5"/>
      <c r="AIR286" s="5"/>
      <c r="AIS286" s="5"/>
      <c r="AIT286" s="5"/>
      <c r="AIU286" s="5"/>
      <c r="AIV286" s="5"/>
      <c r="AIW286" s="5"/>
      <c r="AIX286" s="5"/>
      <c r="AIY286" s="5"/>
      <c r="AIZ286" s="5"/>
      <c r="AJA286" s="5"/>
      <c r="AJB286" s="5"/>
      <c r="AJC286" s="5"/>
      <c r="AJD286" s="5"/>
      <c r="AJE286" s="5"/>
      <c r="AJF286" s="5"/>
      <c r="AJG286" s="5"/>
      <c r="AJH286" s="5"/>
      <c r="AJI286" s="5"/>
      <c r="AJJ286" s="5"/>
      <c r="AJK286" s="5"/>
      <c r="AJL286" s="5"/>
      <c r="AJM286" s="5"/>
      <c r="AJN286" s="5"/>
      <c r="AJO286" s="5"/>
      <c r="AJP286" s="5"/>
      <c r="AJQ286" s="5"/>
      <c r="AJR286" s="5"/>
      <c r="AJS286" s="5"/>
      <c r="AJT286" s="5"/>
      <c r="AJU286" s="5"/>
      <c r="AJV286" s="5"/>
      <c r="AJW286" s="5"/>
      <c r="AJX286" s="5"/>
      <c r="AJY286" s="5"/>
      <c r="AJZ286" s="5"/>
      <c r="AKA286" s="5"/>
      <c r="AKB286" s="5"/>
      <c r="AKC286" s="5"/>
      <c r="AKD286" s="5"/>
      <c r="AKE286" s="5"/>
      <c r="AKF286" s="5"/>
      <c r="AKG286" s="5"/>
      <c r="AKH286" s="5"/>
      <c r="AKI286" s="5"/>
      <c r="AKJ286" s="5"/>
      <c r="AKK286" s="5"/>
      <c r="AKL286" s="5"/>
      <c r="AKM286" s="5"/>
      <c r="AKN286" s="5"/>
      <c r="AKO286" s="5"/>
      <c r="AKP286" s="5"/>
      <c r="AKQ286" s="5"/>
      <c r="AKR286" s="5"/>
      <c r="AKS286" s="5"/>
      <c r="AKT286" s="5"/>
      <c r="AKU286" s="5"/>
      <c r="AKV286" s="5"/>
      <c r="AKW286" s="5"/>
      <c r="AKX286" s="5"/>
      <c r="AKY286" s="5"/>
      <c r="AKZ286" s="5"/>
      <c r="ALA286" s="5"/>
      <c r="ALB286" s="5"/>
      <c r="ALC286" s="5"/>
      <c r="ALD286" s="5"/>
      <c r="ALE286" s="5"/>
      <c r="ALF286" s="5"/>
      <c r="ALG286" s="5"/>
      <c r="ALH286" s="5"/>
      <c r="ALI286" s="5"/>
      <c r="ALJ286" s="5"/>
      <c r="ALK286" s="5"/>
      <c r="ALL286" s="5"/>
      <c r="ALM286" s="5"/>
      <c r="ALN286" s="5"/>
      <c r="ALO286" s="5"/>
      <c r="ALP286" s="5"/>
      <c r="ALQ286" s="5"/>
      <c r="ALR286" s="5"/>
      <c r="ALS286" s="5"/>
      <c r="ALT286" s="5"/>
      <c r="ALU286" s="5"/>
      <c r="ALV286" s="5"/>
      <c r="ALW286" s="5"/>
      <c r="ALX286" s="5"/>
      <c r="ALY286" s="5"/>
      <c r="ALZ286" s="5"/>
      <c r="AMA286" s="5"/>
      <c r="AMB286" s="5"/>
      <c r="AMC286" s="5"/>
      <c r="AMD286" s="5"/>
      <c r="AME286" s="5"/>
      <c r="AMF286" s="5"/>
      <c r="AMG286" s="5"/>
      <c r="AMH286" s="5"/>
      <c r="AMI286" s="5"/>
      <c r="AMJ286" s="5"/>
    </row>
    <row r="287" spans="1:1024" ht="20.25" customHeight="1">
      <c r="A287" s="5"/>
      <c r="B287" s="209"/>
      <c r="C287" s="219"/>
      <c r="D287" s="219"/>
      <c r="E287" s="219"/>
      <c r="F287" s="39"/>
      <c r="G287" s="50"/>
      <c r="H287" s="50"/>
      <c r="I287" s="50"/>
      <c r="J287" s="50"/>
      <c r="K287" s="50"/>
      <c r="L287" s="67"/>
      <c r="M287" s="67"/>
      <c r="N287" s="67"/>
      <c r="O287" s="67"/>
      <c r="P287" s="239" t="s">
        <v>40</v>
      </c>
      <c r="Q287" s="239"/>
      <c r="R287" s="239"/>
      <c r="S287" s="247" t="str">
        <f>IF(S286="","",VLOOKUP(S286,'シフト記号表（勤務時間帯）'!$C$6:$K$35,9,0))</f>
        <v/>
      </c>
      <c r="T287" s="251" t="str">
        <f>IF(T286="","",VLOOKUP(T286,'シフト記号表（勤務時間帯）'!$C$6:$K$35,9,0))</f>
        <v/>
      </c>
      <c r="U287" s="251" t="str">
        <f>IF(U286="","",VLOOKUP(U286,'シフト記号表（勤務時間帯）'!$C$6:$K$35,9,0))</f>
        <v/>
      </c>
      <c r="V287" s="251" t="str">
        <f>IF(V286="","",VLOOKUP(V286,'シフト記号表（勤務時間帯）'!$C$6:$K$35,9,0))</f>
        <v/>
      </c>
      <c r="W287" s="251" t="str">
        <f>IF(W286="","",VLOOKUP(W286,'シフト記号表（勤務時間帯）'!$C$6:$K$35,9,0))</f>
        <v/>
      </c>
      <c r="X287" s="251" t="str">
        <f>IF(X286="","",VLOOKUP(X286,'シフト記号表（勤務時間帯）'!$C$6:$K$35,9,0))</f>
        <v/>
      </c>
      <c r="Y287" s="256" t="str">
        <f>IF(Y286="","",VLOOKUP(Y286,'シフト記号表（勤務時間帯）'!$C$6:$K$35,9,0))</f>
        <v/>
      </c>
      <c r="Z287" s="247" t="str">
        <f>IF(Z286="","",VLOOKUP(Z286,'シフト記号表（勤務時間帯）'!$C$6:$K$35,9,0))</f>
        <v/>
      </c>
      <c r="AA287" s="251" t="str">
        <f>IF(AA286="","",VLOOKUP(AA286,'シフト記号表（勤務時間帯）'!$C$6:$K$35,9,0))</f>
        <v/>
      </c>
      <c r="AB287" s="251" t="str">
        <f>IF(AB286="","",VLOOKUP(AB286,'シフト記号表（勤務時間帯）'!$C$6:$K$35,9,0))</f>
        <v/>
      </c>
      <c r="AC287" s="251" t="str">
        <f>IF(AC286="","",VLOOKUP(AC286,'シフト記号表（勤務時間帯）'!$C$6:$K$35,9,0))</f>
        <v/>
      </c>
      <c r="AD287" s="251" t="str">
        <f>IF(AD286="","",VLOOKUP(AD286,'シフト記号表（勤務時間帯）'!$C$6:$K$35,9,0))</f>
        <v/>
      </c>
      <c r="AE287" s="251" t="str">
        <f>IF(AE286="","",VLOOKUP(AE286,'シフト記号表（勤務時間帯）'!$C$6:$K$35,9,0))</f>
        <v/>
      </c>
      <c r="AF287" s="256" t="str">
        <f>IF(AF286="","",VLOOKUP(AF286,'シフト記号表（勤務時間帯）'!$C$6:$K$35,9,0))</f>
        <v/>
      </c>
      <c r="AG287" s="247" t="str">
        <f>IF(AG286="","",VLOOKUP(AG286,'シフト記号表（勤務時間帯）'!$C$6:$K$35,9,0))</f>
        <v/>
      </c>
      <c r="AH287" s="251" t="str">
        <f>IF(AH286="","",VLOOKUP(AH286,'シフト記号表（勤務時間帯）'!$C$6:$K$35,9,0))</f>
        <v/>
      </c>
      <c r="AI287" s="251" t="str">
        <f>IF(AI286="","",VLOOKUP(AI286,'シフト記号表（勤務時間帯）'!$C$6:$K$35,9,0))</f>
        <v/>
      </c>
      <c r="AJ287" s="251" t="str">
        <f>IF(AJ286="","",VLOOKUP(AJ286,'シフト記号表（勤務時間帯）'!$C$6:$K$35,9,0))</f>
        <v/>
      </c>
      <c r="AK287" s="251" t="str">
        <f>IF(AK286="","",VLOOKUP(AK286,'シフト記号表（勤務時間帯）'!$C$6:$K$35,9,0))</f>
        <v/>
      </c>
      <c r="AL287" s="251" t="str">
        <f>IF(AL286="","",VLOOKUP(AL286,'シフト記号表（勤務時間帯）'!$C$6:$K$35,9,0))</f>
        <v/>
      </c>
      <c r="AM287" s="256" t="str">
        <f>IF(AM286="","",VLOOKUP(AM286,'シフト記号表（勤務時間帯）'!$C$6:$K$35,9,0))</f>
        <v/>
      </c>
      <c r="AN287" s="247" t="str">
        <f>IF(AN286="","",VLOOKUP(AN286,'シフト記号表（勤務時間帯）'!$C$6:$K$35,9,0))</f>
        <v/>
      </c>
      <c r="AO287" s="251" t="str">
        <f>IF(AO286="","",VLOOKUP(AO286,'シフト記号表（勤務時間帯）'!$C$6:$K$35,9,0))</f>
        <v/>
      </c>
      <c r="AP287" s="251" t="str">
        <f>IF(AP286="","",VLOOKUP(AP286,'シフト記号表（勤務時間帯）'!$C$6:$K$35,9,0))</f>
        <v/>
      </c>
      <c r="AQ287" s="251" t="str">
        <f>IF(AQ286="","",VLOOKUP(AQ286,'シフト記号表（勤務時間帯）'!$C$6:$K$35,9,0))</f>
        <v/>
      </c>
      <c r="AR287" s="251" t="str">
        <f>IF(AR286="","",VLOOKUP(AR286,'シフト記号表（勤務時間帯）'!$C$6:$K$35,9,0))</f>
        <v/>
      </c>
      <c r="AS287" s="251" t="str">
        <f>IF(AS286="","",VLOOKUP(AS286,'シフト記号表（勤務時間帯）'!$C$6:$K$35,9,0))</f>
        <v/>
      </c>
      <c r="AT287" s="256" t="str">
        <f>IF(AT286="","",VLOOKUP(AT286,'シフト記号表（勤務時間帯）'!$C$6:$K$35,9,0))</f>
        <v/>
      </c>
      <c r="AU287" s="247" t="str">
        <f>IF(AU286="","",VLOOKUP(AU286,'シフト記号表（勤務時間帯）'!$C$6:$K$35,9,0))</f>
        <v/>
      </c>
      <c r="AV287" s="251" t="str">
        <f>IF(AV286="","",VLOOKUP(AV286,'シフト記号表（勤務時間帯）'!$C$6:$K$35,9,0))</f>
        <v/>
      </c>
      <c r="AW287" s="251" t="str">
        <f>IF(AW286="","",VLOOKUP(AW286,'シフト記号表（勤務時間帯）'!$C$6:$K$35,9,0))</f>
        <v/>
      </c>
      <c r="AX287" s="276">
        <f>IF($BB$3="４週",SUM(S287:AT287),IF($BB$3="暦月",SUM(S287:AW287),""))</f>
        <v>0</v>
      </c>
      <c r="AY287" s="276"/>
      <c r="AZ287" s="285">
        <f>IF($BB$3="４週",AX287/4,IF($BB$3="暦月",'認知症対応型通所（100名）'!AX287/('認知症対応型通所（100名）'!$BB$8/7),""))</f>
        <v>0</v>
      </c>
      <c r="BA287" s="285"/>
      <c r="BB287" s="174"/>
      <c r="BC287" s="174"/>
      <c r="BD287" s="174"/>
      <c r="BE287" s="174"/>
      <c r="BF287" s="174"/>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c r="HY287" s="5"/>
      <c r="HZ287" s="5"/>
      <c r="IA287" s="5"/>
      <c r="IB287" s="5"/>
      <c r="IC287" s="5"/>
      <c r="ID287" s="5"/>
      <c r="IE287" s="5"/>
      <c r="IF287" s="5"/>
      <c r="IG287" s="5"/>
      <c r="IH287" s="5"/>
      <c r="II287" s="5"/>
      <c r="IJ287" s="5"/>
      <c r="IK287" s="5"/>
      <c r="IL287" s="5"/>
      <c r="IM287" s="5"/>
      <c r="IN287" s="5"/>
      <c r="IO287" s="5"/>
      <c r="IP287" s="5"/>
      <c r="IQ287" s="5"/>
      <c r="IR287" s="5"/>
      <c r="IS287" s="5"/>
      <c r="IT287" s="5"/>
      <c r="IU287" s="5"/>
      <c r="IV287" s="5"/>
      <c r="IW287" s="5"/>
      <c r="IX287" s="5"/>
      <c r="IY287" s="5"/>
      <c r="IZ287" s="5"/>
      <c r="JA287" s="5"/>
      <c r="JB287" s="5"/>
      <c r="JC287" s="5"/>
      <c r="JD287" s="5"/>
      <c r="JE287" s="5"/>
      <c r="JF287" s="5"/>
      <c r="JG287" s="5"/>
      <c r="JH287" s="5"/>
      <c r="JI287" s="5"/>
      <c r="JJ287" s="5"/>
      <c r="JK287" s="5"/>
      <c r="JL287" s="5"/>
      <c r="JM287" s="5"/>
      <c r="JN287" s="5"/>
      <c r="JO287" s="5"/>
      <c r="JP287" s="5"/>
      <c r="JQ287" s="5"/>
      <c r="JR287" s="5"/>
      <c r="JS287" s="5"/>
      <c r="JT287" s="5"/>
      <c r="JU287" s="5"/>
      <c r="JV287" s="5"/>
      <c r="JW287" s="5"/>
      <c r="JX287" s="5"/>
      <c r="JY287" s="5"/>
      <c r="JZ287" s="5"/>
      <c r="KA287" s="5"/>
      <c r="KB287" s="5"/>
      <c r="KC287" s="5"/>
      <c r="KD287" s="5"/>
      <c r="KE287" s="5"/>
      <c r="KF287" s="5"/>
      <c r="KG287" s="5"/>
      <c r="KH287" s="5"/>
      <c r="KI287" s="5"/>
      <c r="KJ287" s="5"/>
      <c r="KK287" s="5"/>
      <c r="KL287" s="5"/>
      <c r="KM287" s="5"/>
      <c r="KN287" s="5"/>
      <c r="KO287" s="5"/>
      <c r="KP287" s="5"/>
      <c r="KQ287" s="5"/>
      <c r="KR287" s="5"/>
      <c r="KS287" s="5"/>
      <c r="KT287" s="5"/>
      <c r="KU287" s="5"/>
      <c r="KV287" s="5"/>
      <c r="KW287" s="5"/>
      <c r="KX287" s="5"/>
      <c r="KY287" s="5"/>
      <c r="KZ287" s="5"/>
      <c r="LA287" s="5"/>
      <c r="LB287" s="5"/>
      <c r="LC287" s="5"/>
      <c r="LD287" s="5"/>
      <c r="LE287" s="5"/>
      <c r="LF287" s="5"/>
      <c r="LG287" s="5"/>
      <c r="LH287" s="5"/>
      <c r="LI287" s="5"/>
      <c r="LJ287" s="5"/>
      <c r="LK287" s="5"/>
      <c r="LL287" s="5"/>
      <c r="LM287" s="5"/>
      <c r="LN287" s="5"/>
      <c r="LO287" s="5"/>
      <c r="LP287" s="5"/>
      <c r="LQ287" s="5"/>
      <c r="LR287" s="5"/>
      <c r="LS287" s="5"/>
      <c r="LT287" s="5"/>
      <c r="LU287" s="5"/>
      <c r="LV287" s="5"/>
      <c r="LW287" s="5"/>
      <c r="LX287" s="5"/>
      <c r="LY287" s="5"/>
      <c r="LZ287" s="5"/>
      <c r="MA287" s="5"/>
      <c r="MB287" s="5"/>
      <c r="MC287" s="5"/>
      <c r="MD287" s="5"/>
      <c r="ME287" s="5"/>
      <c r="MF287" s="5"/>
      <c r="MG287" s="5"/>
      <c r="MH287" s="5"/>
      <c r="MI287" s="5"/>
      <c r="MJ287" s="5"/>
      <c r="MK287" s="5"/>
      <c r="ML287" s="5"/>
      <c r="MM287" s="5"/>
      <c r="MN287" s="5"/>
      <c r="MO287" s="5"/>
      <c r="MP287" s="5"/>
      <c r="MQ287" s="5"/>
      <c r="MR287" s="5"/>
      <c r="MS287" s="5"/>
      <c r="MT287" s="5"/>
      <c r="MU287" s="5"/>
      <c r="MV287" s="5"/>
      <c r="MW287" s="5"/>
      <c r="MX287" s="5"/>
      <c r="MY287" s="5"/>
      <c r="MZ287" s="5"/>
      <c r="NA287" s="5"/>
      <c r="NB287" s="5"/>
      <c r="NC287" s="5"/>
      <c r="ND287" s="5"/>
      <c r="NE287" s="5"/>
      <c r="NF287" s="5"/>
      <c r="NG287" s="5"/>
      <c r="NH287" s="5"/>
      <c r="NI287" s="5"/>
      <c r="NJ287" s="5"/>
      <c r="NK287" s="5"/>
      <c r="NL287" s="5"/>
      <c r="NM287" s="5"/>
      <c r="NN287" s="5"/>
      <c r="NO287" s="5"/>
      <c r="NP287" s="5"/>
      <c r="NQ287" s="5"/>
      <c r="NR287" s="5"/>
      <c r="NS287" s="5"/>
      <c r="NT287" s="5"/>
      <c r="NU287" s="5"/>
      <c r="NV287" s="5"/>
      <c r="NW287" s="5"/>
      <c r="NX287" s="5"/>
      <c r="NY287" s="5"/>
      <c r="NZ287" s="5"/>
      <c r="OA287" s="5"/>
      <c r="OB287" s="5"/>
      <c r="OC287" s="5"/>
      <c r="OD287" s="5"/>
      <c r="OE287" s="5"/>
      <c r="OF287" s="5"/>
      <c r="OG287" s="5"/>
      <c r="OH287" s="5"/>
      <c r="OI287" s="5"/>
      <c r="OJ287" s="5"/>
      <c r="OK287" s="5"/>
      <c r="OL287" s="5"/>
      <c r="OM287" s="5"/>
      <c r="ON287" s="5"/>
      <c r="OO287" s="5"/>
      <c r="OP287" s="5"/>
      <c r="OQ287" s="5"/>
      <c r="OR287" s="5"/>
      <c r="OS287" s="5"/>
      <c r="OT287" s="5"/>
      <c r="OU287" s="5"/>
      <c r="OV287" s="5"/>
      <c r="OW287" s="5"/>
      <c r="OX287" s="5"/>
      <c r="OY287" s="5"/>
      <c r="OZ287" s="5"/>
      <c r="PA287" s="5"/>
      <c r="PB287" s="5"/>
      <c r="PC287" s="5"/>
      <c r="PD287" s="5"/>
      <c r="PE287" s="5"/>
      <c r="PF287" s="5"/>
      <c r="PG287" s="5"/>
      <c r="PH287" s="5"/>
      <c r="PI287" s="5"/>
      <c r="PJ287" s="5"/>
      <c r="PK287" s="5"/>
      <c r="PL287" s="5"/>
      <c r="PM287" s="5"/>
      <c r="PN287" s="5"/>
      <c r="PO287" s="5"/>
      <c r="PP287" s="5"/>
      <c r="PQ287" s="5"/>
      <c r="PR287" s="5"/>
      <c r="PS287" s="5"/>
      <c r="PT287" s="5"/>
      <c r="PU287" s="5"/>
      <c r="PV287" s="5"/>
      <c r="PW287" s="5"/>
      <c r="PX287" s="5"/>
      <c r="PY287" s="5"/>
      <c r="PZ287" s="5"/>
      <c r="QA287" s="5"/>
      <c r="QB287" s="5"/>
      <c r="QC287" s="5"/>
      <c r="QD287" s="5"/>
      <c r="QE287" s="5"/>
      <c r="QF287" s="5"/>
      <c r="QG287" s="5"/>
      <c r="QH287" s="5"/>
      <c r="QI287" s="5"/>
      <c r="QJ287" s="5"/>
      <c r="QK287" s="5"/>
      <c r="QL287" s="5"/>
      <c r="QM287" s="5"/>
      <c r="QN287" s="5"/>
      <c r="QO287" s="5"/>
      <c r="QP287" s="5"/>
      <c r="QQ287" s="5"/>
      <c r="QR287" s="5"/>
      <c r="QS287" s="5"/>
      <c r="QT287" s="5"/>
      <c r="QU287" s="5"/>
      <c r="QV287" s="5"/>
      <c r="QW287" s="5"/>
      <c r="QX287" s="5"/>
      <c r="QY287" s="5"/>
      <c r="QZ287" s="5"/>
      <c r="RA287" s="5"/>
      <c r="RB287" s="5"/>
      <c r="RC287" s="5"/>
      <c r="RD287" s="5"/>
      <c r="RE287" s="5"/>
      <c r="RF287" s="5"/>
      <c r="RG287" s="5"/>
      <c r="RH287" s="5"/>
      <c r="RI287" s="5"/>
      <c r="RJ287" s="5"/>
      <c r="RK287" s="5"/>
      <c r="RL287" s="5"/>
      <c r="RM287" s="5"/>
      <c r="RN287" s="5"/>
      <c r="RO287" s="5"/>
      <c r="RP287" s="5"/>
      <c r="RQ287" s="5"/>
      <c r="RR287" s="5"/>
      <c r="RS287" s="5"/>
      <c r="RT287" s="5"/>
      <c r="RU287" s="5"/>
      <c r="RV287" s="5"/>
      <c r="RW287" s="5"/>
      <c r="RX287" s="5"/>
      <c r="RY287" s="5"/>
      <c r="RZ287" s="5"/>
      <c r="SA287" s="5"/>
      <c r="SB287" s="5"/>
      <c r="SC287" s="5"/>
      <c r="SD287" s="5"/>
      <c r="SE287" s="5"/>
      <c r="SF287" s="5"/>
      <c r="SG287" s="5"/>
      <c r="SH287" s="5"/>
      <c r="SI287" s="5"/>
      <c r="SJ287" s="5"/>
      <c r="SK287" s="5"/>
      <c r="SL287" s="5"/>
      <c r="SM287" s="5"/>
      <c r="SN287" s="5"/>
      <c r="SO287" s="5"/>
      <c r="SP287" s="5"/>
      <c r="SQ287" s="5"/>
      <c r="SR287" s="5"/>
      <c r="SS287" s="5"/>
      <c r="ST287" s="5"/>
      <c r="SU287" s="5"/>
      <c r="SV287" s="5"/>
      <c r="SW287" s="5"/>
      <c r="SX287" s="5"/>
      <c r="SY287" s="5"/>
      <c r="SZ287" s="5"/>
      <c r="TA287" s="5"/>
      <c r="TB287" s="5"/>
      <c r="TC287" s="5"/>
      <c r="TD287" s="5"/>
      <c r="TE287" s="5"/>
      <c r="TF287" s="5"/>
      <c r="TG287" s="5"/>
      <c r="TH287" s="5"/>
      <c r="TI287" s="5"/>
      <c r="TJ287" s="5"/>
      <c r="TK287" s="5"/>
      <c r="TL287" s="5"/>
      <c r="TM287" s="5"/>
      <c r="TN287" s="5"/>
      <c r="TO287" s="5"/>
      <c r="TP287" s="5"/>
      <c r="TQ287" s="5"/>
      <c r="TR287" s="5"/>
      <c r="TS287" s="5"/>
      <c r="TT287" s="5"/>
      <c r="TU287" s="5"/>
      <c r="TV287" s="5"/>
      <c r="TW287" s="5"/>
      <c r="TX287" s="5"/>
      <c r="TY287" s="5"/>
      <c r="TZ287" s="5"/>
      <c r="UA287" s="5"/>
      <c r="UB287" s="5"/>
      <c r="UC287" s="5"/>
      <c r="UD287" s="5"/>
      <c r="UE287" s="5"/>
      <c r="UF287" s="5"/>
      <c r="UG287" s="5"/>
      <c r="UH287" s="5"/>
      <c r="UI287" s="5"/>
      <c r="UJ287" s="5"/>
      <c r="UK287" s="5"/>
      <c r="UL287" s="5"/>
      <c r="UM287" s="5"/>
      <c r="UN287" s="5"/>
      <c r="UO287" s="5"/>
      <c r="UP287" s="5"/>
      <c r="UQ287" s="5"/>
      <c r="UR287" s="5"/>
      <c r="US287" s="5"/>
      <c r="UT287" s="5"/>
      <c r="UU287" s="5"/>
      <c r="UV287" s="5"/>
      <c r="UW287" s="5"/>
      <c r="UX287" s="5"/>
      <c r="UY287" s="5"/>
      <c r="UZ287" s="5"/>
      <c r="VA287" s="5"/>
      <c r="VB287" s="5"/>
      <c r="VC287" s="5"/>
      <c r="VD287" s="5"/>
      <c r="VE287" s="5"/>
      <c r="VF287" s="5"/>
      <c r="VG287" s="5"/>
      <c r="VH287" s="5"/>
      <c r="VI287" s="5"/>
      <c r="VJ287" s="5"/>
      <c r="VK287" s="5"/>
      <c r="VL287" s="5"/>
      <c r="VM287" s="5"/>
      <c r="VN287" s="5"/>
      <c r="VO287" s="5"/>
      <c r="VP287" s="5"/>
      <c r="VQ287" s="5"/>
      <c r="VR287" s="5"/>
      <c r="VS287" s="5"/>
      <c r="VT287" s="5"/>
      <c r="VU287" s="5"/>
      <c r="VV287" s="5"/>
      <c r="VW287" s="5"/>
      <c r="VX287" s="5"/>
      <c r="VY287" s="5"/>
      <c r="VZ287" s="5"/>
      <c r="WA287" s="5"/>
      <c r="WB287" s="5"/>
      <c r="WC287" s="5"/>
      <c r="WD287" s="5"/>
      <c r="WE287" s="5"/>
      <c r="WF287" s="5"/>
      <c r="WG287" s="5"/>
      <c r="WH287" s="5"/>
      <c r="WI287" s="5"/>
      <c r="WJ287" s="5"/>
      <c r="WK287" s="5"/>
      <c r="WL287" s="5"/>
      <c r="WM287" s="5"/>
      <c r="WN287" s="5"/>
      <c r="WO287" s="5"/>
      <c r="WP287" s="5"/>
      <c r="WQ287" s="5"/>
      <c r="WR287" s="5"/>
      <c r="WS287" s="5"/>
      <c r="WT287" s="5"/>
      <c r="WU287" s="5"/>
      <c r="WV287" s="5"/>
      <c r="WW287" s="5"/>
      <c r="WX287" s="5"/>
      <c r="WY287" s="5"/>
      <c r="WZ287" s="5"/>
      <c r="XA287" s="5"/>
      <c r="XB287" s="5"/>
      <c r="XC287" s="5"/>
      <c r="XD287" s="5"/>
      <c r="XE287" s="5"/>
      <c r="XF287" s="5"/>
      <c r="XG287" s="5"/>
      <c r="XH287" s="5"/>
      <c r="XI287" s="5"/>
      <c r="XJ287" s="5"/>
      <c r="XK287" s="5"/>
      <c r="XL287" s="5"/>
      <c r="XM287" s="5"/>
      <c r="XN287" s="5"/>
      <c r="XO287" s="5"/>
      <c r="XP287" s="5"/>
      <c r="XQ287" s="5"/>
      <c r="XR287" s="5"/>
      <c r="XS287" s="5"/>
      <c r="XT287" s="5"/>
      <c r="XU287" s="5"/>
      <c r="XV287" s="5"/>
      <c r="XW287" s="5"/>
      <c r="XX287" s="5"/>
      <c r="XY287" s="5"/>
      <c r="XZ287" s="5"/>
      <c r="YA287" s="5"/>
      <c r="YB287" s="5"/>
      <c r="YC287" s="5"/>
      <c r="YD287" s="5"/>
      <c r="YE287" s="5"/>
      <c r="YF287" s="5"/>
      <c r="YG287" s="5"/>
      <c r="YH287" s="5"/>
      <c r="YI287" s="5"/>
      <c r="YJ287" s="5"/>
      <c r="YK287" s="5"/>
      <c r="YL287" s="5"/>
      <c r="YM287" s="5"/>
      <c r="YN287" s="5"/>
      <c r="YO287" s="5"/>
      <c r="YP287" s="5"/>
      <c r="YQ287" s="5"/>
      <c r="YR287" s="5"/>
      <c r="YS287" s="5"/>
      <c r="YT287" s="5"/>
      <c r="YU287" s="5"/>
      <c r="YV287" s="5"/>
      <c r="YW287" s="5"/>
      <c r="YX287" s="5"/>
      <c r="YY287" s="5"/>
      <c r="YZ287" s="5"/>
      <c r="ZA287" s="5"/>
      <c r="ZB287" s="5"/>
      <c r="ZC287" s="5"/>
      <c r="ZD287" s="5"/>
      <c r="ZE287" s="5"/>
      <c r="ZF287" s="5"/>
      <c r="ZG287" s="5"/>
      <c r="ZH287" s="5"/>
      <c r="ZI287" s="5"/>
      <c r="ZJ287" s="5"/>
      <c r="ZK287" s="5"/>
      <c r="ZL287" s="5"/>
      <c r="ZM287" s="5"/>
      <c r="ZN287" s="5"/>
      <c r="ZO287" s="5"/>
      <c r="ZP287" s="5"/>
      <c r="ZQ287" s="5"/>
      <c r="ZR287" s="5"/>
      <c r="ZS287" s="5"/>
      <c r="ZT287" s="5"/>
      <c r="ZU287" s="5"/>
      <c r="ZV287" s="5"/>
      <c r="ZW287" s="5"/>
      <c r="ZX287" s="5"/>
      <c r="ZY287" s="5"/>
      <c r="ZZ287" s="5"/>
      <c r="AAA287" s="5"/>
      <c r="AAB287" s="5"/>
      <c r="AAC287" s="5"/>
      <c r="AAD287" s="5"/>
      <c r="AAE287" s="5"/>
      <c r="AAF287" s="5"/>
      <c r="AAG287" s="5"/>
      <c r="AAH287" s="5"/>
      <c r="AAI287" s="5"/>
      <c r="AAJ287" s="5"/>
      <c r="AAK287" s="5"/>
      <c r="AAL287" s="5"/>
      <c r="AAM287" s="5"/>
      <c r="AAN287" s="5"/>
      <c r="AAO287" s="5"/>
      <c r="AAP287" s="5"/>
      <c r="AAQ287" s="5"/>
      <c r="AAR287" s="5"/>
      <c r="AAS287" s="5"/>
      <c r="AAT287" s="5"/>
      <c r="AAU287" s="5"/>
      <c r="AAV287" s="5"/>
      <c r="AAW287" s="5"/>
      <c r="AAX287" s="5"/>
      <c r="AAY287" s="5"/>
      <c r="AAZ287" s="5"/>
      <c r="ABA287" s="5"/>
      <c r="ABB287" s="5"/>
      <c r="ABC287" s="5"/>
      <c r="ABD287" s="5"/>
      <c r="ABE287" s="5"/>
      <c r="ABF287" s="5"/>
      <c r="ABG287" s="5"/>
      <c r="ABH287" s="5"/>
      <c r="ABI287" s="5"/>
      <c r="ABJ287" s="5"/>
      <c r="ABK287" s="5"/>
      <c r="ABL287" s="5"/>
      <c r="ABM287" s="5"/>
      <c r="ABN287" s="5"/>
      <c r="ABO287" s="5"/>
      <c r="ABP287" s="5"/>
      <c r="ABQ287" s="5"/>
      <c r="ABR287" s="5"/>
      <c r="ABS287" s="5"/>
      <c r="ABT287" s="5"/>
      <c r="ABU287" s="5"/>
      <c r="ABV287" s="5"/>
      <c r="ABW287" s="5"/>
      <c r="ABX287" s="5"/>
      <c r="ABY287" s="5"/>
      <c r="ABZ287" s="5"/>
      <c r="ACA287" s="5"/>
      <c r="ACB287" s="5"/>
      <c r="ACC287" s="5"/>
      <c r="ACD287" s="5"/>
      <c r="ACE287" s="5"/>
      <c r="ACF287" s="5"/>
      <c r="ACG287" s="5"/>
      <c r="ACH287" s="5"/>
      <c r="ACI287" s="5"/>
      <c r="ACJ287" s="5"/>
      <c r="ACK287" s="5"/>
      <c r="ACL287" s="5"/>
      <c r="ACM287" s="5"/>
      <c r="ACN287" s="5"/>
      <c r="ACO287" s="5"/>
      <c r="ACP287" s="5"/>
      <c r="ACQ287" s="5"/>
      <c r="ACR287" s="5"/>
      <c r="ACS287" s="5"/>
      <c r="ACT287" s="5"/>
      <c r="ACU287" s="5"/>
      <c r="ACV287" s="5"/>
      <c r="ACW287" s="5"/>
      <c r="ACX287" s="5"/>
      <c r="ACY287" s="5"/>
      <c r="ACZ287" s="5"/>
      <c r="ADA287" s="5"/>
      <c r="ADB287" s="5"/>
      <c r="ADC287" s="5"/>
      <c r="ADD287" s="5"/>
      <c r="ADE287" s="5"/>
      <c r="ADF287" s="5"/>
      <c r="ADG287" s="5"/>
      <c r="ADH287" s="5"/>
      <c r="ADI287" s="5"/>
      <c r="ADJ287" s="5"/>
      <c r="ADK287" s="5"/>
      <c r="ADL287" s="5"/>
      <c r="ADM287" s="5"/>
      <c r="ADN287" s="5"/>
      <c r="ADO287" s="5"/>
      <c r="ADP287" s="5"/>
      <c r="ADQ287" s="5"/>
      <c r="ADR287" s="5"/>
      <c r="ADS287" s="5"/>
      <c r="ADT287" s="5"/>
      <c r="ADU287" s="5"/>
      <c r="ADV287" s="5"/>
      <c r="ADW287" s="5"/>
      <c r="ADX287" s="5"/>
      <c r="ADY287" s="5"/>
      <c r="ADZ287" s="5"/>
      <c r="AEA287" s="5"/>
      <c r="AEB287" s="5"/>
      <c r="AEC287" s="5"/>
      <c r="AED287" s="5"/>
      <c r="AEE287" s="5"/>
      <c r="AEF287" s="5"/>
      <c r="AEG287" s="5"/>
      <c r="AEH287" s="5"/>
      <c r="AEI287" s="5"/>
      <c r="AEJ287" s="5"/>
      <c r="AEK287" s="5"/>
      <c r="AEL287" s="5"/>
      <c r="AEM287" s="5"/>
      <c r="AEN287" s="5"/>
      <c r="AEO287" s="5"/>
      <c r="AEP287" s="5"/>
      <c r="AEQ287" s="5"/>
      <c r="AER287" s="5"/>
      <c r="AES287" s="5"/>
      <c r="AET287" s="5"/>
      <c r="AEU287" s="5"/>
      <c r="AEV287" s="5"/>
      <c r="AEW287" s="5"/>
      <c r="AEX287" s="5"/>
      <c r="AEY287" s="5"/>
      <c r="AEZ287" s="5"/>
      <c r="AFA287" s="5"/>
      <c r="AFB287" s="5"/>
      <c r="AFC287" s="5"/>
      <c r="AFD287" s="5"/>
      <c r="AFE287" s="5"/>
      <c r="AFF287" s="5"/>
      <c r="AFG287" s="5"/>
      <c r="AFH287" s="5"/>
      <c r="AFI287" s="5"/>
      <c r="AFJ287" s="5"/>
      <c r="AFK287" s="5"/>
      <c r="AFL287" s="5"/>
      <c r="AFM287" s="5"/>
      <c r="AFN287" s="5"/>
      <c r="AFO287" s="5"/>
      <c r="AFP287" s="5"/>
      <c r="AFQ287" s="5"/>
      <c r="AFR287" s="5"/>
      <c r="AFS287" s="5"/>
      <c r="AFT287" s="5"/>
      <c r="AFU287" s="5"/>
      <c r="AFV287" s="5"/>
      <c r="AFW287" s="5"/>
      <c r="AFX287" s="5"/>
      <c r="AFY287" s="5"/>
      <c r="AFZ287" s="5"/>
      <c r="AGA287" s="5"/>
      <c r="AGB287" s="5"/>
      <c r="AGC287" s="5"/>
      <c r="AGD287" s="5"/>
      <c r="AGE287" s="5"/>
      <c r="AGF287" s="5"/>
      <c r="AGG287" s="5"/>
      <c r="AGH287" s="5"/>
      <c r="AGI287" s="5"/>
      <c r="AGJ287" s="5"/>
      <c r="AGK287" s="5"/>
      <c r="AGL287" s="5"/>
      <c r="AGM287" s="5"/>
      <c r="AGN287" s="5"/>
      <c r="AGO287" s="5"/>
      <c r="AGP287" s="5"/>
      <c r="AGQ287" s="5"/>
      <c r="AGR287" s="5"/>
      <c r="AGS287" s="5"/>
      <c r="AGT287" s="5"/>
      <c r="AGU287" s="5"/>
      <c r="AGV287" s="5"/>
      <c r="AGW287" s="5"/>
      <c r="AGX287" s="5"/>
      <c r="AGY287" s="5"/>
      <c r="AGZ287" s="5"/>
      <c r="AHA287" s="5"/>
      <c r="AHB287" s="5"/>
      <c r="AHC287" s="5"/>
      <c r="AHD287" s="5"/>
      <c r="AHE287" s="5"/>
      <c r="AHF287" s="5"/>
      <c r="AHG287" s="5"/>
      <c r="AHH287" s="5"/>
      <c r="AHI287" s="5"/>
      <c r="AHJ287" s="5"/>
      <c r="AHK287" s="5"/>
      <c r="AHL287" s="5"/>
      <c r="AHM287" s="5"/>
      <c r="AHN287" s="5"/>
      <c r="AHO287" s="5"/>
      <c r="AHP287" s="5"/>
      <c r="AHQ287" s="5"/>
      <c r="AHR287" s="5"/>
      <c r="AHS287" s="5"/>
      <c r="AHT287" s="5"/>
      <c r="AHU287" s="5"/>
      <c r="AHV287" s="5"/>
      <c r="AHW287" s="5"/>
      <c r="AHX287" s="5"/>
      <c r="AHY287" s="5"/>
      <c r="AHZ287" s="5"/>
      <c r="AIA287" s="5"/>
      <c r="AIB287" s="5"/>
      <c r="AIC287" s="5"/>
      <c r="AID287" s="5"/>
      <c r="AIE287" s="5"/>
      <c r="AIF287" s="5"/>
      <c r="AIG287" s="5"/>
      <c r="AIH287" s="5"/>
      <c r="AII287" s="5"/>
      <c r="AIJ287" s="5"/>
      <c r="AIK287" s="5"/>
      <c r="AIL287" s="5"/>
      <c r="AIM287" s="5"/>
      <c r="AIN287" s="5"/>
      <c r="AIO287" s="5"/>
      <c r="AIP287" s="5"/>
      <c r="AIQ287" s="5"/>
      <c r="AIR287" s="5"/>
      <c r="AIS287" s="5"/>
      <c r="AIT287" s="5"/>
      <c r="AIU287" s="5"/>
      <c r="AIV287" s="5"/>
      <c r="AIW287" s="5"/>
      <c r="AIX287" s="5"/>
      <c r="AIY287" s="5"/>
      <c r="AIZ287" s="5"/>
      <c r="AJA287" s="5"/>
      <c r="AJB287" s="5"/>
      <c r="AJC287" s="5"/>
      <c r="AJD287" s="5"/>
      <c r="AJE287" s="5"/>
      <c r="AJF287" s="5"/>
      <c r="AJG287" s="5"/>
      <c r="AJH287" s="5"/>
      <c r="AJI287" s="5"/>
      <c r="AJJ287" s="5"/>
      <c r="AJK287" s="5"/>
      <c r="AJL287" s="5"/>
      <c r="AJM287" s="5"/>
      <c r="AJN287" s="5"/>
      <c r="AJO287" s="5"/>
      <c r="AJP287" s="5"/>
      <c r="AJQ287" s="5"/>
      <c r="AJR287" s="5"/>
      <c r="AJS287" s="5"/>
      <c r="AJT287" s="5"/>
      <c r="AJU287" s="5"/>
      <c r="AJV287" s="5"/>
      <c r="AJW287" s="5"/>
      <c r="AJX287" s="5"/>
      <c r="AJY287" s="5"/>
      <c r="AJZ287" s="5"/>
      <c r="AKA287" s="5"/>
      <c r="AKB287" s="5"/>
      <c r="AKC287" s="5"/>
      <c r="AKD287" s="5"/>
      <c r="AKE287" s="5"/>
      <c r="AKF287" s="5"/>
      <c r="AKG287" s="5"/>
      <c r="AKH287" s="5"/>
      <c r="AKI287" s="5"/>
      <c r="AKJ287" s="5"/>
      <c r="AKK287" s="5"/>
      <c r="AKL287" s="5"/>
      <c r="AKM287" s="5"/>
      <c r="AKN287" s="5"/>
      <c r="AKO287" s="5"/>
      <c r="AKP287" s="5"/>
      <c r="AKQ287" s="5"/>
      <c r="AKR287" s="5"/>
      <c r="AKS287" s="5"/>
      <c r="AKT287" s="5"/>
      <c r="AKU287" s="5"/>
      <c r="AKV287" s="5"/>
      <c r="AKW287" s="5"/>
      <c r="AKX287" s="5"/>
      <c r="AKY287" s="5"/>
      <c r="AKZ287" s="5"/>
      <c r="ALA287" s="5"/>
      <c r="ALB287" s="5"/>
      <c r="ALC287" s="5"/>
      <c r="ALD287" s="5"/>
      <c r="ALE287" s="5"/>
      <c r="ALF287" s="5"/>
      <c r="ALG287" s="5"/>
      <c r="ALH287" s="5"/>
      <c r="ALI287" s="5"/>
      <c r="ALJ287" s="5"/>
      <c r="ALK287" s="5"/>
      <c r="ALL287" s="5"/>
      <c r="ALM287" s="5"/>
      <c r="ALN287" s="5"/>
      <c r="ALO287" s="5"/>
      <c r="ALP287" s="5"/>
      <c r="ALQ287" s="5"/>
      <c r="ALR287" s="5"/>
      <c r="ALS287" s="5"/>
      <c r="ALT287" s="5"/>
      <c r="ALU287" s="5"/>
      <c r="ALV287" s="5"/>
      <c r="ALW287" s="5"/>
      <c r="ALX287" s="5"/>
      <c r="ALY287" s="5"/>
      <c r="ALZ287" s="5"/>
      <c r="AMA287" s="5"/>
      <c r="AMB287" s="5"/>
      <c r="AMC287" s="5"/>
      <c r="AMD287" s="5"/>
      <c r="AME287" s="5"/>
      <c r="AMF287" s="5"/>
      <c r="AMG287" s="5"/>
      <c r="AMH287" s="5"/>
      <c r="AMI287" s="5"/>
      <c r="AMJ287" s="5"/>
    </row>
    <row r="288" spans="1:1024" ht="20.25" customHeight="1">
      <c r="A288" s="5"/>
      <c r="B288" s="209"/>
      <c r="C288" s="219"/>
      <c r="D288" s="219"/>
      <c r="E288" s="219"/>
      <c r="F288" s="303">
        <f>C286</f>
        <v>0</v>
      </c>
      <c r="G288" s="50"/>
      <c r="H288" s="50"/>
      <c r="I288" s="50"/>
      <c r="J288" s="50"/>
      <c r="K288" s="50"/>
      <c r="L288" s="67"/>
      <c r="M288" s="67"/>
      <c r="N288" s="67"/>
      <c r="O288" s="67"/>
      <c r="P288" s="240" t="s">
        <v>44</v>
      </c>
      <c r="Q288" s="240"/>
      <c r="R288" s="240"/>
      <c r="S288" s="248" t="str">
        <f>IF(S286="","",VLOOKUP(S286,'シフト記号表（勤務時間帯）'!$C$6:$U$35,19,0))</f>
        <v/>
      </c>
      <c r="T288" s="252" t="str">
        <f>IF(T286="","",VLOOKUP(T286,'シフト記号表（勤務時間帯）'!$C$6:$U$35,19,0))</f>
        <v/>
      </c>
      <c r="U288" s="252" t="str">
        <f>IF(U286="","",VLOOKUP(U286,'シフト記号表（勤務時間帯）'!$C$6:$U$35,19,0))</f>
        <v/>
      </c>
      <c r="V288" s="252" t="str">
        <f>IF(V286="","",VLOOKUP(V286,'シフト記号表（勤務時間帯）'!$C$6:$U$35,19,0))</f>
        <v/>
      </c>
      <c r="W288" s="252" t="str">
        <f>IF(W286="","",VLOOKUP(W286,'シフト記号表（勤務時間帯）'!$C$6:$U$35,19,0))</f>
        <v/>
      </c>
      <c r="X288" s="252" t="str">
        <f>IF(X286="","",VLOOKUP(X286,'シフト記号表（勤務時間帯）'!$C$6:$U$35,19,0))</f>
        <v/>
      </c>
      <c r="Y288" s="257" t="str">
        <f>IF(Y286="","",VLOOKUP(Y286,'シフト記号表（勤務時間帯）'!$C$6:$U$35,19,0))</f>
        <v/>
      </c>
      <c r="Z288" s="248" t="str">
        <f>IF(Z286="","",VLOOKUP(Z286,'シフト記号表（勤務時間帯）'!$C$6:$U$35,19,0))</f>
        <v/>
      </c>
      <c r="AA288" s="252" t="str">
        <f>IF(AA286="","",VLOOKUP(AA286,'シフト記号表（勤務時間帯）'!$C$6:$U$35,19,0))</f>
        <v/>
      </c>
      <c r="AB288" s="252" t="str">
        <f>IF(AB286="","",VLOOKUP(AB286,'シフト記号表（勤務時間帯）'!$C$6:$U$35,19,0))</f>
        <v/>
      </c>
      <c r="AC288" s="252" t="str">
        <f>IF(AC286="","",VLOOKUP(AC286,'シフト記号表（勤務時間帯）'!$C$6:$U$35,19,0))</f>
        <v/>
      </c>
      <c r="AD288" s="252" t="str">
        <f>IF(AD286="","",VLOOKUP(AD286,'シフト記号表（勤務時間帯）'!$C$6:$U$35,19,0))</f>
        <v/>
      </c>
      <c r="AE288" s="252" t="str">
        <f>IF(AE286="","",VLOOKUP(AE286,'シフト記号表（勤務時間帯）'!$C$6:$U$35,19,0))</f>
        <v/>
      </c>
      <c r="AF288" s="257" t="str">
        <f>IF(AF286="","",VLOOKUP(AF286,'シフト記号表（勤務時間帯）'!$C$6:$U$35,19,0))</f>
        <v/>
      </c>
      <c r="AG288" s="248" t="str">
        <f>IF(AG286="","",VLOOKUP(AG286,'シフト記号表（勤務時間帯）'!$C$6:$U$35,19,0))</f>
        <v/>
      </c>
      <c r="AH288" s="252" t="str">
        <f>IF(AH286="","",VLOOKUP(AH286,'シフト記号表（勤務時間帯）'!$C$6:$U$35,19,0))</f>
        <v/>
      </c>
      <c r="AI288" s="252" t="str">
        <f>IF(AI286="","",VLOOKUP(AI286,'シフト記号表（勤務時間帯）'!$C$6:$U$35,19,0))</f>
        <v/>
      </c>
      <c r="AJ288" s="252" t="str">
        <f>IF(AJ286="","",VLOOKUP(AJ286,'シフト記号表（勤務時間帯）'!$C$6:$U$35,19,0))</f>
        <v/>
      </c>
      <c r="AK288" s="252" t="str">
        <f>IF(AK286="","",VLOOKUP(AK286,'シフト記号表（勤務時間帯）'!$C$6:$U$35,19,0))</f>
        <v/>
      </c>
      <c r="AL288" s="252" t="str">
        <f>IF(AL286="","",VLOOKUP(AL286,'シフト記号表（勤務時間帯）'!$C$6:$U$35,19,0))</f>
        <v/>
      </c>
      <c r="AM288" s="257" t="str">
        <f>IF(AM286="","",VLOOKUP(AM286,'シフト記号表（勤務時間帯）'!$C$6:$U$35,19,0))</f>
        <v/>
      </c>
      <c r="AN288" s="248" t="str">
        <f>IF(AN286="","",VLOOKUP(AN286,'シフト記号表（勤務時間帯）'!$C$6:$U$35,19,0))</f>
        <v/>
      </c>
      <c r="AO288" s="252" t="str">
        <f>IF(AO286="","",VLOOKUP(AO286,'シフト記号表（勤務時間帯）'!$C$6:$U$35,19,0))</f>
        <v/>
      </c>
      <c r="AP288" s="252" t="str">
        <f>IF(AP286="","",VLOOKUP(AP286,'シフト記号表（勤務時間帯）'!$C$6:$U$35,19,0))</f>
        <v/>
      </c>
      <c r="AQ288" s="252" t="str">
        <f>IF(AQ286="","",VLOOKUP(AQ286,'シフト記号表（勤務時間帯）'!$C$6:$U$35,19,0))</f>
        <v/>
      </c>
      <c r="AR288" s="252" t="str">
        <f>IF(AR286="","",VLOOKUP(AR286,'シフト記号表（勤務時間帯）'!$C$6:$U$35,19,0))</f>
        <v/>
      </c>
      <c r="AS288" s="252" t="str">
        <f>IF(AS286="","",VLOOKUP(AS286,'シフト記号表（勤務時間帯）'!$C$6:$U$35,19,0))</f>
        <v/>
      </c>
      <c r="AT288" s="257" t="str">
        <f>IF(AT286="","",VLOOKUP(AT286,'シフト記号表（勤務時間帯）'!$C$6:$U$35,19,0))</f>
        <v/>
      </c>
      <c r="AU288" s="248" t="str">
        <f>IF(AU286="","",VLOOKUP(AU286,'シフト記号表（勤務時間帯）'!$C$6:$U$35,19,0))</f>
        <v/>
      </c>
      <c r="AV288" s="252" t="str">
        <f>IF(AV286="","",VLOOKUP(AV286,'シフト記号表（勤務時間帯）'!$C$6:$U$35,19,0))</f>
        <v/>
      </c>
      <c r="AW288" s="252" t="str">
        <f>IF(AW286="","",VLOOKUP(AW286,'シフト記号表（勤務時間帯）'!$C$6:$U$35,19,0))</f>
        <v/>
      </c>
      <c r="AX288" s="277">
        <f>IF($BB$3="４週",SUM(S288:AT288),IF($BB$3="暦月",SUM(S288:AW288),""))</f>
        <v>0</v>
      </c>
      <c r="AY288" s="277"/>
      <c r="AZ288" s="286">
        <f>IF($BB$3="４週",AX288/4,IF($BB$3="暦月",'認知症対応型通所（100名）'!AX288/('認知症対応型通所（100名）'!$BB$8/7),""))</f>
        <v>0</v>
      </c>
      <c r="BA288" s="286"/>
      <c r="BB288" s="174"/>
      <c r="BC288" s="174"/>
      <c r="BD288" s="174"/>
      <c r="BE288" s="174"/>
      <c r="BF288" s="174"/>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c r="IR288" s="5"/>
      <c r="IS288" s="5"/>
      <c r="IT288" s="5"/>
      <c r="IU288" s="5"/>
      <c r="IV288" s="5"/>
      <c r="IW288" s="5"/>
      <c r="IX288" s="5"/>
      <c r="IY288" s="5"/>
      <c r="IZ288" s="5"/>
      <c r="JA288" s="5"/>
      <c r="JB288" s="5"/>
      <c r="JC288" s="5"/>
      <c r="JD288" s="5"/>
      <c r="JE288" s="5"/>
      <c r="JF288" s="5"/>
      <c r="JG288" s="5"/>
      <c r="JH288" s="5"/>
      <c r="JI288" s="5"/>
      <c r="JJ288" s="5"/>
      <c r="JK288" s="5"/>
      <c r="JL288" s="5"/>
      <c r="JM288" s="5"/>
      <c r="JN288" s="5"/>
      <c r="JO288" s="5"/>
      <c r="JP288" s="5"/>
      <c r="JQ288" s="5"/>
      <c r="JR288" s="5"/>
      <c r="JS288" s="5"/>
      <c r="JT288" s="5"/>
      <c r="JU288" s="5"/>
      <c r="JV288" s="5"/>
      <c r="JW288" s="5"/>
      <c r="JX288" s="5"/>
      <c r="JY288" s="5"/>
      <c r="JZ288" s="5"/>
      <c r="KA288" s="5"/>
      <c r="KB288" s="5"/>
      <c r="KC288" s="5"/>
      <c r="KD288" s="5"/>
      <c r="KE288" s="5"/>
      <c r="KF288" s="5"/>
      <c r="KG288" s="5"/>
      <c r="KH288" s="5"/>
      <c r="KI288" s="5"/>
      <c r="KJ288" s="5"/>
      <c r="KK288" s="5"/>
      <c r="KL288" s="5"/>
      <c r="KM288" s="5"/>
      <c r="KN288" s="5"/>
      <c r="KO288" s="5"/>
      <c r="KP288" s="5"/>
      <c r="KQ288" s="5"/>
      <c r="KR288" s="5"/>
      <c r="KS288" s="5"/>
      <c r="KT288" s="5"/>
      <c r="KU288" s="5"/>
      <c r="KV288" s="5"/>
      <c r="KW288" s="5"/>
      <c r="KX288" s="5"/>
      <c r="KY288" s="5"/>
      <c r="KZ288" s="5"/>
      <c r="LA288" s="5"/>
      <c r="LB288" s="5"/>
      <c r="LC288" s="5"/>
      <c r="LD288" s="5"/>
      <c r="LE288" s="5"/>
      <c r="LF288" s="5"/>
      <c r="LG288" s="5"/>
      <c r="LH288" s="5"/>
      <c r="LI288" s="5"/>
      <c r="LJ288" s="5"/>
      <c r="LK288" s="5"/>
      <c r="LL288" s="5"/>
      <c r="LM288" s="5"/>
      <c r="LN288" s="5"/>
      <c r="LO288" s="5"/>
      <c r="LP288" s="5"/>
      <c r="LQ288" s="5"/>
      <c r="LR288" s="5"/>
      <c r="LS288" s="5"/>
      <c r="LT288" s="5"/>
      <c r="LU288" s="5"/>
      <c r="LV288" s="5"/>
      <c r="LW288" s="5"/>
      <c r="LX288" s="5"/>
      <c r="LY288" s="5"/>
      <c r="LZ288" s="5"/>
      <c r="MA288" s="5"/>
      <c r="MB288" s="5"/>
      <c r="MC288" s="5"/>
      <c r="MD288" s="5"/>
      <c r="ME288" s="5"/>
      <c r="MF288" s="5"/>
      <c r="MG288" s="5"/>
      <c r="MH288" s="5"/>
      <c r="MI288" s="5"/>
      <c r="MJ288" s="5"/>
      <c r="MK288" s="5"/>
      <c r="ML288" s="5"/>
      <c r="MM288" s="5"/>
      <c r="MN288" s="5"/>
      <c r="MO288" s="5"/>
      <c r="MP288" s="5"/>
      <c r="MQ288" s="5"/>
      <c r="MR288" s="5"/>
      <c r="MS288" s="5"/>
      <c r="MT288" s="5"/>
      <c r="MU288" s="5"/>
      <c r="MV288" s="5"/>
      <c r="MW288" s="5"/>
      <c r="MX288" s="5"/>
      <c r="MY288" s="5"/>
      <c r="MZ288" s="5"/>
      <c r="NA288" s="5"/>
      <c r="NB288" s="5"/>
      <c r="NC288" s="5"/>
      <c r="ND288" s="5"/>
      <c r="NE288" s="5"/>
      <c r="NF288" s="5"/>
      <c r="NG288" s="5"/>
      <c r="NH288" s="5"/>
      <c r="NI288" s="5"/>
      <c r="NJ288" s="5"/>
      <c r="NK288" s="5"/>
      <c r="NL288" s="5"/>
      <c r="NM288" s="5"/>
      <c r="NN288" s="5"/>
      <c r="NO288" s="5"/>
      <c r="NP288" s="5"/>
      <c r="NQ288" s="5"/>
      <c r="NR288" s="5"/>
      <c r="NS288" s="5"/>
      <c r="NT288" s="5"/>
      <c r="NU288" s="5"/>
      <c r="NV288" s="5"/>
      <c r="NW288" s="5"/>
      <c r="NX288" s="5"/>
      <c r="NY288" s="5"/>
      <c r="NZ288" s="5"/>
      <c r="OA288" s="5"/>
      <c r="OB288" s="5"/>
      <c r="OC288" s="5"/>
      <c r="OD288" s="5"/>
      <c r="OE288" s="5"/>
      <c r="OF288" s="5"/>
      <c r="OG288" s="5"/>
      <c r="OH288" s="5"/>
      <c r="OI288" s="5"/>
      <c r="OJ288" s="5"/>
      <c r="OK288" s="5"/>
      <c r="OL288" s="5"/>
      <c r="OM288" s="5"/>
      <c r="ON288" s="5"/>
      <c r="OO288" s="5"/>
      <c r="OP288" s="5"/>
      <c r="OQ288" s="5"/>
      <c r="OR288" s="5"/>
      <c r="OS288" s="5"/>
      <c r="OT288" s="5"/>
      <c r="OU288" s="5"/>
      <c r="OV288" s="5"/>
      <c r="OW288" s="5"/>
      <c r="OX288" s="5"/>
      <c r="OY288" s="5"/>
      <c r="OZ288" s="5"/>
      <c r="PA288" s="5"/>
      <c r="PB288" s="5"/>
      <c r="PC288" s="5"/>
      <c r="PD288" s="5"/>
      <c r="PE288" s="5"/>
      <c r="PF288" s="5"/>
      <c r="PG288" s="5"/>
      <c r="PH288" s="5"/>
      <c r="PI288" s="5"/>
      <c r="PJ288" s="5"/>
      <c r="PK288" s="5"/>
      <c r="PL288" s="5"/>
      <c r="PM288" s="5"/>
      <c r="PN288" s="5"/>
      <c r="PO288" s="5"/>
      <c r="PP288" s="5"/>
      <c r="PQ288" s="5"/>
      <c r="PR288" s="5"/>
      <c r="PS288" s="5"/>
      <c r="PT288" s="5"/>
      <c r="PU288" s="5"/>
      <c r="PV288" s="5"/>
      <c r="PW288" s="5"/>
      <c r="PX288" s="5"/>
      <c r="PY288" s="5"/>
      <c r="PZ288" s="5"/>
      <c r="QA288" s="5"/>
      <c r="QB288" s="5"/>
      <c r="QC288" s="5"/>
      <c r="QD288" s="5"/>
      <c r="QE288" s="5"/>
      <c r="QF288" s="5"/>
      <c r="QG288" s="5"/>
      <c r="QH288" s="5"/>
      <c r="QI288" s="5"/>
      <c r="QJ288" s="5"/>
      <c r="QK288" s="5"/>
      <c r="QL288" s="5"/>
      <c r="QM288" s="5"/>
      <c r="QN288" s="5"/>
      <c r="QO288" s="5"/>
      <c r="QP288" s="5"/>
      <c r="QQ288" s="5"/>
      <c r="QR288" s="5"/>
      <c r="QS288" s="5"/>
      <c r="QT288" s="5"/>
      <c r="QU288" s="5"/>
      <c r="QV288" s="5"/>
      <c r="QW288" s="5"/>
      <c r="QX288" s="5"/>
      <c r="QY288" s="5"/>
      <c r="QZ288" s="5"/>
      <c r="RA288" s="5"/>
      <c r="RB288" s="5"/>
      <c r="RC288" s="5"/>
      <c r="RD288" s="5"/>
      <c r="RE288" s="5"/>
      <c r="RF288" s="5"/>
      <c r="RG288" s="5"/>
      <c r="RH288" s="5"/>
      <c r="RI288" s="5"/>
      <c r="RJ288" s="5"/>
      <c r="RK288" s="5"/>
      <c r="RL288" s="5"/>
      <c r="RM288" s="5"/>
      <c r="RN288" s="5"/>
      <c r="RO288" s="5"/>
      <c r="RP288" s="5"/>
      <c r="RQ288" s="5"/>
      <c r="RR288" s="5"/>
      <c r="RS288" s="5"/>
      <c r="RT288" s="5"/>
      <c r="RU288" s="5"/>
      <c r="RV288" s="5"/>
      <c r="RW288" s="5"/>
      <c r="RX288" s="5"/>
      <c r="RY288" s="5"/>
      <c r="RZ288" s="5"/>
      <c r="SA288" s="5"/>
      <c r="SB288" s="5"/>
      <c r="SC288" s="5"/>
      <c r="SD288" s="5"/>
      <c r="SE288" s="5"/>
      <c r="SF288" s="5"/>
      <c r="SG288" s="5"/>
      <c r="SH288" s="5"/>
      <c r="SI288" s="5"/>
      <c r="SJ288" s="5"/>
      <c r="SK288" s="5"/>
      <c r="SL288" s="5"/>
      <c r="SM288" s="5"/>
      <c r="SN288" s="5"/>
      <c r="SO288" s="5"/>
      <c r="SP288" s="5"/>
      <c r="SQ288" s="5"/>
      <c r="SR288" s="5"/>
      <c r="SS288" s="5"/>
      <c r="ST288" s="5"/>
      <c r="SU288" s="5"/>
      <c r="SV288" s="5"/>
      <c r="SW288" s="5"/>
      <c r="SX288" s="5"/>
      <c r="SY288" s="5"/>
      <c r="SZ288" s="5"/>
      <c r="TA288" s="5"/>
      <c r="TB288" s="5"/>
      <c r="TC288" s="5"/>
      <c r="TD288" s="5"/>
      <c r="TE288" s="5"/>
      <c r="TF288" s="5"/>
      <c r="TG288" s="5"/>
      <c r="TH288" s="5"/>
      <c r="TI288" s="5"/>
      <c r="TJ288" s="5"/>
      <c r="TK288" s="5"/>
      <c r="TL288" s="5"/>
      <c r="TM288" s="5"/>
      <c r="TN288" s="5"/>
      <c r="TO288" s="5"/>
      <c r="TP288" s="5"/>
      <c r="TQ288" s="5"/>
      <c r="TR288" s="5"/>
      <c r="TS288" s="5"/>
      <c r="TT288" s="5"/>
      <c r="TU288" s="5"/>
      <c r="TV288" s="5"/>
      <c r="TW288" s="5"/>
      <c r="TX288" s="5"/>
      <c r="TY288" s="5"/>
      <c r="TZ288" s="5"/>
      <c r="UA288" s="5"/>
      <c r="UB288" s="5"/>
      <c r="UC288" s="5"/>
      <c r="UD288" s="5"/>
      <c r="UE288" s="5"/>
      <c r="UF288" s="5"/>
      <c r="UG288" s="5"/>
      <c r="UH288" s="5"/>
      <c r="UI288" s="5"/>
      <c r="UJ288" s="5"/>
      <c r="UK288" s="5"/>
      <c r="UL288" s="5"/>
      <c r="UM288" s="5"/>
      <c r="UN288" s="5"/>
      <c r="UO288" s="5"/>
      <c r="UP288" s="5"/>
      <c r="UQ288" s="5"/>
      <c r="UR288" s="5"/>
      <c r="US288" s="5"/>
      <c r="UT288" s="5"/>
      <c r="UU288" s="5"/>
      <c r="UV288" s="5"/>
      <c r="UW288" s="5"/>
      <c r="UX288" s="5"/>
      <c r="UY288" s="5"/>
      <c r="UZ288" s="5"/>
      <c r="VA288" s="5"/>
      <c r="VB288" s="5"/>
      <c r="VC288" s="5"/>
      <c r="VD288" s="5"/>
      <c r="VE288" s="5"/>
      <c r="VF288" s="5"/>
      <c r="VG288" s="5"/>
      <c r="VH288" s="5"/>
      <c r="VI288" s="5"/>
      <c r="VJ288" s="5"/>
      <c r="VK288" s="5"/>
      <c r="VL288" s="5"/>
      <c r="VM288" s="5"/>
      <c r="VN288" s="5"/>
      <c r="VO288" s="5"/>
      <c r="VP288" s="5"/>
      <c r="VQ288" s="5"/>
      <c r="VR288" s="5"/>
      <c r="VS288" s="5"/>
      <c r="VT288" s="5"/>
      <c r="VU288" s="5"/>
      <c r="VV288" s="5"/>
      <c r="VW288" s="5"/>
      <c r="VX288" s="5"/>
      <c r="VY288" s="5"/>
      <c r="VZ288" s="5"/>
      <c r="WA288" s="5"/>
      <c r="WB288" s="5"/>
      <c r="WC288" s="5"/>
      <c r="WD288" s="5"/>
      <c r="WE288" s="5"/>
      <c r="WF288" s="5"/>
      <c r="WG288" s="5"/>
      <c r="WH288" s="5"/>
      <c r="WI288" s="5"/>
      <c r="WJ288" s="5"/>
      <c r="WK288" s="5"/>
      <c r="WL288" s="5"/>
      <c r="WM288" s="5"/>
      <c r="WN288" s="5"/>
      <c r="WO288" s="5"/>
      <c r="WP288" s="5"/>
      <c r="WQ288" s="5"/>
      <c r="WR288" s="5"/>
      <c r="WS288" s="5"/>
      <c r="WT288" s="5"/>
      <c r="WU288" s="5"/>
      <c r="WV288" s="5"/>
      <c r="WW288" s="5"/>
      <c r="WX288" s="5"/>
      <c r="WY288" s="5"/>
      <c r="WZ288" s="5"/>
      <c r="XA288" s="5"/>
      <c r="XB288" s="5"/>
      <c r="XC288" s="5"/>
      <c r="XD288" s="5"/>
      <c r="XE288" s="5"/>
      <c r="XF288" s="5"/>
      <c r="XG288" s="5"/>
      <c r="XH288" s="5"/>
      <c r="XI288" s="5"/>
      <c r="XJ288" s="5"/>
      <c r="XK288" s="5"/>
      <c r="XL288" s="5"/>
      <c r="XM288" s="5"/>
      <c r="XN288" s="5"/>
      <c r="XO288" s="5"/>
      <c r="XP288" s="5"/>
      <c r="XQ288" s="5"/>
      <c r="XR288" s="5"/>
      <c r="XS288" s="5"/>
      <c r="XT288" s="5"/>
      <c r="XU288" s="5"/>
      <c r="XV288" s="5"/>
      <c r="XW288" s="5"/>
      <c r="XX288" s="5"/>
      <c r="XY288" s="5"/>
      <c r="XZ288" s="5"/>
      <c r="YA288" s="5"/>
      <c r="YB288" s="5"/>
      <c r="YC288" s="5"/>
      <c r="YD288" s="5"/>
      <c r="YE288" s="5"/>
      <c r="YF288" s="5"/>
      <c r="YG288" s="5"/>
      <c r="YH288" s="5"/>
      <c r="YI288" s="5"/>
      <c r="YJ288" s="5"/>
      <c r="YK288" s="5"/>
      <c r="YL288" s="5"/>
      <c r="YM288" s="5"/>
      <c r="YN288" s="5"/>
      <c r="YO288" s="5"/>
      <c r="YP288" s="5"/>
      <c r="YQ288" s="5"/>
      <c r="YR288" s="5"/>
      <c r="YS288" s="5"/>
      <c r="YT288" s="5"/>
      <c r="YU288" s="5"/>
      <c r="YV288" s="5"/>
      <c r="YW288" s="5"/>
      <c r="YX288" s="5"/>
      <c r="YY288" s="5"/>
      <c r="YZ288" s="5"/>
      <c r="ZA288" s="5"/>
      <c r="ZB288" s="5"/>
      <c r="ZC288" s="5"/>
      <c r="ZD288" s="5"/>
      <c r="ZE288" s="5"/>
      <c r="ZF288" s="5"/>
      <c r="ZG288" s="5"/>
      <c r="ZH288" s="5"/>
      <c r="ZI288" s="5"/>
      <c r="ZJ288" s="5"/>
      <c r="ZK288" s="5"/>
      <c r="ZL288" s="5"/>
      <c r="ZM288" s="5"/>
      <c r="ZN288" s="5"/>
      <c r="ZO288" s="5"/>
      <c r="ZP288" s="5"/>
      <c r="ZQ288" s="5"/>
      <c r="ZR288" s="5"/>
      <c r="ZS288" s="5"/>
      <c r="ZT288" s="5"/>
      <c r="ZU288" s="5"/>
      <c r="ZV288" s="5"/>
      <c r="ZW288" s="5"/>
      <c r="ZX288" s="5"/>
      <c r="ZY288" s="5"/>
      <c r="ZZ288" s="5"/>
      <c r="AAA288" s="5"/>
      <c r="AAB288" s="5"/>
      <c r="AAC288" s="5"/>
      <c r="AAD288" s="5"/>
      <c r="AAE288" s="5"/>
      <c r="AAF288" s="5"/>
      <c r="AAG288" s="5"/>
      <c r="AAH288" s="5"/>
      <c r="AAI288" s="5"/>
      <c r="AAJ288" s="5"/>
      <c r="AAK288" s="5"/>
      <c r="AAL288" s="5"/>
      <c r="AAM288" s="5"/>
      <c r="AAN288" s="5"/>
      <c r="AAO288" s="5"/>
      <c r="AAP288" s="5"/>
      <c r="AAQ288" s="5"/>
      <c r="AAR288" s="5"/>
      <c r="AAS288" s="5"/>
      <c r="AAT288" s="5"/>
      <c r="AAU288" s="5"/>
      <c r="AAV288" s="5"/>
      <c r="AAW288" s="5"/>
      <c r="AAX288" s="5"/>
      <c r="AAY288" s="5"/>
      <c r="AAZ288" s="5"/>
      <c r="ABA288" s="5"/>
      <c r="ABB288" s="5"/>
      <c r="ABC288" s="5"/>
      <c r="ABD288" s="5"/>
      <c r="ABE288" s="5"/>
      <c r="ABF288" s="5"/>
      <c r="ABG288" s="5"/>
      <c r="ABH288" s="5"/>
      <c r="ABI288" s="5"/>
      <c r="ABJ288" s="5"/>
      <c r="ABK288" s="5"/>
      <c r="ABL288" s="5"/>
      <c r="ABM288" s="5"/>
      <c r="ABN288" s="5"/>
      <c r="ABO288" s="5"/>
      <c r="ABP288" s="5"/>
      <c r="ABQ288" s="5"/>
      <c r="ABR288" s="5"/>
      <c r="ABS288" s="5"/>
      <c r="ABT288" s="5"/>
      <c r="ABU288" s="5"/>
      <c r="ABV288" s="5"/>
      <c r="ABW288" s="5"/>
      <c r="ABX288" s="5"/>
      <c r="ABY288" s="5"/>
      <c r="ABZ288" s="5"/>
      <c r="ACA288" s="5"/>
      <c r="ACB288" s="5"/>
      <c r="ACC288" s="5"/>
      <c r="ACD288" s="5"/>
      <c r="ACE288" s="5"/>
      <c r="ACF288" s="5"/>
      <c r="ACG288" s="5"/>
      <c r="ACH288" s="5"/>
      <c r="ACI288" s="5"/>
      <c r="ACJ288" s="5"/>
      <c r="ACK288" s="5"/>
      <c r="ACL288" s="5"/>
      <c r="ACM288" s="5"/>
      <c r="ACN288" s="5"/>
      <c r="ACO288" s="5"/>
      <c r="ACP288" s="5"/>
      <c r="ACQ288" s="5"/>
      <c r="ACR288" s="5"/>
      <c r="ACS288" s="5"/>
      <c r="ACT288" s="5"/>
      <c r="ACU288" s="5"/>
      <c r="ACV288" s="5"/>
      <c r="ACW288" s="5"/>
      <c r="ACX288" s="5"/>
      <c r="ACY288" s="5"/>
      <c r="ACZ288" s="5"/>
      <c r="ADA288" s="5"/>
      <c r="ADB288" s="5"/>
      <c r="ADC288" s="5"/>
      <c r="ADD288" s="5"/>
      <c r="ADE288" s="5"/>
      <c r="ADF288" s="5"/>
      <c r="ADG288" s="5"/>
      <c r="ADH288" s="5"/>
      <c r="ADI288" s="5"/>
      <c r="ADJ288" s="5"/>
      <c r="ADK288" s="5"/>
      <c r="ADL288" s="5"/>
      <c r="ADM288" s="5"/>
      <c r="ADN288" s="5"/>
      <c r="ADO288" s="5"/>
      <c r="ADP288" s="5"/>
      <c r="ADQ288" s="5"/>
      <c r="ADR288" s="5"/>
      <c r="ADS288" s="5"/>
      <c r="ADT288" s="5"/>
      <c r="ADU288" s="5"/>
      <c r="ADV288" s="5"/>
      <c r="ADW288" s="5"/>
      <c r="ADX288" s="5"/>
      <c r="ADY288" s="5"/>
      <c r="ADZ288" s="5"/>
      <c r="AEA288" s="5"/>
      <c r="AEB288" s="5"/>
      <c r="AEC288" s="5"/>
      <c r="AED288" s="5"/>
      <c r="AEE288" s="5"/>
      <c r="AEF288" s="5"/>
      <c r="AEG288" s="5"/>
      <c r="AEH288" s="5"/>
      <c r="AEI288" s="5"/>
      <c r="AEJ288" s="5"/>
      <c r="AEK288" s="5"/>
      <c r="AEL288" s="5"/>
      <c r="AEM288" s="5"/>
      <c r="AEN288" s="5"/>
      <c r="AEO288" s="5"/>
      <c r="AEP288" s="5"/>
      <c r="AEQ288" s="5"/>
      <c r="AER288" s="5"/>
      <c r="AES288" s="5"/>
      <c r="AET288" s="5"/>
      <c r="AEU288" s="5"/>
      <c r="AEV288" s="5"/>
      <c r="AEW288" s="5"/>
      <c r="AEX288" s="5"/>
      <c r="AEY288" s="5"/>
      <c r="AEZ288" s="5"/>
      <c r="AFA288" s="5"/>
      <c r="AFB288" s="5"/>
      <c r="AFC288" s="5"/>
      <c r="AFD288" s="5"/>
      <c r="AFE288" s="5"/>
      <c r="AFF288" s="5"/>
      <c r="AFG288" s="5"/>
      <c r="AFH288" s="5"/>
      <c r="AFI288" s="5"/>
      <c r="AFJ288" s="5"/>
      <c r="AFK288" s="5"/>
      <c r="AFL288" s="5"/>
      <c r="AFM288" s="5"/>
      <c r="AFN288" s="5"/>
      <c r="AFO288" s="5"/>
      <c r="AFP288" s="5"/>
      <c r="AFQ288" s="5"/>
      <c r="AFR288" s="5"/>
      <c r="AFS288" s="5"/>
      <c r="AFT288" s="5"/>
      <c r="AFU288" s="5"/>
      <c r="AFV288" s="5"/>
      <c r="AFW288" s="5"/>
      <c r="AFX288" s="5"/>
      <c r="AFY288" s="5"/>
      <c r="AFZ288" s="5"/>
      <c r="AGA288" s="5"/>
      <c r="AGB288" s="5"/>
      <c r="AGC288" s="5"/>
      <c r="AGD288" s="5"/>
      <c r="AGE288" s="5"/>
      <c r="AGF288" s="5"/>
      <c r="AGG288" s="5"/>
      <c r="AGH288" s="5"/>
      <c r="AGI288" s="5"/>
      <c r="AGJ288" s="5"/>
      <c r="AGK288" s="5"/>
      <c r="AGL288" s="5"/>
      <c r="AGM288" s="5"/>
      <c r="AGN288" s="5"/>
      <c r="AGO288" s="5"/>
      <c r="AGP288" s="5"/>
      <c r="AGQ288" s="5"/>
      <c r="AGR288" s="5"/>
      <c r="AGS288" s="5"/>
      <c r="AGT288" s="5"/>
      <c r="AGU288" s="5"/>
      <c r="AGV288" s="5"/>
      <c r="AGW288" s="5"/>
      <c r="AGX288" s="5"/>
      <c r="AGY288" s="5"/>
      <c r="AGZ288" s="5"/>
      <c r="AHA288" s="5"/>
      <c r="AHB288" s="5"/>
      <c r="AHC288" s="5"/>
      <c r="AHD288" s="5"/>
      <c r="AHE288" s="5"/>
      <c r="AHF288" s="5"/>
      <c r="AHG288" s="5"/>
      <c r="AHH288" s="5"/>
      <c r="AHI288" s="5"/>
      <c r="AHJ288" s="5"/>
      <c r="AHK288" s="5"/>
      <c r="AHL288" s="5"/>
      <c r="AHM288" s="5"/>
      <c r="AHN288" s="5"/>
      <c r="AHO288" s="5"/>
      <c r="AHP288" s="5"/>
      <c r="AHQ288" s="5"/>
      <c r="AHR288" s="5"/>
      <c r="AHS288" s="5"/>
      <c r="AHT288" s="5"/>
      <c r="AHU288" s="5"/>
      <c r="AHV288" s="5"/>
      <c r="AHW288" s="5"/>
      <c r="AHX288" s="5"/>
      <c r="AHY288" s="5"/>
      <c r="AHZ288" s="5"/>
      <c r="AIA288" s="5"/>
      <c r="AIB288" s="5"/>
      <c r="AIC288" s="5"/>
      <c r="AID288" s="5"/>
      <c r="AIE288" s="5"/>
      <c r="AIF288" s="5"/>
      <c r="AIG288" s="5"/>
      <c r="AIH288" s="5"/>
      <c r="AII288" s="5"/>
      <c r="AIJ288" s="5"/>
      <c r="AIK288" s="5"/>
      <c r="AIL288" s="5"/>
      <c r="AIM288" s="5"/>
      <c r="AIN288" s="5"/>
      <c r="AIO288" s="5"/>
      <c r="AIP288" s="5"/>
      <c r="AIQ288" s="5"/>
      <c r="AIR288" s="5"/>
      <c r="AIS288" s="5"/>
      <c r="AIT288" s="5"/>
      <c r="AIU288" s="5"/>
      <c r="AIV288" s="5"/>
      <c r="AIW288" s="5"/>
      <c r="AIX288" s="5"/>
      <c r="AIY288" s="5"/>
      <c r="AIZ288" s="5"/>
      <c r="AJA288" s="5"/>
      <c r="AJB288" s="5"/>
      <c r="AJC288" s="5"/>
      <c r="AJD288" s="5"/>
      <c r="AJE288" s="5"/>
      <c r="AJF288" s="5"/>
      <c r="AJG288" s="5"/>
      <c r="AJH288" s="5"/>
      <c r="AJI288" s="5"/>
      <c r="AJJ288" s="5"/>
      <c r="AJK288" s="5"/>
      <c r="AJL288" s="5"/>
      <c r="AJM288" s="5"/>
      <c r="AJN288" s="5"/>
      <c r="AJO288" s="5"/>
      <c r="AJP288" s="5"/>
      <c r="AJQ288" s="5"/>
      <c r="AJR288" s="5"/>
      <c r="AJS288" s="5"/>
      <c r="AJT288" s="5"/>
      <c r="AJU288" s="5"/>
      <c r="AJV288" s="5"/>
      <c r="AJW288" s="5"/>
      <c r="AJX288" s="5"/>
      <c r="AJY288" s="5"/>
      <c r="AJZ288" s="5"/>
      <c r="AKA288" s="5"/>
      <c r="AKB288" s="5"/>
      <c r="AKC288" s="5"/>
      <c r="AKD288" s="5"/>
      <c r="AKE288" s="5"/>
      <c r="AKF288" s="5"/>
      <c r="AKG288" s="5"/>
      <c r="AKH288" s="5"/>
      <c r="AKI288" s="5"/>
      <c r="AKJ288" s="5"/>
      <c r="AKK288" s="5"/>
      <c r="AKL288" s="5"/>
      <c r="AKM288" s="5"/>
      <c r="AKN288" s="5"/>
      <c r="AKO288" s="5"/>
      <c r="AKP288" s="5"/>
      <c r="AKQ288" s="5"/>
      <c r="AKR288" s="5"/>
      <c r="AKS288" s="5"/>
      <c r="AKT288" s="5"/>
      <c r="AKU288" s="5"/>
      <c r="AKV288" s="5"/>
      <c r="AKW288" s="5"/>
      <c r="AKX288" s="5"/>
      <c r="AKY288" s="5"/>
      <c r="AKZ288" s="5"/>
      <c r="ALA288" s="5"/>
      <c r="ALB288" s="5"/>
      <c r="ALC288" s="5"/>
      <c r="ALD288" s="5"/>
      <c r="ALE288" s="5"/>
      <c r="ALF288" s="5"/>
      <c r="ALG288" s="5"/>
      <c r="ALH288" s="5"/>
      <c r="ALI288" s="5"/>
      <c r="ALJ288" s="5"/>
      <c r="ALK288" s="5"/>
      <c r="ALL288" s="5"/>
      <c r="ALM288" s="5"/>
      <c r="ALN288" s="5"/>
      <c r="ALO288" s="5"/>
      <c r="ALP288" s="5"/>
      <c r="ALQ288" s="5"/>
      <c r="ALR288" s="5"/>
      <c r="ALS288" s="5"/>
      <c r="ALT288" s="5"/>
      <c r="ALU288" s="5"/>
      <c r="ALV288" s="5"/>
      <c r="ALW288" s="5"/>
      <c r="ALX288" s="5"/>
      <c r="ALY288" s="5"/>
      <c r="ALZ288" s="5"/>
      <c r="AMA288" s="5"/>
      <c r="AMB288" s="5"/>
      <c r="AMC288" s="5"/>
      <c r="AMD288" s="5"/>
      <c r="AME288" s="5"/>
      <c r="AMF288" s="5"/>
      <c r="AMG288" s="5"/>
      <c r="AMH288" s="5"/>
      <c r="AMI288" s="5"/>
      <c r="AMJ288" s="5"/>
    </row>
    <row r="289" spans="1:1024" ht="20.25" customHeight="1">
      <c r="A289" s="5"/>
      <c r="B289" s="209">
        <f>B286+1</f>
        <v>90</v>
      </c>
      <c r="C289" s="219"/>
      <c r="D289" s="219"/>
      <c r="E289" s="219"/>
      <c r="F289" s="41"/>
      <c r="G289" s="50"/>
      <c r="H289" s="50"/>
      <c r="I289" s="50"/>
      <c r="J289" s="50"/>
      <c r="K289" s="50"/>
      <c r="L289" s="67"/>
      <c r="M289" s="67"/>
      <c r="N289" s="67"/>
      <c r="O289" s="67"/>
      <c r="P289" s="241" t="s">
        <v>49</v>
      </c>
      <c r="Q289" s="241"/>
      <c r="R289" s="241"/>
      <c r="S289" s="307"/>
      <c r="T289" s="309"/>
      <c r="U289" s="309"/>
      <c r="V289" s="309"/>
      <c r="W289" s="309"/>
      <c r="X289" s="309"/>
      <c r="Y289" s="310"/>
      <c r="Z289" s="307"/>
      <c r="AA289" s="309"/>
      <c r="AB289" s="309"/>
      <c r="AC289" s="309"/>
      <c r="AD289" s="309"/>
      <c r="AE289" s="309"/>
      <c r="AF289" s="310"/>
      <c r="AG289" s="307"/>
      <c r="AH289" s="309"/>
      <c r="AI289" s="309"/>
      <c r="AJ289" s="309"/>
      <c r="AK289" s="309"/>
      <c r="AL289" s="309"/>
      <c r="AM289" s="310"/>
      <c r="AN289" s="307"/>
      <c r="AO289" s="309"/>
      <c r="AP289" s="309"/>
      <c r="AQ289" s="309"/>
      <c r="AR289" s="309"/>
      <c r="AS289" s="309"/>
      <c r="AT289" s="310"/>
      <c r="AU289" s="307"/>
      <c r="AV289" s="309"/>
      <c r="AW289" s="309"/>
      <c r="AX289" s="312"/>
      <c r="AY289" s="312"/>
      <c r="AZ289" s="316"/>
      <c r="BA289" s="316"/>
      <c r="BB289" s="174"/>
      <c r="BC289" s="174"/>
      <c r="BD289" s="174"/>
      <c r="BE289" s="174"/>
      <c r="BF289" s="174"/>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c r="IR289" s="5"/>
      <c r="IS289" s="5"/>
      <c r="IT289" s="5"/>
      <c r="IU289" s="5"/>
      <c r="IV289" s="5"/>
      <c r="IW289" s="5"/>
      <c r="IX289" s="5"/>
      <c r="IY289" s="5"/>
      <c r="IZ289" s="5"/>
      <c r="JA289" s="5"/>
      <c r="JB289" s="5"/>
      <c r="JC289" s="5"/>
      <c r="JD289" s="5"/>
      <c r="JE289" s="5"/>
      <c r="JF289" s="5"/>
      <c r="JG289" s="5"/>
      <c r="JH289" s="5"/>
      <c r="JI289" s="5"/>
      <c r="JJ289" s="5"/>
      <c r="JK289" s="5"/>
      <c r="JL289" s="5"/>
      <c r="JM289" s="5"/>
      <c r="JN289" s="5"/>
      <c r="JO289" s="5"/>
      <c r="JP289" s="5"/>
      <c r="JQ289" s="5"/>
      <c r="JR289" s="5"/>
      <c r="JS289" s="5"/>
      <c r="JT289" s="5"/>
      <c r="JU289" s="5"/>
      <c r="JV289" s="5"/>
      <c r="JW289" s="5"/>
      <c r="JX289" s="5"/>
      <c r="JY289" s="5"/>
      <c r="JZ289" s="5"/>
      <c r="KA289" s="5"/>
      <c r="KB289" s="5"/>
      <c r="KC289" s="5"/>
      <c r="KD289" s="5"/>
      <c r="KE289" s="5"/>
      <c r="KF289" s="5"/>
      <c r="KG289" s="5"/>
      <c r="KH289" s="5"/>
      <c r="KI289" s="5"/>
      <c r="KJ289" s="5"/>
      <c r="KK289" s="5"/>
      <c r="KL289" s="5"/>
      <c r="KM289" s="5"/>
      <c r="KN289" s="5"/>
      <c r="KO289" s="5"/>
      <c r="KP289" s="5"/>
      <c r="KQ289" s="5"/>
      <c r="KR289" s="5"/>
      <c r="KS289" s="5"/>
      <c r="KT289" s="5"/>
      <c r="KU289" s="5"/>
      <c r="KV289" s="5"/>
      <c r="KW289" s="5"/>
      <c r="KX289" s="5"/>
      <c r="KY289" s="5"/>
      <c r="KZ289" s="5"/>
      <c r="LA289" s="5"/>
      <c r="LB289" s="5"/>
      <c r="LC289" s="5"/>
      <c r="LD289" s="5"/>
      <c r="LE289" s="5"/>
      <c r="LF289" s="5"/>
      <c r="LG289" s="5"/>
      <c r="LH289" s="5"/>
      <c r="LI289" s="5"/>
      <c r="LJ289" s="5"/>
      <c r="LK289" s="5"/>
      <c r="LL289" s="5"/>
      <c r="LM289" s="5"/>
      <c r="LN289" s="5"/>
      <c r="LO289" s="5"/>
      <c r="LP289" s="5"/>
      <c r="LQ289" s="5"/>
      <c r="LR289" s="5"/>
      <c r="LS289" s="5"/>
      <c r="LT289" s="5"/>
      <c r="LU289" s="5"/>
      <c r="LV289" s="5"/>
      <c r="LW289" s="5"/>
      <c r="LX289" s="5"/>
      <c r="LY289" s="5"/>
      <c r="LZ289" s="5"/>
      <c r="MA289" s="5"/>
      <c r="MB289" s="5"/>
      <c r="MC289" s="5"/>
      <c r="MD289" s="5"/>
      <c r="ME289" s="5"/>
      <c r="MF289" s="5"/>
      <c r="MG289" s="5"/>
      <c r="MH289" s="5"/>
      <c r="MI289" s="5"/>
      <c r="MJ289" s="5"/>
      <c r="MK289" s="5"/>
      <c r="ML289" s="5"/>
      <c r="MM289" s="5"/>
      <c r="MN289" s="5"/>
      <c r="MO289" s="5"/>
      <c r="MP289" s="5"/>
      <c r="MQ289" s="5"/>
      <c r="MR289" s="5"/>
      <c r="MS289" s="5"/>
      <c r="MT289" s="5"/>
      <c r="MU289" s="5"/>
      <c r="MV289" s="5"/>
      <c r="MW289" s="5"/>
      <c r="MX289" s="5"/>
      <c r="MY289" s="5"/>
      <c r="MZ289" s="5"/>
      <c r="NA289" s="5"/>
      <c r="NB289" s="5"/>
      <c r="NC289" s="5"/>
      <c r="ND289" s="5"/>
      <c r="NE289" s="5"/>
      <c r="NF289" s="5"/>
      <c r="NG289" s="5"/>
      <c r="NH289" s="5"/>
      <c r="NI289" s="5"/>
      <c r="NJ289" s="5"/>
      <c r="NK289" s="5"/>
      <c r="NL289" s="5"/>
      <c r="NM289" s="5"/>
      <c r="NN289" s="5"/>
      <c r="NO289" s="5"/>
      <c r="NP289" s="5"/>
      <c r="NQ289" s="5"/>
      <c r="NR289" s="5"/>
      <c r="NS289" s="5"/>
      <c r="NT289" s="5"/>
      <c r="NU289" s="5"/>
      <c r="NV289" s="5"/>
      <c r="NW289" s="5"/>
      <c r="NX289" s="5"/>
      <c r="NY289" s="5"/>
      <c r="NZ289" s="5"/>
      <c r="OA289" s="5"/>
      <c r="OB289" s="5"/>
      <c r="OC289" s="5"/>
      <c r="OD289" s="5"/>
      <c r="OE289" s="5"/>
      <c r="OF289" s="5"/>
      <c r="OG289" s="5"/>
      <c r="OH289" s="5"/>
      <c r="OI289" s="5"/>
      <c r="OJ289" s="5"/>
      <c r="OK289" s="5"/>
      <c r="OL289" s="5"/>
      <c r="OM289" s="5"/>
      <c r="ON289" s="5"/>
      <c r="OO289" s="5"/>
      <c r="OP289" s="5"/>
      <c r="OQ289" s="5"/>
      <c r="OR289" s="5"/>
      <c r="OS289" s="5"/>
      <c r="OT289" s="5"/>
      <c r="OU289" s="5"/>
      <c r="OV289" s="5"/>
      <c r="OW289" s="5"/>
      <c r="OX289" s="5"/>
      <c r="OY289" s="5"/>
      <c r="OZ289" s="5"/>
      <c r="PA289" s="5"/>
      <c r="PB289" s="5"/>
      <c r="PC289" s="5"/>
      <c r="PD289" s="5"/>
      <c r="PE289" s="5"/>
      <c r="PF289" s="5"/>
      <c r="PG289" s="5"/>
      <c r="PH289" s="5"/>
      <c r="PI289" s="5"/>
      <c r="PJ289" s="5"/>
      <c r="PK289" s="5"/>
      <c r="PL289" s="5"/>
      <c r="PM289" s="5"/>
      <c r="PN289" s="5"/>
      <c r="PO289" s="5"/>
      <c r="PP289" s="5"/>
      <c r="PQ289" s="5"/>
      <c r="PR289" s="5"/>
      <c r="PS289" s="5"/>
      <c r="PT289" s="5"/>
      <c r="PU289" s="5"/>
      <c r="PV289" s="5"/>
      <c r="PW289" s="5"/>
      <c r="PX289" s="5"/>
      <c r="PY289" s="5"/>
      <c r="PZ289" s="5"/>
      <c r="QA289" s="5"/>
      <c r="QB289" s="5"/>
      <c r="QC289" s="5"/>
      <c r="QD289" s="5"/>
      <c r="QE289" s="5"/>
      <c r="QF289" s="5"/>
      <c r="QG289" s="5"/>
      <c r="QH289" s="5"/>
      <c r="QI289" s="5"/>
      <c r="QJ289" s="5"/>
      <c r="QK289" s="5"/>
      <c r="QL289" s="5"/>
      <c r="QM289" s="5"/>
      <c r="QN289" s="5"/>
      <c r="QO289" s="5"/>
      <c r="QP289" s="5"/>
      <c r="QQ289" s="5"/>
      <c r="QR289" s="5"/>
      <c r="QS289" s="5"/>
      <c r="QT289" s="5"/>
      <c r="QU289" s="5"/>
      <c r="QV289" s="5"/>
      <c r="QW289" s="5"/>
      <c r="QX289" s="5"/>
      <c r="QY289" s="5"/>
      <c r="QZ289" s="5"/>
      <c r="RA289" s="5"/>
      <c r="RB289" s="5"/>
      <c r="RC289" s="5"/>
      <c r="RD289" s="5"/>
      <c r="RE289" s="5"/>
      <c r="RF289" s="5"/>
      <c r="RG289" s="5"/>
      <c r="RH289" s="5"/>
      <c r="RI289" s="5"/>
      <c r="RJ289" s="5"/>
      <c r="RK289" s="5"/>
      <c r="RL289" s="5"/>
      <c r="RM289" s="5"/>
      <c r="RN289" s="5"/>
      <c r="RO289" s="5"/>
      <c r="RP289" s="5"/>
      <c r="RQ289" s="5"/>
      <c r="RR289" s="5"/>
      <c r="RS289" s="5"/>
      <c r="RT289" s="5"/>
      <c r="RU289" s="5"/>
      <c r="RV289" s="5"/>
      <c r="RW289" s="5"/>
      <c r="RX289" s="5"/>
      <c r="RY289" s="5"/>
      <c r="RZ289" s="5"/>
      <c r="SA289" s="5"/>
      <c r="SB289" s="5"/>
      <c r="SC289" s="5"/>
      <c r="SD289" s="5"/>
      <c r="SE289" s="5"/>
      <c r="SF289" s="5"/>
      <c r="SG289" s="5"/>
      <c r="SH289" s="5"/>
      <c r="SI289" s="5"/>
      <c r="SJ289" s="5"/>
      <c r="SK289" s="5"/>
      <c r="SL289" s="5"/>
      <c r="SM289" s="5"/>
      <c r="SN289" s="5"/>
      <c r="SO289" s="5"/>
      <c r="SP289" s="5"/>
      <c r="SQ289" s="5"/>
      <c r="SR289" s="5"/>
      <c r="SS289" s="5"/>
      <c r="ST289" s="5"/>
      <c r="SU289" s="5"/>
      <c r="SV289" s="5"/>
      <c r="SW289" s="5"/>
      <c r="SX289" s="5"/>
      <c r="SY289" s="5"/>
      <c r="SZ289" s="5"/>
      <c r="TA289" s="5"/>
      <c r="TB289" s="5"/>
      <c r="TC289" s="5"/>
      <c r="TD289" s="5"/>
      <c r="TE289" s="5"/>
      <c r="TF289" s="5"/>
      <c r="TG289" s="5"/>
      <c r="TH289" s="5"/>
      <c r="TI289" s="5"/>
      <c r="TJ289" s="5"/>
      <c r="TK289" s="5"/>
      <c r="TL289" s="5"/>
      <c r="TM289" s="5"/>
      <c r="TN289" s="5"/>
      <c r="TO289" s="5"/>
      <c r="TP289" s="5"/>
      <c r="TQ289" s="5"/>
      <c r="TR289" s="5"/>
      <c r="TS289" s="5"/>
      <c r="TT289" s="5"/>
      <c r="TU289" s="5"/>
      <c r="TV289" s="5"/>
      <c r="TW289" s="5"/>
      <c r="TX289" s="5"/>
      <c r="TY289" s="5"/>
      <c r="TZ289" s="5"/>
      <c r="UA289" s="5"/>
      <c r="UB289" s="5"/>
      <c r="UC289" s="5"/>
      <c r="UD289" s="5"/>
      <c r="UE289" s="5"/>
      <c r="UF289" s="5"/>
      <c r="UG289" s="5"/>
      <c r="UH289" s="5"/>
      <c r="UI289" s="5"/>
      <c r="UJ289" s="5"/>
      <c r="UK289" s="5"/>
      <c r="UL289" s="5"/>
      <c r="UM289" s="5"/>
      <c r="UN289" s="5"/>
      <c r="UO289" s="5"/>
      <c r="UP289" s="5"/>
      <c r="UQ289" s="5"/>
      <c r="UR289" s="5"/>
      <c r="US289" s="5"/>
      <c r="UT289" s="5"/>
      <c r="UU289" s="5"/>
      <c r="UV289" s="5"/>
      <c r="UW289" s="5"/>
      <c r="UX289" s="5"/>
      <c r="UY289" s="5"/>
      <c r="UZ289" s="5"/>
      <c r="VA289" s="5"/>
      <c r="VB289" s="5"/>
      <c r="VC289" s="5"/>
      <c r="VD289" s="5"/>
      <c r="VE289" s="5"/>
      <c r="VF289" s="5"/>
      <c r="VG289" s="5"/>
      <c r="VH289" s="5"/>
      <c r="VI289" s="5"/>
      <c r="VJ289" s="5"/>
      <c r="VK289" s="5"/>
      <c r="VL289" s="5"/>
      <c r="VM289" s="5"/>
      <c r="VN289" s="5"/>
      <c r="VO289" s="5"/>
      <c r="VP289" s="5"/>
      <c r="VQ289" s="5"/>
      <c r="VR289" s="5"/>
      <c r="VS289" s="5"/>
      <c r="VT289" s="5"/>
      <c r="VU289" s="5"/>
      <c r="VV289" s="5"/>
      <c r="VW289" s="5"/>
      <c r="VX289" s="5"/>
      <c r="VY289" s="5"/>
      <c r="VZ289" s="5"/>
      <c r="WA289" s="5"/>
      <c r="WB289" s="5"/>
      <c r="WC289" s="5"/>
      <c r="WD289" s="5"/>
      <c r="WE289" s="5"/>
      <c r="WF289" s="5"/>
      <c r="WG289" s="5"/>
      <c r="WH289" s="5"/>
      <c r="WI289" s="5"/>
      <c r="WJ289" s="5"/>
      <c r="WK289" s="5"/>
      <c r="WL289" s="5"/>
      <c r="WM289" s="5"/>
      <c r="WN289" s="5"/>
      <c r="WO289" s="5"/>
      <c r="WP289" s="5"/>
      <c r="WQ289" s="5"/>
      <c r="WR289" s="5"/>
      <c r="WS289" s="5"/>
      <c r="WT289" s="5"/>
      <c r="WU289" s="5"/>
      <c r="WV289" s="5"/>
      <c r="WW289" s="5"/>
      <c r="WX289" s="5"/>
      <c r="WY289" s="5"/>
      <c r="WZ289" s="5"/>
      <c r="XA289" s="5"/>
      <c r="XB289" s="5"/>
      <c r="XC289" s="5"/>
      <c r="XD289" s="5"/>
      <c r="XE289" s="5"/>
      <c r="XF289" s="5"/>
      <c r="XG289" s="5"/>
      <c r="XH289" s="5"/>
      <c r="XI289" s="5"/>
      <c r="XJ289" s="5"/>
      <c r="XK289" s="5"/>
      <c r="XL289" s="5"/>
      <c r="XM289" s="5"/>
      <c r="XN289" s="5"/>
      <c r="XO289" s="5"/>
      <c r="XP289" s="5"/>
      <c r="XQ289" s="5"/>
      <c r="XR289" s="5"/>
      <c r="XS289" s="5"/>
      <c r="XT289" s="5"/>
      <c r="XU289" s="5"/>
      <c r="XV289" s="5"/>
      <c r="XW289" s="5"/>
      <c r="XX289" s="5"/>
      <c r="XY289" s="5"/>
      <c r="XZ289" s="5"/>
      <c r="YA289" s="5"/>
      <c r="YB289" s="5"/>
      <c r="YC289" s="5"/>
      <c r="YD289" s="5"/>
      <c r="YE289" s="5"/>
      <c r="YF289" s="5"/>
      <c r="YG289" s="5"/>
      <c r="YH289" s="5"/>
      <c r="YI289" s="5"/>
      <c r="YJ289" s="5"/>
      <c r="YK289" s="5"/>
      <c r="YL289" s="5"/>
      <c r="YM289" s="5"/>
      <c r="YN289" s="5"/>
      <c r="YO289" s="5"/>
      <c r="YP289" s="5"/>
      <c r="YQ289" s="5"/>
      <c r="YR289" s="5"/>
      <c r="YS289" s="5"/>
      <c r="YT289" s="5"/>
      <c r="YU289" s="5"/>
      <c r="YV289" s="5"/>
      <c r="YW289" s="5"/>
      <c r="YX289" s="5"/>
      <c r="YY289" s="5"/>
      <c r="YZ289" s="5"/>
      <c r="ZA289" s="5"/>
      <c r="ZB289" s="5"/>
      <c r="ZC289" s="5"/>
      <c r="ZD289" s="5"/>
      <c r="ZE289" s="5"/>
      <c r="ZF289" s="5"/>
      <c r="ZG289" s="5"/>
      <c r="ZH289" s="5"/>
      <c r="ZI289" s="5"/>
      <c r="ZJ289" s="5"/>
      <c r="ZK289" s="5"/>
      <c r="ZL289" s="5"/>
      <c r="ZM289" s="5"/>
      <c r="ZN289" s="5"/>
      <c r="ZO289" s="5"/>
      <c r="ZP289" s="5"/>
      <c r="ZQ289" s="5"/>
      <c r="ZR289" s="5"/>
      <c r="ZS289" s="5"/>
      <c r="ZT289" s="5"/>
      <c r="ZU289" s="5"/>
      <c r="ZV289" s="5"/>
      <c r="ZW289" s="5"/>
      <c r="ZX289" s="5"/>
      <c r="ZY289" s="5"/>
      <c r="ZZ289" s="5"/>
      <c r="AAA289" s="5"/>
      <c r="AAB289" s="5"/>
      <c r="AAC289" s="5"/>
      <c r="AAD289" s="5"/>
      <c r="AAE289" s="5"/>
      <c r="AAF289" s="5"/>
      <c r="AAG289" s="5"/>
      <c r="AAH289" s="5"/>
      <c r="AAI289" s="5"/>
      <c r="AAJ289" s="5"/>
      <c r="AAK289" s="5"/>
      <c r="AAL289" s="5"/>
      <c r="AAM289" s="5"/>
      <c r="AAN289" s="5"/>
      <c r="AAO289" s="5"/>
      <c r="AAP289" s="5"/>
      <c r="AAQ289" s="5"/>
      <c r="AAR289" s="5"/>
      <c r="AAS289" s="5"/>
      <c r="AAT289" s="5"/>
      <c r="AAU289" s="5"/>
      <c r="AAV289" s="5"/>
      <c r="AAW289" s="5"/>
      <c r="AAX289" s="5"/>
      <c r="AAY289" s="5"/>
      <c r="AAZ289" s="5"/>
      <c r="ABA289" s="5"/>
      <c r="ABB289" s="5"/>
      <c r="ABC289" s="5"/>
      <c r="ABD289" s="5"/>
      <c r="ABE289" s="5"/>
      <c r="ABF289" s="5"/>
      <c r="ABG289" s="5"/>
      <c r="ABH289" s="5"/>
      <c r="ABI289" s="5"/>
      <c r="ABJ289" s="5"/>
      <c r="ABK289" s="5"/>
      <c r="ABL289" s="5"/>
      <c r="ABM289" s="5"/>
      <c r="ABN289" s="5"/>
      <c r="ABO289" s="5"/>
      <c r="ABP289" s="5"/>
      <c r="ABQ289" s="5"/>
      <c r="ABR289" s="5"/>
      <c r="ABS289" s="5"/>
      <c r="ABT289" s="5"/>
      <c r="ABU289" s="5"/>
      <c r="ABV289" s="5"/>
      <c r="ABW289" s="5"/>
      <c r="ABX289" s="5"/>
      <c r="ABY289" s="5"/>
      <c r="ABZ289" s="5"/>
      <c r="ACA289" s="5"/>
      <c r="ACB289" s="5"/>
      <c r="ACC289" s="5"/>
      <c r="ACD289" s="5"/>
      <c r="ACE289" s="5"/>
      <c r="ACF289" s="5"/>
      <c r="ACG289" s="5"/>
      <c r="ACH289" s="5"/>
      <c r="ACI289" s="5"/>
      <c r="ACJ289" s="5"/>
      <c r="ACK289" s="5"/>
      <c r="ACL289" s="5"/>
      <c r="ACM289" s="5"/>
      <c r="ACN289" s="5"/>
      <c r="ACO289" s="5"/>
      <c r="ACP289" s="5"/>
      <c r="ACQ289" s="5"/>
      <c r="ACR289" s="5"/>
      <c r="ACS289" s="5"/>
      <c r="ACT289" s="5"/>
      <c r="ACU289" s="5"/>
      <c r="ACV289" s="5"/>
      <c r="ACW289" s="5"/>
      <c r="ACX289" s="5"/>
      <c r="ACY289" s="5"/>
      <c r="ACZ289" s="5"/>
      <c r="ADA289" s="5"/>
      <c r="ADB289" s="5"/>
      <c r="ADC289" s="5"/>
      <c r="ADD289" s="5"/>
      <c r="ADE289" s="5"/>
      <c r="ADF289" s="5"/>
      <c r="ADG289" s="5"/>
      <c r="ADH289" s="5"/>
      <c r="ADI289" s="5"/>
      <c r="ADJ289" s="5"/>
      <c r="ADK289" s="5"/>
      <c r="ADL289" s="5"/>
      <c r="ADM289" s="5"/>
      <c r="ADN289" s="5"/>
      <c r="ADO289" s="5"/>
      <c r="ADP289" s="5"/>
      <c r="ADQ289" s="5"/>
      <c r="ADR289" s="5"/>
      <c r="ADS289" s="5"/>
      <c r="ADT289" s="5"/>
      <c r="ADU289" s="5"/>
      <c r="ADV289" s="5"/>
      <c r="ADW289" s="5"/>
      <c r="ADX289" s="5"/>
      <c r="ADY289" s="5"/>
      <c r="ADZ289" s="5"/>
      <c r="AEA289" s="5"/>
      <c r="AEB289" s="5"/>
      <c r="AEC289" s="5"/>
      <c r="AED289" s="5"/>
      <c r="AEE289" s="5"/>
      <c r="AEF289" s="5"/>
      <c r="AEG289" s="5"/>
      <c r="AEH289" s="5"/>
      <c r="AEI289" s="5"/>
      <c r="AEJ289" s="5"/>
      <c r="AEK289" s="5"/>
      <c r="AEL289" s="5"/>
      <c r="AEM289" s="5"/>
      <c r="AEN289" s="5"/>
      <c r="AEO289" s="5"/>
      <c r="AEP289" s="5"/>
      <c r="AEQ289" s="5"/>
      <c r="AER289" s="5"/>
      <c r="AES289" s="5"/>
      <c r="AET289" s="5"/>
      <c r="AEU289" s="5"/>
      <c r="AEV289" s="5"/>
      <c r="AEW289" s="5"/>
      <c r="AEX289" s="5"/>
      <c r="AEY289" s="5"/>
      <c r="AEZ289" s="5"/>
      <c r="AFA289" s="5"/>
      <c r="AFB289" s="5"/>
      <c r="AFC289" s="5"/>
      <c r="AFD289" s="5"/>
      <c r="AFE289" s="5"/>
      <c r="AFF289" s="5"/>
      <c r="AFG289" s="5"/>
      <c r="AFH289" s="5"/>
      <c r="AFI289" s="5"/>
      <c r="AFJ289" s="5"/>
      <c r="AFK289" s="5"/>
      <c r="AFL289" s="5"/>
      <c r="AFM289" s="5"/>
      <c r="AFN289" s="5"/>
      <c r="AFO289" s="5"/>
      <c r="AFP289" s="5"/>
      <c r="AFQ289" s="5"/>
      <c r="AFR289" s="5"/>
      <c r="AFS289" s="5"/>
      <c r="AFT289" s="5"/>
      <c r="AFU289" s="5"/>
      <c r="AFV289" s="5"/>
      <c r="AFW289" s="5"/>
      <c r="AFX289" s="5"/>
      <c r="AFY289" s="5"/>
      <c r="AFZ289" s="5"/>
      <c r="AGA289" s="5"/>
      <c r="AGB289" s="5"/>
      <c r="AGC289" s="5"/>
      <c r="AGD289" s="5"/>
      <c r="AGE289" s="5"/>
      <c r="AGF289" s="5"/>
      <c r="AGG289" s="5"/>
      <c r="AGH289" s="5"/>
      <c r="AGI289" s="5"/>
      <c r="AGJ289" s="5"/>
      <c r="AGK289" s="5"/>
      <c r="AGL289" s="5"/>
      <c r="AGM289" s="5"/>
      <c r="AGN289" s="5"/>
      <c r="AGO289" s="5"/>
      <c r="AGP289" s="5"/>
      <c r="AGQ289" s="5"/>
      <c r="AGR289" s="5"/>
      <c r="AGS289" s="5"/>
      <c r="AGT289" s="5"/>
      <c r="AGU289" s="5"/>
      <c r="AGV289" s="5"/>
      <c r="AGW289" s="5"/>
      <c r="AGX289" s="5"/>
      <c r="AGY289" s="5"/>
      <c r="AGZ289" s="5"/>
      <c r="AHA289" s="5"/>
      <c r="AHB289" s="5"/>
      <c r="AHC289" s="5"/>
      <c r="AHD289" s="5"/>
      <c r="AHE289" s="5"/>
      <c r="AHF289" s="5"/>
      <c r="AHG289" s="5"/>
      <c r="AHH289" s="5"/>
      <c r="AHI289" s="5"/>
      <c r="AHJ289" s="5"/>
      <c r="AHK289" s="5"/>
      <c r="AHL289" s="5"/>
      <c r="AHM289" s="5"/>
      <c r="AHN289" s="5"/>
      <c r="AHO289" s="5"/>
      <c r="AHP289" s="5"/>
      <c r="AHQ289" s="5"/>
      <c r="AHR289" s="5"/>
      <c r="AHS289" s="5"/>
      <c r="AHT289" s="5"/>
      <c r="AHU289" s="5"/>
      <c r="AHV289" s="5"/>
      <c r="AHW289" s="5"/>
      <c r="AHX289" s="5"/>
      <c r="AHY289" s="5"/>
      <c r="AHZ289" s="5"/>
      <c r="AIA289" s="5"/>
      <c r="AIB289" s="5"/>
      <c r="AIC289" s="5"/>
      <c r="AID289" s="5"/>
      <c r="AIE289" s="5"/>
      <c r="AIF289" s="5"/>
      <c r="AIG289" s="5"/>
      <c r="AIH289" s="5"/>
      <c r="AII289" s="5"/>
      <c r="AIJ289" s="5"/>
      <c r="AIK289" s="5"/>
      <c r="AIL289" s="5"/>
      <c r="AIM289" s="5"/>
      <c r="AIN289" s="5"/>
      <c r="AIO289" s="5"/>
      <c r="AIP289" s="5"/>
      <c r="AIQ289" s="5"/>
      <c r="AIR289" s="5"/>
      <c r="AIS289" s="5"/>
      <c r="AIT289" s="5"/>
      <c r="AIU289" s="5"/>
      <c r="AIV289" s="5"/>
      <c r="AIW289" s="5"/>
      <c r="AIX289" s="5"/>
      <c r="AIY289" s="5"/>
      <c r="AIZ289" s="5"/>
      <c r="AJA289" s="5"/>
      <c r="AJB289" s="5"/>
      <c r="AJC289" s="5"/>
      <c r="AJD289" s="5"/>
      <c r="AJE289" s="5"/>
      <c r="AJF289" s="5"/>
      <c r="AJG289" s="5"/>
      <c r="AJH289" s="5"/>
      <c r="AJI289" s="5"/>
      <c r="AJJ289" s="5"/>
      <c r="AJK289" s="5"/>
      <c r="AJL289" s="5"/>
      <c r="AJM289" s="5"/>
      <c r="AJN289" s="5"/>
      <c r="AJO289" s="5"/>
      <c r="AJP289" s="5"/>
      <c r="AJQ289" s="5"/>
      <c r="AJR289" s="5"/>
      <c r="AJS289" s="5"/>
      <c r="AJT289" s="5"/>
      <c r="AJU289" s="5"/>
      <c r="AJV289" s="5"/>
      <c r="AJW289" s="5"/>
      <c r="AJX289" s="5"/>
      <c r="AJY289" s="5"/>
      <c r="AJZ289" s="5"/>
      <c r="AKA289" s="5"/>
      <c r="AKB289" s="5"/>
      <c r="AKC289" s="5"/>
      <c r="AKD289" s="5"/>
      <c r="AKE289" s="5"/>
      <c r="AKF289" s="5"/>
      <c r="AKG289" s="5"/>
      <c r="AKH289" s="5"/>
      <c r="AKI289" s="5"/>
      <c r="AKJ289" s="5"/>
      <c r="AKK289" s="5"/>
      <c r="AKL289" s="5"/>
      <c r="AKM289" s="5"/>
      <c r="AKN289" s="5"/>
      <c r="AKO289" s="5"/>
      <c r="AKP289" s="5"/>
      <c r="AKQ289" s="5"/>
      <c r="AKR289" s="5"/>
      <c r="AKS289" s="5"/>
      <c r="AKT289" s="5"/>
      <c r="AKU289" s="5"/>
      <c r="AKV289" s="5"/>
      <c r="AKW289" s="5"/>
      <c r="AKX289" s="5"/>
      <c r="AKY289" s="5"/>
      <c r="AKZ289" s="5"/>
      <c r="ALA289" s="5"/>
      <c r="ALB289" s="5"/>
      <c r="ALC289" s="5"/>
      <c r="ALD289" s="5"/>
      <c r="ALE289" s="5"/>
      <c r="ALF289" s="5"/>
      <c r="ALG289" s="5"/>
      <c r="ALH289" s="5"/>
      <c r="ALI289" s="5"/>
      <c r="ALJ289" s="5"/>
      <c r="ALK289" s="5"/>
      <c r="ALL289" s="5"/>
      <c r="ALM289" s="5"/>
      <c r="ALN289" s="5"/>
      <c r="ALO289" s="5"/>
      <c r="ALP289" s="5"/>
      <c r="ALQ289" s="5"/>
      <c r="ALR289" s="5"/>
      <c r="ALS289" s="5"/>
      <c r="ALT289" s="5"/>
      <c r="ALU289" s="5"/>
      <c r="ALV289" s="5"/>
      <c r="ALW289" s="5"/>
      <c r="ALX289" s="5"/>
      <c r="ALY289" s="5"/>
      <c r="ALZ289" s="5"/>
      <c r="AMA289" s="5"/>
      <c r="AMB289" s="5"/>
      <c r="AMC289" s="5"/>
      <c r="AMD289" s="5"/>
      <c r="AME289" s="5"/>
      <c r="AMF289" s="5"/>
      <c r="AMG289" s="5"/>
      <c r="AMH289" s="5"/>
      <c r="AMI289" s="5"/>
      <c r="AMJ289" s="5"/>
    </row>
    <row r="290" spans="1:1024" ht="20.25" customHeight="1">
      <c r="A290" s="5"/>
      <c r="B290" s="209"/>
      <c r="C290" s="219"/>
      <c r="D290" s="219"/>
      <c r="E290" s="219"/>
      <c r="F290" s="39"/>
      <c r="G290" s="50"/>
      <c r="H290" s="50"/>
      <c r="I290" s="50"/>
      <c r="J290" s="50"/>
      <c r="K290" s="50"/>
      <c r="L290" s="67"/>
      <c r="M290" s="67"/>
      <c r="N290" s="67"/>
      <c r="O290" s="67"/>
      <c r="P290" s="239" t="s">
        <v>40</v>
      </c>
      <c r="Q290" s="239"/>
      <c r="R290" s="239"/>
      <c r="S290" s="247" t="str">
        <f>IF(S289="","",VLOOKUP(S289,'シフト記号表（勤務時間帯）'!$C$6:$K$35,9,0))</f>
        <v/>
      </c>
      <c r="T290" s="251" t="str">
        <f>IF(T289="","",VLOOKUP(T289,'シフト記号表（勤務時間帯）'!$C$6:$K$35,9,0))</f>
        <v/>
      </c>
      <c r="U290" s="251" t="str">
        <f>IF(U289="","",VLOOKUP(U289,'シフト記号表（勤務時間帯）'!$C$6:$K$35,9,0))</f>
        <v/>
      </c>
      <c r="V290" s="251" t="str">
        <f>IF(V289="","",VLOOKUP(V289,'シフト記号表（勤務時間帯）'!$C$6:$K$35,9,0))</f>
        <v/>
      </c>
      <c r="W290" s="251" t="str">
        <f>IF(W289="","",VLOOKUP(W289,'シフト記号表（勤務時間帯）'!$C$6:$K$35,9,0))</f>
        <v/>
      </c>
      <c r="X290" s="251" t="str">
        <f>IF(X289="","",VLOOKUP(X289,'シフト記号表（勤務時間帯）'!$C$6:$K$35,9,0))</f>
        <v/>
      </c>
      <c r="Y290" s="256" t="str">
        <f>IF(Y289="","",VLOOKUP(Y289,'シフト記号表（勤務時間帯）'!$C$6:$K$35,9,0))</f>
        <v/>
      </c>
      <c r="Z290" s="247" t="str">
        <f>IF(Z289="","",VLOOKUP(Z289,'シフト記号表（勤務時間帯）'!$C$6:$K$35,9,0))</f>
        <v/>
      </c>
      <c r="AA290" s="251" t="str">
        <f>IF(AA289="","",VLOOKUP(AA289,'シフト記号表（勤務時間帯）'!$C$6:$K$35,9,0))</f>
        <v/>
      </c>
      <c r="AB290" s="251" t="str">
        <f>IF(AB289="","",VLOOKUP(AB289,'シフト記号表（勤務時間帯）'!$C$6:$K$35,9,0))</f>
        <v/>
      </c>
      <c r="AC290" s="251" t="str">
        <f>IF(AC289="","",VLOOKUP(AC289,'シフト記号表（勤務時間帯）'!$C$6:$K$35,9,0))</f>
        <v/>
      </c>
      <c r="AD290" s="251" t="str">
        <f>IF(AD289="","",VLOOKUP(AD289,'シフト記号表（勤務時間帯）'!$C$6:$K$35,9,0))</f>
        <v/>
      </c>
      <c r="AE290" s="251" t="str">
        <f>IF(AE289="","",VLOOKUP(AE289,'シフト記号表（勤務時間帯）'!$C$6:$K$35,9,0))</f>
        <v/>
      </c>
      <c r="AF290" s="256" t="str">
        <f>IF(AF289="","",VLOOKUP(AF289,'シフト記号表（勤務時間帯）'!$C$6:$K$35,9,0))</f>
        <v/>
      </c>
      <c r="AG290" s="247" t="str">
        <f>IF(AG289="","",VLOOKUP(AG289,'シフト記号表（勤務時間帯）'!$C$6:$K$35,9,0))</f>
        <v/>
      </c>
      <c r="AH290" s="251" t="str">
        <f>IF(AH289="","",VLOOKUP(AH289,'シフト記号表（勤務時間帯）'!$C$6:$K$35,9,0))</f>
        <v/>
      </c>
      <c r="AI290" s="251" t="str">
        <f>IF(AI289="","",VLOOKUP(AI289,'シフト記号表（勤務時間帯）'!$C$6:$K$35,9,0))</f>
        <v/>
      </c>
      <c r="AJ290" s="251" t="str">
        <f>IF(AJ289="","",VLOOKUP(AJ289,'シフト記号表（勤務時間帯）'!$C$6:$K$35,9,0))</f>
        <v/>
      </c>
      <c r="AK290" s="251" t="str">
        <f>IF(AK289="","",VLOOKUP(AK289,'シフト記号表（勤務時間帯）'!$C$6:$K$35,9,0))</f>
        <v/>
      </c>
      <c r="AL290" s="251" t="str">
        <f>IF(AL289="","",VLOOKUP(AL289,'シフト記号表（勤務時間帯）'!$C$6:$K$35,9,0))</f>
        <v/>
      </c>
      <c r="AM290" s="256" t="str">
        <f>IF(AM289="","",VLOOKUP(AM289,'シフト記号表（勤務時間帯）'!$C$6:$K$35,9,0))</f>
        <v/>
      </c>
      <c r="AN290" s="247" t="str">
        <f>IF(AN289="","",VLOOKUP(AN289,'シフト記号表（勤務時間帯）'!$C$6:$K$35,9,0))</f>
        <v/>
      </c>
      <c r="AO290" s="251" t="str">
        <f>IF(AO289="","",VLOOKUP(AO289,'シフト記号表（勤務時間帯）'!$C$6:$K$35,9,0))</f>
        <v/>
      </c>
      <c r="AP290" s="251" t="str">
        <f>IF(AP289="","",VLOOKUP(AP289,'シフト記号表（勤務時間帯）'!$C$6:$K$35,9,0))</f>
        <v/>
      </c>
      <c r="AQ290" s="251" t="str">
        <f>IF(AQ289="","",VLOOKUP(AQ289,'シフト記号表（勤務時間帯）'!$C$6:$K$35,9,0))</f>
        <v/>
      </c>
      <c r="AR290" s="251" t="str">
        <f>IF(AR289="","",VLOOKUP(AR289,'シフト記号表（勤務時間帯）'!$C$6:$K$35,9,0))</f>
        <v/>
      </c>
      <c r="AS290" s="251" t="str">
        <f>IF(AS289="","",VLOOKUP(AS289,'シフト記号表（勤務時間帯）'!$C$6:$K$35,9,0))</f>
        <v/>
      </c>
      <c r="AT290" s="256" t="str">
        <f>IF(AT289="","",VLOOKUP(AT289,'シフト記号表（勤務時間帯）'!$C$6:$K$35,9,0))</f>
        <v/>
      </c>
      <c r="AU290" s="247" t="str">
        <f>IF(AU289="","",VLOOKUP(AU289,'シフト記号表（勤務時間帯）'!$C$6:$K$35,9,0))</f>
        <v/>
      </c>
      <c r="AV290" s="251" t="str">
        <f>IF(AV289="","",VLOOKUP(AV289,'シフト記号表（勤務時間帯）'!$C$6:$K$35,9,0))</f>
        <v/>
      </c>
      <c r="AW290" s="251" t="str">
        <f>IF(AW289="","",VLOOKUP(AW289,'シフト記号表（勤務時間帯）'!$C$6:$K$35,9,0))</f>
        <v/>
      </c>
      <c r="AX290" s="276">
        <f>IF($BB$3="４週",SUM(S290:AT290),IF($BB$3="暦月",SUM(S290:AW290),""))</f>
        <v>0</v>
      </c>
      <c r="AY290" s="276"/>
      <c r="AZ290" s="285">
        <f>IF($BB$3="４週",AX290/4,IF($BB$3="暦月",'認知症対応型通所（100名）'!AX290/('認知症対応型通所（100名）'!$BB$8/7),""))</f>
        <v>0</v>
      </c>
      <c r="BA290" s="285"/>
      <c r="BB290" s="174"/>
      <c r="BC290" s="174"/>
      <c r="BD290" s="174"/>
      <c r="BE290" s="174"/>
      <c r="BF290" s="174"/>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c r="HY290" s="5"/>
      <c r="HZ290" s="5"/>
      <c r="IA290" s="5"/>
      <c r="IB290" s="5"/>
      <c r="IC290" s="5"/>
      <c r="ID290" s="5"/>
      <c r="IE290" s="5"/>
      <c r="IF290" s="5"/>
      <c r="IG290" s="5"/>
      <c r="IH290" s="5"/>
      <c r="II290" s="5"/>
      <c r="IJ290" s="5"/>
      <c r="IK290" s="5"/>
      <c r="IL290" s="5"/>
      <c r="IM290" s="5"/>
      <c r="IN290" s="5"/>
      <c r="IO290" s="5"/>
      <c r="IP290" s="5"/>
      <c r="IQ290" s="5"/>
      <c r="IR290" s="5"/>
      <c r="IS290" s="5"/>
      <c r="IT290" s="5"/>
      <c r="IU290" s="5"/>
      <c r="IV290" s="5"/>
      <c r="IW290" s="5"/>
      <c r="IX290" s="5"/>
      <c r="IY290" s="5"/>
      <c r="IZ290" s="5"/>
      <c r="JA290" s="5"/>
      <c r="JB290" s="5"/>
      <c r="JC290" s="5"/>
      <c r="JD290" s="5"/>
      <c r="JE290" s="5"/>
      <c r="JF290" s="5"/>
      <c r="JG290" s="5"/>
      <c r="JH290" s="5"/>
      <c r="JI290" s="5"/>
      <c r="JJ290" s="5"/>
      <c r="JK290" s="5"/>
      <c r="JL290" s="5"/>
      <c r="JM290" s="5"/>
      <c r="JN290" s="5"/>
      <c r="JO290" s="5"/>
      <c r="JP290" s="5"/>
      <c r="JQ290" s="5"/>
      <c r="JR290" s="5"/>
      <c r="JS290" s="5"/>
      <c r="JT290" s="5"/>
      <c r="JU290" s="5"/>
      <c r="JV290" s="5"/>
      <c r="JW290" s="5"/>
      <c r="JX290" s="5"/>
      <c r="JY290" s="5"/>
      <c r="JZ290" s="5"/>
      <c r="KA290" s="5"/>
      <c r="KB290" s="5"/>
      <c r="KC290" s="5"/>
      <c r="KD290" s="5"/>
      <c r="KE290" s="5"/>
      <c r="KF290" s="5"/>
      <c r="KG290" s="5"/>
      <c r="KH290" s="5"/>
      <c r="KI290" s="5"/>
      <c r="KJ290" s="5"/>
      <c r="KK290" s="5"/>
      <c r="KL290" s="5"/>
      <c r="KM290" s="5"/>
      <c r="KN290" s="5"/>
      <c r="KO290" s="5"/>
      <c r="KP290" s="5"/>
      <c r="KQ290" s="5"/>
      <c r="KR290" s="5"/>
      <c r="KS290" s="5"/>
      <c r="KT290" s="5"/>
      <c r="KU290" s="5"/>
      <c r="KV290" s="5"/>
      <c r="KW290" s="5"/>
      <c r="KX290" s="5"/>
      <c r="KY290" s="5"/>
      <c r="KZ290" s="5"/>
      <c r="LA290" s="5"/>
      <c r="LB290" s="5"/>
      <c r="LC290" s="5"/>
      <c r="LD290" s="5"/>
      <c r="LE290" s="5"/>
      <c r="LF290" s="5"/>
      <c r="LG290" s="5"/>
      <c r="LH290" s="5"/>
      <c r="LI290" s="5"/>
      <c r="LJ290" s="5"/>
      <c r="LK290" s="5"/>
      <c r="LL290" s="5"/>
      <c r="LM290" s="5"/>
      <c r="LN290" s="5"/>
      <c r="LO290" s="5"/>
      <c r="LP290" s="5"/>
      <c r="LQ290" s="5"/>
      <c r="LR290" s="5"/>
      <c r="LS290" s="5"/>
      <c r="LT290" s="5"/>
      <c r="LU290" s="5"/>
      <c r="LV290" s="5"/>
      <c r="LW290" s="5"/>
      <c r="LX290" s="5"/>
      <c r="LY290" s="5"/>
      <c r="LZ290" s="5"/>
      <c r="MA290" s="5"/>
      <c r="MB290" s="5"/>
      <c r="MC290" s="5"/>
      <c r="MD290" s="5"/>
      <c r="ME290" s="5"/>
      <c r="MF290" s="5"/>
      <c r="MG290" s="5"/>
      <c r="MH290" s="5"/>
      <c r="MI290" s="5"/>
      <c r="MJ290" s="5"/>
      <c r="MK290" s="5"/>
      <c r="ML290" s="5"/>
      <c r="MM290" s="5"/>
      <c r="MN290" s="5"/>
      <c r="MO290" s="5"/>
      <c r="MP290" s="5"/>
      <c r="MQ290" s="5"/>
      <c r="MR290" s="5"/>
      <c r="MS290" s="5"/>
      <c r="MT290" s="5"/>
      <c r="MU290" s="5"/>
      <c r="MV290" s="5"/>
      <c r="MW290" s="5"/>
      <c r="MX290" s="5"/>
      <c r="MY290" s="5"/>
      <c r="MZ290" s="5"/>
      <c r="NA290" s="5"/>
      <c r="NB290" s="5"/>
      <c r="NC290" s="5"/>
      <c r="ND290" s="5"/>
      <c r="NE290" s="5"/>
      <c r="NF290" s="5"/>
      <c r="NG290" s="5"/>
      <c r="NH290" s="5"/>
      <c r="NI290" s="5"/>
      <c r="NJ290" s="5"/>
      <c r="NK290" s="5"/>
      <c r="NL290" s="5"/>
      <c r="NM290" s="5"/>
      <c r="NN290" s="5"/>
      <c r="NO290" s="5"/>
      <c r="NP290" s="5"/>
      <c r="NQ290" s="5"/>
      <c r="NR290" s="5"/>
      <c r="NS290" s="5"/>
      <c r="NT290" s="5"/>
      <c r="NU290" s="5"/>
      <c r="NV290" s="5"/>
      <c r="NW290" s="5"/>
      <c r="NX290" s="5"/>
      <c r="NY290" s="5"/>
      <c r="NZ290" s="5"/>
      <c r="OA290" s="5"/>
      <c r="OB290" s="5"/>
      <c r="OC290" s="5"/>
      <c r="OD290" s="5"/>
      <c r="OE290" s="5"/>
      <c r="OF290" s="5"/>
      <c r="OG290" s="5"/>
      <c r="OH290" s="5"/>
      <c r="OI290" s="5"/>
      <c r="OJ290" s="5"/>
      <c r="OK290" s="5"/>
      <c r="OL290" s="5"/>
      <c r="OM290" s="5"/>
      <c r="ON290" s="5"/>
      <c r="OO290" s="5"/>
      <c r="OP290" s="5"/>
      <c r="OQ290" s="5"/>
      <c r="OR290" s="5"/>
      <c r="OS290" s="5"/>
      <c r="OT290" s="5"/>
      <c r="OU290" s="5"/>
      <c r="OV290" s="5"/>
      <c r="OW290" s="5"/>
      <c r="OX290" s="5"/>
      <c r="OY290" s="5"/>
      <c r="OZ290" s="5"/>
      <c r="PA290" s="5"/>
      <c r="PB290" s="5"/>
      <c r="PC290" s="5"/>
      <c r="PD290" s="5"/>
      <c r="PE290" s="5"/>
      <c r="PF290" s="5"/>
      <c r="PG290" s="5"/>
      <c r="PH290" s="5"/>
      <c r="PI290" s="5"/>
      <c r="PJ290" s="5"/>
      <c r="PK290" s="5"/>
      <c r="PL290" s="5"/>
      <c r="PM290" s="5"/>
      <c r="PN290" s="5"/>
      <c r="PO290" s="5"/>
      <c r="PP290" s="5"/>
      <c r="PQ290" s="5"/>
      <c r="PR290" s="5"/>
      <c r="PS290" s="5"/>
      <c r="PT290" s="5"/>
      <c r="PU290" s="5"/>
      <c r="PV290" s="5"/>
      <c r="PW290" s="5"/>
      <c r="PX290" s="5"/>
      <c r="PY290" s="5"/>
      <c r="PZ290" s="5"/>
      <c r="QA290" s="5"/>
      <c r="QB290" s="5"/>
      <c r="QC290" s="5"/>
      <c r="QD290" s="5"/>
      <c r="QE290" s="5"/>
      <c r="QF290" s="5"/>
      <c r="QG290" s="5"/>
      <c r="QH290" s="5"/>
      <c r="QI290" s="5"/>
      <c r="QJ290" s="5"/>
      <c r="QK290" s="5"/>
      <c r="QL290" s="5"/>
      <c r="QM290" s="5"/>
      <c r="QN290" s="5"/>
      <c r="QO290" s="5"/>
      <c r="QP290" s="5"/>
      <c r="QQ290" s="5"/>
      <c r="QR290" s="5"/>
      <c r="QS290" s="5"/>
      <c r="QT290" s="5"/>
      <c r="QU290" s="5"/>
      <c r="QV290" s="5"/>
      <c r="QW290" s="5"/>
      <c r="QX290" s="5"/>
      <c r="QY290" s="5"/>
      <c r="QZ290" s="5"/>
      <c r="RA290" s="5"/>
      <c r="RB290" s="5"/>
      <c r="RC290" s="5"/>
      <c r="RD290" s="5"/>
      <c r="RE290" s="5"/>
      <c r="RF290" s="5"/>
      <c r="RG290" s="5"/>
      <c r="RH290" s="5"/>
      <c r="RI290" s="5"/>
      <c r="RJ290" s="5"/>
      <c r="RK290" s="5"/>
      <c r="RL290" s="5"/>
      <c r="RM290" s="5"/>
      <c r="RN290" s="5"/>
      <c r="RO290" s="5"/>
      <c r="RP290" s="5"/>
      <c r="RQ290" s="5"/>
      <c r="RR290" s="5"/>
      <c r="RS290" s="5"/>
      <c r="RT290" s="5"/>
      <c r="RU290" s="5"/>
      <c r="RV290" s="5"/>
      <c r="RW290" s="5"/>
      <c r="RX290" s="5"/>
      <c r="RY290" s="5"/>
      <c r="RZ290" s="5"/>
      <c r="SA290" s="5"/>
      <c r="SB290" s="5"/>
      <c r="SC290" s="5"/>
      <c r="SD290" s="5"/>
      <c r="SE290" s="5"/>
      <c r="SF290" s="5"/>
      <c r="SG290" s="5"/>
      <c r="SH290" s="5"/>
      <c r="SI290" s="5"/>
      <c r="SJ290" s="5"/>
      <c r="SK290" s="5"/>
      <c r="SL290" s="5"/>
      <c r="SM290" s="5"/>
      <c r="SN290" s="5"/>
      <c r="SO290" s="5"/>
      <c r="SP290" s="5"/>
      <c r="SQ290" s="5"/>
      <c r="SR290" s="5"/>
      <c r="SS290" s="5"/>
      <c r="ST290" s="5"/>
      <c r="SU290" s="5"/>
      <c r="SV290" s="5"/>
      <c r="SW290" s="5"/>
      <c r="SX290" s="5"/>
      <c r="SY290" s="5"/>
      <c r="SZ290" s="5"/>
      <c r="TA290" s="5"/>
      <c r="TB290" s="5"/>
      <c r="TC290" s="5"/>
      <c r="TD290" s="5"/>
      <c r="TE290" s="5"/>
      <c r="TF290" s="5"/>
      <c r="TG290" s="5"/>
      <c r="TH290" s="5"/>
      <c r="TI290" s="5"/>
      <c r="TJ290" s="5"/>
      <c r="TK290" s="5"/>
      <c r="TL290" s="5"/>
      <c r="TM290" s="5"/>
      <c r="TN290" s="5"/>
      <c r="TO290" s="5"/>
      <c r="TP290" s="5"/>
      <c r="TQ290" s="5"/>
      <c r="TR290" s="5"/>
      <c r="TS290" s="5"/>
      <c r="TT290" s="5"/>
      <c r="TU290" s="5"/>
      <c r="TV290" s="5"/>
      <c r="TW290" s="5"/>
      <c r="TX290" s="5"/>
      <c r="TY290" s="5"/>
      <c r="TZ290" s="5"/>
      <c r="UA290" s="5"/>
      <c r="UB290" s="5"/>
      <c r="UC290" s="5"/>
      <c r="UD290" s="5"/>
      <c r="UE290" s="5"/>
      <c r="UF290" s="5"/>
      <c r="UG290" s="5"/>
      <c r="UH290" s="5"/>
      <c r="UI290" s="5"/>
      <c r="UJ290" s="5"/>
      <c r="UK290" s="5"/>
      <c r="UL290" s="5"/>
      <c r="UM290" s="5"/>
      <c r="UN290" s="5"/>
      <c r="UO290" s="5"/>
      <c r="UP290" s="5"/>
      <c r="UQ290" s="5"/>
      <c r="UR290" s="5"/>
      <c r="US290" s="5"/>
      <c r="UT290" s="5"/>
      <c r="UU290" s="5"/>
      <c r="UV290" s="5"/>
      <c r="UW290" s="5"/>
      <c r="UX290" s="5"/>
      <c r="UY290" s="5"/>
      <c r="UZ290" s="5"/>
      <c r="VA290" s="5"/>
      <c r="VB290" s="5"/>
      <c r="VC290" s="5"/>
      <c r="VD290" s="5"/>
      <c r="VE290" s="5"/>
      <c r="VF290" s="5"/>
      <c r="VG290" s="5"/>
      <c r="VH290" s="5"/>
      <c r="VI290" s="5"/>
      <c r="VJ290" s="5"/>
      <c r="VK290" s="5"/>
      <c r="VL290" s="5"/>
      <c r="VM290" s="5"/>
      <c r="VN290" s="5"/>
      <c r="VO290" s="5"/>
      <c r="VP290" s="5"/>
      <c r="VQ290" s="5"/>
      <c r="VR290" s="5"/>
      <c r="VS290" s="5"/>
      <c r="VT290" s="5"/>
      <c r="VU290" s="5"/>
      <c r="VV290" s="5"/>
      <c r="VW290" s="5"/>
      <c r="VX290" s="5"/>
      <c r="VY290" s="5"/>
      <c r="VZ290" s="5"/>
      <c r="WA290" s="5"/>
      <c r="WB290" s="5"/>
      <c r="WC290" s="5"/>
      <c r="WD290" s="5"/>
      <c r="WE290" s="5"/>
      <c r="WF290" s="5"/>
      <c r="WG290" s="5"/>
      <c r="WH290" s="5"/>
      <c r="WI290" s="5"/>
      <c r="WJ290" s="5"/>
      <c r="WK290" s="5"/>
      <c r="WL290" s="5"/>
      <c r="WM290" s="5"/>
      <c r="WN290" s="5"/>
      <c r="WO290" s="5"/>
      <c r="WP290" s="5"/>
      <c r="WQ290" s="5"/>
      <c r="WR290" s="5"/>
      <c r="WS290" s="5"/>
      <c r="WT290" s="5"/>
      <c r="WU290" s="5"/>
      <c r="WV290" s="5"/>
      <c r="WW290" s="5"/>
      <c r="WX290" s="5"/>
      <c r="WY290" s="5"/>
      <c r="WZ290" s="5"/>
      <c r="XA290" s="5"/>
      <c r="XB290" s="5"/>
      <c r="XC290" s="5"/>
      <c r="XD290" s="5"/>
      <c r="XE290" s="5"/>
      <c r="XF290" s="5"/>
      <c r="XG290" s="5"/>
      <c r="XH290" s="5"/>
      <c r="XI290" s="5"/>
      <c r="XJ290" s="5"/>
      <c r="XK290" s="5"/>
      <c r="XL290" s="5"/>
      <c r="XM290" s="5"/>
      <c r="XN290" s="5"/>
      <c r="XO290" s="5"/>
      <c r="XP290" s="5"/>
      <c r="XQ290" s="5"/>
      <c r="XR290" s="5"/>
      <c r="XS290" s="5"/>
      <c r="XT290" s="5"/>
      <c r="XU290" s="5"/>
      <c r="XV290" s="5"/>
      <c r="XW290" s="5"/>
      <c r="XX290" s="5"/>
      <c r="XY290" s="5"/>
      <c r="XZ290" s="5"/>
      <c r="YA290" s="5"/>
      <c r="YB290" s="5"/>
      <c r="YC290" s="5"/>
      <c r="YD290" s="5"/>
      <c r="YE290" s="5"/>
      <c r="YF290" s="5"/>
      <c r="YG290" s="5"/>
      <c r="YH290" s="5"/>
      <c r="YI290" s="5"/>
      <c r="YJ290" s="5"/>
      <c r="YK290" s="5"/>
      <c r="YL290" s="5"/>
      <c r="YM290" s="5"/>
      <c r="YN290" s="5"/>
      <c r="YO290" s="5"/>
      <c r="YP290" s="5"/>
      <c r="YQ290" s="5"/>
      <c r="YR290" s="5"/>
      <c r="YS290" s="5"/>
      <c r="YT290" s="5"/>
      <c r="YU290" s="5"/>
      <c r="YV290" s="5"/>
      <c r="YW290" s="5"/>
      <c r="YX290" s="5"/>
      <c r="YY290" s="5"/>
      <c r="YZ290" s="5"/>
      <c r="ZA290" s="5"/>
      <c r="ZB290" s="5"/>
      <c r="ZC290" s="5"/>
      <c r="ZD290" s="5"/>
      <c r="ZE290" s="5"/>
      <c r="ZF290" s="5"/>
      <c r="ZG290" s="5"/>
      <c r="ZH290" s="5"/>
      <c r="ZI290" s="5"/>
      <c r="ZJ290" s="5"/>
      <c r="ZK290" s="5"/>
      <c r="ZL290" s="5"/>
      <c r="ZM290" s="5"/>
      <c r="ZN290" s="5"/>
      <c r="ZO290" s="5"/>
      <c r="ZP290" s="5"/>
      <c r="ZQ290" s="5"/>
      <c r="ZR290" s="5"/>
      <c r="ZS290" s="5"/>
      <c r="ZT290" s="5"/>
      <c r="ZU290" s="5"/>
      <c r="ZV290" s="5"/>
      <c r="ZW290" s="5"/>
      <c r="ZX290" s="5"/>
      <c r="ZY290" s="5"/>
      <c r="ZZ290" s="5"/>
      <c r="AAA290" s="5"/>
      <c r="AAB290" s="5"/>
      <c r="AAC290" s="5"/>
      <c r="AAD290" s="5"/>
      <c r="AAE290" s="5"/>
      <c r="AAF290" s="5"/>
      <c r="AAG290" s="5"/>
      <c r="AAH290" s="5"/>
      <c r="AAI290" s="5"/>
      <c r="AAJ290" s="5"/>
      <c r="AAK290" s="5"/>
      <c r="AAL290" s="5"/>
      <c r="AAM290" s="5"/>
      <c r="AAN290" s="5"/>
      <c r="AAO290" s="5"/>
      <c r="AAP290" s="5"/>
      <c r="AAQ290" s="5"/>
      <c r="AAR290" s="5"/>
      <c r="AAS290" s="5"/>
      <c r="AAT290" s="5"/>
      <c r="AAU290" s="5"/>
      <c r="AAV290" s="5"/>
      <c r="AAW290" s="5"/>
      <c r="AAX290" s="5"/>
      <c r="AAY290" s="5"/>
      <c r="AAZ290" s="5"/>
      <c r="ABA290" s="5"/>
      <c r="ABB290" s="5"/>
      <c r="ABC290" s="5"/>
      <c r="ABD290" s="5"/>
      <c r="ABE290" s="5"/>
      <c r="ABF290" s="5"/>
      <c r="ABG290" s="5"/>
      <c r="ABH290" s="5"/>
      <c r="ABI290" s="5"/>
      <c r="ABJ290" s="5"/>
      <c r="ABK290" s="5"/>
      <c r="ABL290" s="5"/>
      <c r="ABM290" s="5"/>
      <c r="ABN290" s="5"/>
      <c r="ABO290" s="5"/>
      <c r="ABP290" s="5"/>
      <c r="ABQ290" s="5"/>
      <c r="ABR290" s="5"/>
      <c r="ABS290" s="5"/>
      <c r="ABT290" s="5"/>
      <c r="ABU290" s="5"/>
      <c r="ABV290" s="5"/>
      <c r="ABW290" s="5"/>
      <c r="ABX290" s="5"/>
      <c r="ABY290" s="5"/>
      <c r="ABZ290" s="5"/>
      <c r="ACA290" s="5"/>
      <c r="ACB290" s="5"/>
      <c r="ACC290" s="5"/>
      <c r="ACD290" s="5"/>
      <c r="ACE290" s="5"/>
      <c r="ACF290" s="5"/>
      <c r="ACG290" s="5"/>
      <c r="ACH290" s="5"/>
      <c r="ACI290" s="5"/>
      <c r="ACJ290" s="5"/>
      <c r="ACK290" s="5"/>
      <c r="ACL290" s="5"/>
      <c r="ACM290" s="5"/>
      <c r="ACN290" s="5"/>
      <c r="ACO290" s="5"/>
      <c r="ACP290" s="5"/>
      <c r="ACQ290" s="5"/>
      <c r="ACR290" s="5"/>
      <c r="ACS290" s="5"/>
      <c r="ACT290" s="5"/>
      <c r="ACU290" s="5"/>
      <c r="ACV290" s="5"/>
      <c r="ACW290" s="5"/>
      <c r="ACX290" s="5"/>
      <c r="ACY290" s="5"/>
      <c r="ACZ290" s="5"/>
      <c r="ADA290" s="5"/>
      <c r="ADB290" s="5"/>
      <c r="ADC290" s="5"/>
      <c r="ADD290" s="5"/>
      <c r="ADE290" s="5"/>
      <c r="ADF290" s="5"/>
      <c r="ADG290" s="5"/>
      <c r="ADH290" s="5"/>
      <c r="ADI290" s="5"/>
      <c r="ADJ290" s="5"/>
      <c r="ADK290" s="5"/>
      <c r="ADL290" s="5"/>
      <c r="ADM290" s="5"/>
      <c r="ADN290" s="5"/>
      <c r="ADO290" s="5"/>
      <c r="ADP290" s="5"/>
      <c r="ADQ290" s="5"/>
      <c r="ADR290" s="5"/>
      <c r="ADS290" s="5"/>
      <c r="ADT290" s="5"/>
      <c r="ADU290" s="5"/>
      <c r="ADV290" s="5"/>
      <c r="ADW290" s="5"/>
      <c r="ADX290" s="5"/>
      <c r="ADY290" s="5"/>
      <c r="ADZ290" s="5"/>
      <c r="AEA290" s="5"/>
      <c r="AEB290" s="5"/>
      <c r="AEC290" s="5"/>
      <c r="AED290" s="5"/>
      <c r="AEE290" s="5"/>
      <c r="AEF290" s="5"/>
      <c r="AEG290" s="5"/>
      <c r="AEH290" s="5"/>
      <c r="AEI290" s="5"/>
      <c r="AEJ290" s="5"/>
      <c r="AEK290" s="5"/>
      <c r="AEL290" s="5"/>
      <c r="AEM290" s="5"/>
      <c r="AEN290" s="5"/>
      <c r="AEO290" s="5"/>
      <c r="AEP290" s="5"/>
      <c r="AEQ290" s="5"/>
      <c r="AER290" s="5"/>
      <c r="AES290" s="5"/>
      <c r="AET290" s="5"/>
      <c r="AEU290" s="5"/>
      <c r="AEV290" s="5"/>
      <c r="AEW290" s="5"/>
      <c r="AEX290" s="5"/>
      <c r="AEY290" s="5"/>
      <c r="AEZ290" s="5"/>
      <c r="AFA290" s="5"/>
      <c r="AFB290" s="5"/>
      <c r="AFC290" s="5"/>
      <c r="AFD290" s="5"/>
      <c r="AFE290" s="5"/>
      <c r="AFF290" s="5"/>
      <c r="AFG290" s="5"/>
      <c r="AFH290" s="5"/>
      <c r="AFI290" s="5"/>
      <c r="AFJ290" s="5"/>
      <c r="AFK290" s="5"/>
      <c r="AFL290" s="5"/>
      <c r="AFM290" s="5"/>
      <c r="AFN290" s="5"/>
      <c r="AFO290" s="5"/>
      <c r="AFP290" s="5"/>
      <c r="AFQ290" s="5"/>
      <c r="AFR290" s="5"/>
      <c r="AFS290" s="5"/>
      <c r="AFT290" s="5"/>
      <c r="AFU290" s="5"/>
      <c r="AFV290" s="5"/>
      <c r="AFW290" s="5"/>
      <c r="AFX290" s="5"/>
      <c r="AFY290" s="5"/>
      <c r="AFZ290" s="5"/>
      <c r="AGA290" s="5"/>
      <c r="AGB290" s="5"/>
      <c r="AGC290" s="5"/>
      <c r="AGD290" s="5"/>
      <c r="AGE290" s="5"/>
      <c r="AGF290" s="5"/>
      <c r="AGG290" s="5"/>
      <c r="AGH290" s="5"/>
      <c r="AGI290" s="5"/>
      <c r="AGJ290" s="5"/>
      <c r="AGK290" s="5"/>
      <c r="AGL290" s="5"/>
      <c r="AGM290" s="5"/>
      <c r="AGN290" s="5"/>
      <c r="AGO290" s="5"/>
      <c r="AGP290" s="5"/>
      <c r="AGQ290" s="5"/>
      <c r="AGR290" s="5"/>
      <c r="AGS290" s="5"/>
      <c r="AGT290" s="5"/>
      <c r="AGU290" s="5"/>
      <c r="AGV290" s="5"/>
      <c r="AGW290" s="5"/>
      <c r="AGX290" s="5"/>
      <c r="AGY290" s="5"/>
      <c r="AGZ290" s="5"/>
      <c r="AHA290" s="5"/>
      <c r="AHB290" s="5"/>
      <c r="AHC290" s="5"/>
      <c r="AHD290" s="5"/>
      <c r="AHE290" s="5"/>
      <c r="AHF290" s="5"/>
      <c r="AHG290" s="5"/>
      <c r="AHH290" s="5"/>
      <c r="AHI290" s="5"/>
      <c r="AHJ290" s="5"/>
      <c r="AHK290" s="5"/>
      <c r="AHL290" s="5"/>
      <c r="AHM290" s="5"/>
      <c r="AHN290" s="5"/>
      <c r="AHO290" s="5"/>
      <c r="AHP290" s="5"/>
      <c r="AHQ290" s="5"/>
      <c r="AHR290" s="5"/>
      <c r="AHS290" s="5"/>
      <c r="AHT290" s="5"/>
      <c r="AHU290" s="5"/>
      <c r="AHV290" s="5"/>
      <c r="AHW290" s="5"/>
      <c r="AHX290" s="5"/>
      <c r="AHY290" s="5"/>
      <c r="AHZ290" s="5"/>
      <c r="AIA290" s="5"/>
      <c r="AIB290" s="5"/>
      <c r="AIC290" s="5"/>
      <c r="AID290" s="5"/>
      <c r="AIE290" s="5"/>
      <c r="AIF290" s="5"/>
      <c r="AIG290" s="5"/>
      <c r="AIH290" s="5"/>
      <c r="AII290" s="5"/>
      <c r="AIJ290" s="5"/>
      <c r="AIK290" s="5"/>
      <c r="AIL290" s="5"/>
      <c r="AIM290" s="5"/>
      <c r="AIN290" s="5"/>
      <c r="AIO290" s="5"/>
      <c r="AIP290" s="5"/>
      <c r="AIQ290" s="5"/>
      <c r="AIR290" s="5"/>
      <c r="AIS290" s="5"/>
      <c r="AIT290" s="5"/>
      <c r="AIU290" s="5"/>
      <c r="AIV290" s="5"/>
      <c r="AIW290" s="5"/>
      <c r="AIX290" s="5"/>
      <c r="AIY290" s="5"/>
      <c r="AIZ290" s="5"/>
      <c r="AJA290" s="5"/>
      <c r="AJB290" s="5"/>
      <c r="AJC290" s="5"/>
      <c r="AJD290" s="5"/>
      <c r="AJE290" s="5"/>
      <c r="AJF290" s="5"/>
      <c r="AJG290" s="5"/>
      <c r="AJH290" s="5"/>
      <c r="AJI290" s="5"/>
      <c r="AJJ290" s="5"/>
      <c r="AJK290" s="5"/>
      <c r="AJL290" s="5"/>
      <c r="AJM290" s="5"/>
      <c r="AJN290" s="5"/>
      <c r="AJO290" s="5"/>
      <c r="AJP290" s="5"/>
      <c r="AJQ290" s="5"/>
      <c r="AJR290" s="5"/>
      <c r="AJS290" s="5"/>
      <c r="AJT290" s="5"/>
      <c r="AJU290" s="5"/>
      <c r="AJV290" s="5"/>
      <c r="AJW290" s="5"/>
      <c r="AJX290" s="5"/>
      <c r="AJY290" s="5"/>
      <c r="AJZ290" s="5"/>
      <c r="AKA290" s="5"/>
      <c r="AKB290" s="5"/>
      <c r="AKC290" s="5"/>
      <c r="AKD290" s="5"/>
      <c r="AKE290" s="5"/>
      <c r="AKF290" s="5"/>
      <c r="AKG290" s="5"/>
      <c r="AKH290" s="5"/>
      <c r="AKI290" s="5"/>
      <c r="AKJ290" s="5"/>
      <c r="AKK290" s="5"/>
      <c r="AKL290" s="5"/>
      <c r="AKM290" s="5"/>
      <c r="AKN290" s="5"/>
      <c r="AKO290" s="5"/>
      <c r="AKP290" s="5"/>
      <c r="AKQ290" s="5"/>
      <c r="AKR290" s="5"/>
      <c r="AKS290" s="5"/>
      <c r="AKT290" s="5"/>
      <c r="AKU290" s="5"/>
      <c r="AKV290" s="5"/>
      <c r="AKW290" s="5"/>
      <c r="AKX290" s="5"/>
      <c r="AKY290" s="5"/>
      <c r="AKZ290" s="5"/>
      <c r="ALA290" s="5"/>
      <c r="ALB290" s="5"/>
      <c r="ALC290" s="5"/>
      <c r="ALD290" s="5"/>
      <c r="ALE290" s="5"/>
      <c r="ALF290" s="5"/>
      <c r="ALG290" s="5"/>
      <c r="ALH290" s="5"/>
      <c r="ALI290" s="5"/>
      <c r="ALJ290" s="5"/>
      <c r="ALK290" s="5"/>
      <c r="ALL290" s="5"/>
      <c r="ALM290" s="5"/>
      <c r="ALN290" s="5"/>
      <c r="ALO290" s="5"/>
      <c r="ALP290" s="5"/>
      <c r="ALQ290" s="5"/>
      <c r="ALR290" s="5"/>
      <c r="ALS290" s="5"/>
      <c r="ALT290" s="5"/>
      <c r="ALU290" s="5"/>
      <c r="ALV290" s="5"/>
      <c r="ALW290" s="5"/>
      <c r="ALX290" s="5"/>
      <c r="ALY290" s="5"/>
      <c r="ALZ290" s="5"/>
      <c r="AMA290" s="5"/>
      <c r="AMB290" s="5"/>
      <c r="AMC290" s="5"/>
      <c r="AMD290" s="5"/>
      <c r="AME290" s="5"/>
      <c r="AMF290" s="5"/>
      <c r="AMG290" s="5"/>
      <c r="AMH290" s="5"/>
      <c r="AMI290" s="5"/>
      <c r="AMJ290" s="5"/>
    </row>
    <row r="291" spans="1:1024" ht="20.25" customHeight="1">
      <c r="A291" s="5"/>
      <c r="B291" s="209"/>
      <c r="C291" s="219"/>
      <c r="D291" s="219"/>
      <c r="E291" s="219"/>
      <c r="F291" s="303">
        <f>C289</f>
        <v>0</v>
      </c>
      <c r="G291" s="50"/>
      <c r="H291" s="50"/>
      <c r="I291" s="50"/>
      <c r="J291" s="50"/>
      <c r="K291" s="50"/>
      <c r="L291" s="67"/>
      <c r="M291" s="67"/>
      <c r="N291" s="67"/>
      <c r="O291" s="67"/>
      <c r="P291" s="240" t="s">
        <v>44</v>
      </c>
      <c r="Q291" s="240"/>
      <c r="R291" s="240"/>
      <c r="S291" s="248" t="str">
        <f>IF(S289="","",VLOOKUP(S289,'シフト記号表（勤務時間帯）'!$C$6:$U$35,19,0))</f>
        <v/>
      </c>
      <c r="T291" s="252" t="str">
        <f>IF(T289="","",VLOOKUP(T289,'シフト記号表（勤務時間帯）'!$C$6:$U$35,19,0))</f>
        <v/>
      </c>
      <c r="U291" s="252" t="str">
        <f>IF(U289="","",VLOOKUP(U289,'シフト記号表（勤務時間帯）'!$C$6:$U$35,19,0))</f>
        <v/>
      </c>
      <c r="V291" s="252" t="str">
        <f>IF(V289="","",VLOOKUP(V289,'シフト記号表（勤務時間帯）'!$C$6:$U$35,19,0))</f>
        <v/>
      </c>
      <c r="W291" s="252" t="str">
        <f>IF(W289="","",VLOOKUP(W289,'シフト記号表（勤務時間帯）'!$C$6:$U$35,19,0))</f>
        <v/>
      </c>
      <c r="X291" s="252" t="str">
        <f>IF(X289="","",VLOOKUP(X289,'シフト記号表（勤務時間帯）'!$C$6:$U$35,19,0))</f>
        <v/>
      </c>
      <c r="Y291" s="257" t="str">
        <f>IF(Y289="","",VLOOKUP(Y289,'シフト記号表（勤務時間帯）'!$C$6:$U$35,19,0))</f>
        <v/>
      </c>
      <c r="Z291" s="248" t="str">
        <f>IF(Z289="","",VLOOKUP(Z289,'シフト記号表（勤務時間帯）'!$C$6:$U$35,19,0))</f>
        <v/>
      </c>
      <c r="AA291" s="252" t="str">
        <f>IF(AA289="","",VLOOKUP(AA289,'シフト記号表（勤務時間帯）'!$C$6:$U$35,19,0))</f>
        <v/>
      </c>
      <c r="AB291" s="252" t="str">
        <f>IF(AB289="","",VLOOKUP(AB289,'シフト記号表（勤務時間帯）'!$C$6:$U$35,19,0))</f>
        <v/>
      </c>
      <c r="AC291" s="252" t="str">
        <f>IF(AC289="","",VLOOKUP(AC289,'シフト記号表（勤務時間帯）'!$C$6:$U$35,19,0))</f>
        <v/>
      </c>
      <c r="AD291" s="252" t="str">
        <f>IF(AD289="","",VLOOKUP(AD289,'シフト記号表（勤務時間帯）'!$C$6:$U$35,19,0))</f>
        <v/>
      </c>
      <c r="AE291" s="252" t="str">
        <f>IF(AE289="","",VLOOKUP(AE289,'シフト記号表（勤務時間帯）'!$C$6:$U$35,19,0))</f>
        <v/>
      </c>
      <c r="AF291" s="257" t="str">
        <f>IF(AF289="","",VLOOKUP(AF289,'シフト記号表（勤務時間帯）'!$C$6:$U$35,19,0))</f>
        <v/>
      </c>
      <c r="AG291" s="248" t="str">
        <f>IF(AG289="","",VLOOKUP(AG289,'シフト記号表（勤務時間帯）'!$C$6:$U$35,19,0))</f>
        <v/>
      </c>
      <c r="AH291" s="252" t="str">
        <f>IF(AH289="","",VLOOKUP(AH289,'シフト記号表（勤務時間帯）'!$C$6:$U$35,19,0))</f>
        <v/>
      </c>
      <c r="AI291" s="252" t="str">
        <f>IF(AI289="","",VLOOKUP(AI289,'シフト記号表（勤務時間帯）'!$C$6:$U$35,19,0))</f>
        <v/>
      </c>
      <c r="AJ291" s="252" t="str">
        <f>IF(AJ289="","",VLOOKUP(AJ289,'シフト記号表（勤務時間帯）'!$C$6:$U$35,19,0))</f>
        <v/>
      </c>
      <c r="AK291" s="252" t="str">
        <f>IF(AK289="","",VLOOKUP(AK289,'シフト記号表（勤務時間帯）'!$C$6:$U$35,19,0))</f>
        <v/>
      </c>
      <c r="AL291" s="252" t="str">
        <f>IF(AL289="","",VLOOKUP(AL289,'シフト記号表（勤務時間帯）'!$C$6:$U$35,19,0))</f>
        <v/>
      </c>
      <c r="AM291" s="257" t="str">
        <f>IF(AM289="","",VLOOKUP(AM289,'シフト記号表（勤務時間帯）'!$C$6:$U$35,19,0))</f>
        <v/>
      </c>
      <c r="AN291" s="248" t="str">
        <f>IF(AN289="","",VLOOKUP(AN289,'シフト記号表（勤務時間帯）'!$C$6:$U$35,19,0))</f>
        <v/>
      </c>
      <c r="AO291" s="252" t="str">
        <f>IF(AO289="","",VLOOKUP(AO289,'シフト記号表（勤務時間帯）'!$C$6:$U$35,19,0))</f>
        <v/>
      </c>
      <c r="AP291" s="252" t="str">
        <f>IF(AP289="","",VLOOKUP(AP289,'シフト記号表（勤務時間帯）'!$C$6:$U$35,19,0))</f>
        <v/>
      </c>
      <c r="AQ291" s="252" t="str">
        <f>IF(AQ289="","",VLOOKUP(AQ289,'シフト記号表（勤務時間帯）'!$C$6:$U$35,19,0))</f>
        <v/>
      </c>
      <c r="AR291" s="252" t="str">
        <f>IF(AR289="","",VLOOKUP(AR289,'シフト記号表（勤務時間帯）'!$C$6:$U$35,19,0))</f>
        <v/>
      </c>
      <c r="AS291" s="252" t="str">
        <f>IF(AS289="","",VLOOKUP(AS289,'シフト記号表（勤務時間帯）'!$C$6:$U$35,19,0))</f>
        <v/>
      </c>
      <c r="AT291" s="257" t="str">
        <f>IF(AT289="","",VLOOKUP(AT289,'シフト記号表（勤務時間帯）'!$C$6:$U$35,19,0))</f>
        <v/>
      </c>
      <c r="AU291" s="248" t="str">
        <f>IF(AU289="","",VLOOKUP(AU289,'シフト記号表（勤務時間帯）'!$C$6:$U$35,19,0))</f>
        <v/>
      </c>
      <c r="AV291" s="252" t="str">
        <f>IF(AV289="","",VLOOKUP(AV289,'シフト記号表（勤務時間帯）'!$C$6:$U$35,19,0))</f>
        <v/>
      </c>
      <c r="AW291" s="252" t="str">
        <f>IF(AW289="","",VLOOKUP(AW289,'シフト記号表（勤務時間帯）'!$C$6:$U$35,19,0))</f>
        <v/>
      </c>
      <c r="AX291" s="277">
        <f>IF($BB$3="４週",SUM(S291:AT291),IF($BB$3="暦月",SUM(S291:AW291),""))</f>
        <v>0</v>
      </c>
      <c r="AY291" s="277"/>
      <c r="AZ291" s="286">
        <f>IF($BB$3="４週",AX291/4,IF($BB$3="暦月",'認知症対応型通所（100名）'!AX291/('認知症対応型通所（100名）'!$BB$8/7),""))</f>
        <v>0</v>
      </c>
      <c r="BA291" s="286"/>
      <c r="BB291" s="174"/>
      <c r="BC291" s="174"/>
      <c r="BD291" s="174"/>
      <c r="BE291" s="174"/>
      <c r="BF291" s="174"/>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5"/>
      <c r="HP291" s="5"/>
      <c r="HQ291" s="5"/>
      <c r="HR291" s="5"/>
      <c r="HS291" s="5"/>
      <c r="HT291" s="5"/>
      <c r="HU291" s="5"/>
      <c r="HV291" s="5"/>
      <c r="HW291" s="5"/>
      <c r="HX291" s="5"/>
      <c r="HY291" s="5"/>
      <c r="HZ291" s="5"/>
      <c r="IA291" s="5"/>
      <c r="IB291" s="5"/>
      <c r="IC291" s="5"/>
      <c r="ID291" s="5"/>
      <c r="IE291" s="5"/>
      <c r="IF291" s="5"/>
      <c r="IG291" s="5"/>
      <c r="IH291" s="5"/>
      <c r="II291" s="5"/>
      <c r="IJ291" s="5"/>
      <c r="IK291" s="5"/>
      <c r="IL291" s="5"/>
      <c r="IM291" s="5"/>
      <c r="IN291" s="5"/>
      <c r="IO291" s="5"/>
      <c r="IP291" s="5"/>
      <c r="IQ291" s="5"/>
      <c r="IR291" s="5"/>
      <c r="IS291" s="5"/>
      <c r="IT291" s="5"/>
      <c r="IU291" s="5"/>
      <c r="IV291" s="5"/>
      <c r="IW291" s="5"/>
      <c r="IX291" s="5"/>
      <c r="IY291" s="5"/>
      <c r="IZ291" s="5"/>
      <c r="JA291" s="5"/>
      <c r="JB291" s="5"/>
      <c r="JC291" s="5"/>
      <c r="JD291" s="5"/>
      <c r="JE291" s="5"/>
      <c r="JF291" s="5"/>
      <c r="JG291" s="5"/>
      <c r="JH291" s="5"/>
      <c r="JI291" s="5"/>
      <c r="JJ291" s="5"/>
      <c r="JK291" s="5"/>
      <c r="JL291" s="5"/>
      <c r="JM291" s="5"/>
      <c r="JN291" s="5"/>
      <c r="JO291" s="5"/>
      <c r="JP291" s="5"/>
      <c r="JQ291" s="5"/>
      <c r="JR291" s="5"/>
      <c r="JS291" s="5"/>
      <c r="JT291" s="5"/>
      <c r="JU291" s="5"/>
      <c r="JV291" s="5"/>
      <c r="JW291" s="5"/>
      <c r="JX291" s="5"/>
      <c r="JY291" s="5"/>
      <c r="JZ291" s="5"/>
      <c r="KA291" s="5"/>
      <c r="KB291" s="5"/>
      <c r="KC291" s="5"/>
      <c r="KD291" s="5"/>
      <c r="KE291" s="5"/>
      <c r="KF291" s="5"/>
      <c r="KG291" s="5"/>
      <c r="KH291" s="5"/>
      <c r="KI291" s="5"/>
      <c r="KJ291" s="5"/>
      <c r="KK291" s="5"/>
      <c r="KL291" s="5"/>
      <c r="KM291" s="5"/>
      <c r="KN291" s="5"/>
      <c r="KO291" s="5"/>
      <c r="KP291" s="5"/>
      <c r="KQ291" s="5"/>
      <c r="KR291" s="5"/>
      <c r="KS291" s="5"/>
      <c r="KT291" s="5"/>
      <c r="KU291" s="5"/>
      <c r="KV291" s="5"/>
      <c r="KW291" s="5"/>
      <c r="KX291" s="5"/>
      <c r="KY291" s="5"/>
      <c r="KZ291" s="5"/>
      <c r="LA291" s="5"/>
      <c r="LB291" s="5"/>
      <c r="LC291" s="5"/>
      <c r="LD291" s="5"/>
      <c r="LE291" s="5"/>
      <c r="LF291" s="5"/>
      <c r="LG291" s="5"/>
      <c r="LH291" s="5"/>
      <c r="LI291" s="5"/>
      <c r="LJ291" s="5"/>
      <c r="LK291" s="5"/>
      <c r="LL291" s="5"/>
      <c r="LM291" s="5"/>
      <c r="LN291" s="5"/>
      <c r="LO291" s="5"/>
      <c r="LP291" s="5"/>
      <c r="LQ291" s="5"/>
      <c r="LR291" s="5"/>
      <c r="LS291" s="5"/>
      <c r="LT291" s="5"/>
      <c r="LU291" s="5"/>
      <c r="LV291" s="5"/>
      <c r="LW291" s="5"/>
      <c r="LX291" s="5"/>
      <c r="LY291" s="5"/>
      <c r="LZ291" s="5"/>
      <c r="MA291" s="5"/>
      <c r="MB291" s="5"/>
      <c r="MC291" s="5"/>
      <c r="MD291" s="5"/>
      <c r="ME291" s="5"/>
      <c r="MF291" s="5"/>
      <c r="MG291" s="5"/>
      <c r="MH291" s="5"/>
      <c r="MI291" s="5"/>
      <c r="MJ291" s="5"/>
      <c r="MK291" s="5"/>
      <c r="ML291" s="5"/>
      <c r="MM291" s="5"/>
      <c r="MN291" s="5"/>
      <c r="MO291" s="5"/>
      <c r="MP291" s="5"/>
      <c r="MQ291" s="5"/>
      <c r="MR291" s="5"/>
      <c r="MS291" s="5"/>
      <c r="MT291" s="5"/>
      <c r="MU291" s="5"/>
      <c r="MV291" s="5"/>
      <c r="MW291" s="5"/>
      <c r="MX291" s="5"/>
      <c r="MY291" s="5"/>
      <c r="MZ291" s="5"/>
      <c r="NA291" s="5"/>
      <c r="NB291" s="5"/>
      <c r="NC291" s="5"/>
      <c r="ND291" s="5"/>
      <c r="NE291" s="5"/>
      <c r="NF291" s="5"/>
      <c r="NG291" s="5"/>
      <c r="NH291" s="5"/>
      <c r="NI291" s="5"/>
      <c r="NJ291" s="5"/>
      <c r="NK291" s="5"/>
      <c r="NL291" s="5"/>
      <c r="NM291" s="5"/>
      <c r="NN291" s="5"/>
      <c r="NO291" s="5"/>
      <c r="NP291" s="5"/>
      <c r="NQ291" s="5"/>
      <c r="NR291" s="5"/>
      <c r="NS291" s="5"/>
      <c r="NT291" s="5"/>
      <c r="NU291" s="5"/>
      <c r="NV291" s="5"/>
      <c r="NW291" s="5"/>
      <c r="NX291" s="5"/>
      <c r="NY291" s="5"/>
      <c r="NZ291" s="5"/>
      <c r="OA291" s="5"/>
      <c r="OB291" s="5"/>
      <c r="OC291" s="5"/>
      <c r="OD291" s="5"/>
      <c r="OE291" s="5"/>
      <c r="OF291" s="5"/>
      <c r="OG291" s="5"/>
      <c r="OH291" s="5"/>
      <c r="OI291" s="5"/>
      <c r="OJ291" s="5"/>
      <c r="OK291" s="5"/>
      <c r="OL291" s="5"/>
      <c r="OM291" s="5"/>
      <c r="ON291" s="5"/>
      <c r="OO291" s="5"/>
      <c r="OP291" s="5"/>
      <c r="OQ291" s="5"/>
      <c r="OR291" s="5"/>
      <c r="OS291" s="5"/>
      <c r="OT291" s="5"/>
      <c r="OU291" s="5"/>
      <c r="OV291" s="5"/>
      <c r="OW291" s="5"/>
      <c r="OX291" s="5"/>
      <c r="OY291" s="5"/>
      <c r="OZ291" s="5"/>
      <c r="PA291" s="5"/>
      <c r="PB291" s="5"/>
      <c r="PC291" s="5"/>
      <c r="PD291" s="5"/>
      <c r="PE291" s="5"/>
      <c r="PF291" s="5"/>
      <c r="PG291" s="5"/>
      <c r="PH291" s="5"/>
      <c r="PI291" s="5"/>
      <c r="PJ291" s="5"/>
      <c r="PK291" s="5"/>
      <c r="PL291" s="5"/>
      <c r="PM291" s="5"/>
      <c r="PN291" s="5"/>
      <c r="PO291" s="5"/>
      <c r="PP291" s="5"/>
      <c r="PQ291" s="5"/>
      <c r="PR291" s="5"/>
      <c r="PS291" s="5"/>
      <c r="PT291" s="5"/>
      <c r="PU291" s="5"/>
      <c r="PV291" s="5"/>
      <c r="PW291" s="5"/>
      <c r="PX291" s="5"/>
      <c r="PY291" s="5"/>
      <c r="PZ291" s="5"/>
      <c r="QA291" s="5"/>
      <c r="QB291" s="5"/>
      <c r="QC291" s="5"/>
      <c r="QD291" s="5"/>
      <c r="QE291" s="5"/>
      <c r="QF291" s="5"/>
      <c r="QG291" s="5"/>
      <c r="QH291" s="5"/>
      <c r="QI291" s="5"/>
      <c r="QJ291" s="5"/>
      <c r="QK291" s="5"/>
      <c r="QL291" s="5"/>
      <c r="QM291" s="5"/>
      <c r="QN291" s="5"/>
      <c r="QO291" s="5"/>
      <c r="QP291" s="5"/>
      <c r="QQ291" s="5"/>
      <c r="QR291" s="5"/>
      <c r="QS291" s="5"/>
      <c r="QT291" s="5"/>
      <c r="QU291" s="5"/>
      <c r="QV291" s="5"/>
      <c r="QW291" s="5"/>
      <c r="QX291" s="5"/>
      <c r="QY291" s="5"/>
      <c r="QZ291" s="5"/>
      <c r="RA291" s="5"/>
      <c r="RB291" s="5"/>
      <c r="RC291" s="5"/>
      <c r="RD291" s="5"/>
      <c r="RE291" s="5"/>
      <c r="RF291" s="5"/>
      <c r="RG291" s="5"/>
      <c r="RH291" s="5"/>
      <c r="RI291" s="5"/>
      <c r="RJ291" s="5"/>
      <c r="RK291" s="5"/>
      <c r="RL291" s="5"/>
      <c r="RM291" s="5"/>
      <c r="RN291" s="5"/>
      <c r="RO291" s="5"/>
      <c r="RP291" s="5"/>
      <c r="RQ291" s="5"/>
      <c r="RR291" s="5"/>
      <c r="RS291" s="5"/>
      <c r="RT291" s="5"/>
      <c r="RU291" s="5"/>
      <c r="RV291" s="5"/>
      <c r="RW291" s="5"/>
      <c r="RX291" s="5"/>
      <c r="RY291" s="5"/>
      <c r="RZ291" s="5"/>
      <c r="SA291" s="5"/>
      <c r="SB291" s="5"/>
      <c r="SC291" s="5"/>
      <c r="SD291" s="5"/>
      <c r="SE291" s="5"/>
      <c r="SF291" s="5"/>
      <c r="SG291" s="5"/>
      <c r="SH291" s="5"/>
      <c r="SI291" s="5"/>
      <c r="SJ291" s="5"/>
      <c r="SK291" s="5"/>
      <c r="SL291" s="5"/>
      <c r="SM291" s="5"/>
      <c r="SN291" s="5"/>
      <c r="SO291" s="5"/>
      <c r="SP291" s="5"/>
      <c r="SQ291" s="5"/>
      <c r="SR291" s="5"/>
      <c r="SS291" s="5"/>
      <c r="ST291" s="5"/>
      <c r="SU291" s="5"/>
      <c r="SV291" s="5"/>
      <c r="SW291" s="5"/>
      <c r="SX291" s="5"/>
      <c r="SY291" s="5"/>
      <c r="SZ291" s="5"/>
      <c r="TA291" s="5"/>
      <c r="TB291" s="5"/>
      <c r="TC291" s="5"/>
      <c r="TD291" s="5"/>
      <c r="TE291" s="5"/>
      <c r="TF291" s="5"/>
      <c r="TG291" s="5"/>
      <c r="TH291" s="5"/>
      <c r="TI291" s="5"/>
      <c r="TJ291" s="5"/>
      <c r="TK291" s="5"/>
      <c r="TL291" s="5"/>
      <c r="TM291" s="5"/>
      <c r="TN291" s="5"/>
      <c r="TO291" s="5"/>
      <c r="TP291" s="5"/>
      <c r="TQ291" s="5"/>
      <c r="TR291" s="5"/>
      <c r="TS291" s="5"/>
      <c r="TT291" s="5"/>
      <c r="TU291" s="5"/>
      <c r="TV291" s="5"/>
      <c r="TW291" s="5"/>
      <c r="TX291" s="5"/>
      <c r="TY291" s="5"/>
      <c r="TZ291" s="5"/>
      <c r="UA291" s="5"/>
      <c r="UB291" s="5"/>
      <c r="UC291" s="5"/>
      <c r="UD291" s="5"/>
      <c r="UE291" s="5"/>
      <c r="UF291" s="5"/>
      <c r="UG291" s="5"/>
      <c r="UH291" s="5"/>
      <c r="UI291" s="5"/>
      <c r="UJ291" s="5"/>
      <c r="UK291" s="5"/>
      <c r="UL291" s="5"/>
      <c r="UM291" s="5"/>
      <c r="UN291" s="5"/>
      <c r="UO291" s="5"/>
      <c r="UP291" s="5"/>
      <c r="UQ291" s="5"/>
      <c r="UR291" s="5"/>
      <c r="US291" s="5"/>
      <c r="UT291" s="5"/>
      <c r="UU291" s="5"/>
      <c r="UV291" s="5"/>
      <c r="UW291" s="5"/>
      <c r="UX291" s="5"/>
      <c r="UY291" s="5"/>
      <c r="UZ291" s="5"/>
      <c r="VA291" s="5"/>
      <c r="VB291" s="5"/>
      <c r="VC291" s="5"/>
      <c r="VD291" s="5"/>
      <c r="VE291" s="5"/>
      <c r="VF291" s="5"/>
      <c r="VG291" s="5"/>
      <c r="VH291" s="5"/>
      <c r="VI291" s="5"/>
      <c r="VJ291" s="5"/>
      <c r="VK291" s="5"/>
      <c r="VL291" s="5"/>
      <c r="VM291" s="5"/>
      <c r="VN291" s="5"/>
      <c r="VO291" s="5"/>
      <c r="VP291" s="5"/>
      <c r="VQ291" s="5"/>
      <c r="VR291" s="5"/>
      <c r="VS291" s="5"/>
      <c r="VT291" s="5"/>
      <c r="VU291" s="5"/>
      <c r="VV291" s="5"/>
      <c r="VW291" s="5"/>
      <c r="VX291" s="5"/>
      <c r="VY291" s="5"/>
      <c r="VZ291" s="5"/>
      <c r="WA291" s="5"/>
      <c r="WB291" s="5"/>
      <c r="WC291" s="5"/>
      <c r="WD291" s="5"/>
      <c r="WE291" s="5"/>
      <c r="WF291" s="5"/>
      <c r="WG291" s="5"/>
      <c r="WH291" s="5"/>
      <c r="WI291" s="5"/>
      <c r="WJ291" s="5"/>
      <c r="WK291" s="5"/>
      <c r="WL291" s="5"/>
      <c r="WM291" s="5"/>
      <c r="WN291" s="5"/>
      <c r="WO291" s="5"/>
      <c r="WP291" s="5"/>
      <c r="WQ291" s="5"/>
      <c r="WR291" s="5"/>
      <c r="WS291" s="5"/>
      <c r="WT291" s="5"/>
      <c r="WU291" s="5"/>
      <c r="WV291" s="5"/>
      <c r="WW291" s="5"/>
      <c r="WX291" s="5"/>
      <c r="WY291" s="5"/>
      <c r="WZ291" s="5"/>
      <c r="XA291" s="5"/>
      <c r="XB291" s="5"/>
      <c r="XC291" s="5"/>
      <c r="XD291" s="5"/>
      <c r="XE291" s="5"/>
      <c r="XF291" s="5"/>
      <c r="XG291" s="5"/>
      <c r="XH291" s="5"/>
      <c r="XI291" s="5"/>
      <c r="XJ291" s="5"/>
      <c r="XK291" s="5"/>
      <c r="XL291" s="5"/>
      <c r="XM291" s="5"/>
      <c r="XN291" s="5"/>
      <c r="XO291" s="5"/>
      <c r="XP291" s="5"/>
      <c r="XQ291" s="5"/>
      <c r="XR291" s="5"/>
      <c r="XS291" s="5"/>
      <c r="XT291" s="5"/>
      <c r="XU291" s="5"/>
      <c r="XV291" s="5"/>
      <c r="XW291" s="5"/>
      <c r="XX291" s="5"/>
      <c r="XY291" s="5"/>
      <c r="XZ291" s="5"/>
      <c r="YA291" s="5"/>
      <c r="YB291" s="5"/>
      <c r="YC291" s="5"/>
      <c r="YD291" s="5"/>
      <c r="YE291" s="5"/>
      <c r="YF291" s="5"/>
      <c r="YG291" s="5"/>
      <c r="YH291" s="5"/>
      <c r="YI291" s="5"/>
      <c r="YJ291" s="5"/>
      <c r="YK291" s="5"/>
      <c r="YL291" s="5"/>
      <c r="YM291" s="5"/>
      <c r="YN291" s="5"/>
      <c r="YO291" s="5"/>
      <c r="YP291" s="5"/>
      <c r="YQ291" s="5"/>
      <c r="YR291" s="5"/>
      <c r="YS291" s="5"/>
      <c r="YT291" s="5"/>
      <c r="YU291" s="5"/>
      <c r="YV291" s="5"/>
      <c r="YW291" s="5"/>
      <c r="YX291" s="5"/>
      <c r="YY291" s="5"/>
      <c r="YZ291" s="5"/>
      <c r="ZA291" s="5"/>
      <c r="ZB291" s="5"/>
      <c r="ZC291" s="5"/>
      <c r="ZD291" s="5"/>
      <c r="ZE291" s="5"/>
      <c r="ZF291" s="5"/>
      <c r="ZG291" s="5"/>
      <c r="ZH291" s="5"/>
      <c r="ZI291" s="5"/>
      <c r="ZJ291" s="5"/>
      <c r="ZK291" s="5"/>
      <c r="ZL291" s="5"/>
      <c r="ZM291" s="5"/>
      <c r="ZN291" s="5"/>
      <c r="ZO291" s="5"/>
      <c r="ZP291" s="5"/>
      <c r="ZQ291" s="5"/>
      <c r="ZR291" s="5"/>
      <c r="ZS291" s="5"/>
      <c r="ZT291" s="5"/>
      <c r="ZU291" s="5"/>
      <c r="ZV291" s="5"/>
      <c r="ZW291" s="5"/>
      <c r="ZX291" s="5"/>
      <c r="ZY291" s="5"/>
      <c r="ZZ291" s="5"/>
      <c r="AAA291" s="5"/>
      <c r="AAB291" s="5"/>
      <c r="AAC291" s="5"/>
      <c r="AAD291" s="5"/>
      <c r="AAE291" s="5"/>
      <c r="AAF291" s="5"/>
      <c r="AAG291" s="5"/>
      <c r="AAH291" s="5"/>
      <c r="AAI291" s="5"/>
      <c r="AAJ291" s="5"/>
      <c r="AAK291" s="5"/>
      <c r="AAL291" s="5"/>
      <c r="AAM291" s="5"/>
      <c r="AAN291" s="5"/>
      <c r="AAO291" s="5"/>
      <c r="AAP291" s="5"/>
      <c r="AAQ291" s="5"/>
      <c r="AAR291" s="5"/>
      <c r="AAS291" s="5"/>
      <c r="AAT291" s="5"/>
      <c r="AAU291" s="5"/>
      <c r="AAV291" s="5"/>
      <c r="AAW291" s="5"/>
      <c r="AAX291" s="5"/>
      <c r="AAY291" s="5"/>
      <c r="AAZ291" s="5"/>
      <c r="ABA291" s="5"/>
      <c r="ABB291" s="5"/>
      <c r="ABC291" s="5"/>
      <c r="ABD291" s="5"/>
      <c r="ABE291" s="5"/>
      <c r="ABF291" s="5"/>
      <c r="ABG291" s="5"/>
      <c r="ABH291" s="5"/>
      <c r="ABI291" s="5"/>
      <c r="ABJ291" s="5"/>
      <c r="ABK291" s="5"/>
      <c r="ABL291" s="5"/>
      <c r="ABM291" s="5"/>
      <c r="ABN291" s="5"/>
      <c r="ABO291" s="5"/>
      <c r="ABP291" s="5"/>
      <c r="ABQ291" s="5"/>
      <c r="ABR291" s="5"/>
      <c r="ABS291" s="5"/>
      <c r="ABT291" s="5"/>
      <c r="ABU291" s="5"/>
      <c r="ABV291" s="5"/>
      <c r="ABW291" s="5"/>
      <c r="ABX291" s="5"/>
      <c r="ABY291" s="5"/>
      <c r="ABZ291" s="5"/>
      <c r="ACA291" s="5"/>
      <c r="ACB291" s="5"/>
      <c r="ACC291" s="5"/>
      <c r="ACD291" s="5"/>
      <c r="ACE291" s="5"/>
      <c r="ACF291" s="5"/>
      <c r="ACG291" s="5"/>
      <c r="ACH291" s="5"/>
      <c r="ACI291" s="5"/>
      <c r="ACJ291" s="5"/>
      <c r="ACK291" s="5"/>
      <c r="ACL291" s="5"/>
      <c r="ACM291" s="5"/>
      <c r="ACN291" s="5"/>
      <c r="ACO291" s="5"/>
      <c r="ACP291" s="5"/>
      <c r="ACQ291" s="5"/>
      <c r="ACR291" s="5"/>
      <c r="ACS291" s="5"/>
      <c r="ACT291" s="5"/>
      <c r="ACU291" s="5"/>
      <c r="ACV291" s="5"/>
      <c r="ACW291" s="5"/>
      <c r="ACX291" s="5"/>
      <c r="ACY291" s="5"/>
      <c r="ACZ291" s="5"/>
      <c r="ADA291" s="5"/>
      <c r="ADB291" s="5"/>
      <c r="ADC291" s="5"/>
      <c r="ADD291" s="5"/>
      <c r="ADE291" s="5"/>
      <c r="ADF291" s="5"/>
      <c r="ADG291" s="5"/>
      <c r="ADH291" s="5"/>
      <c r="ADI291" s="5"/>
      <c r="ADJ291" s="5"/>
      <c r="ADK291" s="5"/>
      <c r="ADL291" s="5"/>
      <c r="ADM291" s="5"/>
      <c r="ADN291" s="5"/>
      <c r="ADO291" s="5"/>
      <c r="ADP291" s="5"/>
      <c r="ADQ291" s="5"/>
      <c r="ADR291" s="5"/>
      <c r="ADS291" s="5"/>
      <c r="ADT291" s="5"/>
      <c r="ADU291" s="5"/>
      <c r="ADV291" s="5"/>
      <c r="ADW291" s="5"/>
      <c r="ADX291" s="5"/>
      <c r="ADY291" s="5"/>
      <c r="ADZ291" s="5"/>
      <c r="AEA291" s="5"/>
      <c r="AEB291" s="5"/>
      <c r="AEC291" s="5"/>
      <c r="AED291" s="5"/>
      <c r="AEE291" s="5"/>
      <c r="AEF291" s="5"/>
      <c r="AEG291" s="5"/>
      <c r="AEH291" s="5"/>
      <c r="AEI291" s="5"/>
      <c r="AEJ291" s="5"/>
      <c r="AEK291" s="5"/>
      <c r="AEL291" s="5"/>
      <c r="AEM291" s="5"/>
      <c r="AEN291" s="5"/>
      <c r="AEO291" s="5"/>
      <c r="AEP291" s="5"/>
      <c r="AEQ291" s="5"/>
      <c r="AER291" s="5"/>
      <c r="AES291" s="5"/>
      <c r="AET291" s="5"/>
      <c r="AEU291" s="5"/>
      <c r="AEV291" s="5"/>
      <c r="AEW291" s="5"/>
      <c r="AEX291" s="5"/>
      <c r="AEY291" s="5"/>
      <c r="AEZ291" s="5"/>
      <c r="AFA291" s="5"/>
      <c r="AFB291" s="5"/>
      <c r="AFC291" s="5"/>
      <c r="AFD291" s="5"/>
      <c r="AFE291" s="5"/>
      <c r="AFF291" s="5"/>
      <c r="AFG291" s="5"/>
      <c r="AFH291" s="5"/>
      <c r="AFI291" s="5"/>
      <c r="AFJ291" s="5"/>
      <c r="AFK291" s="5"/>
      <c r="AFL291" s="5"/>
      <c r="AFM291" s="5"/>
      <c r="AFN291" s="5"/>
      <c r="AFO291" s="5"/>
      <c r="AFP291" s="5"/>
      <c r="AFQ291" s="5"/>
      <c r="AFR291" s="5"/>
      <c r="AFS291" s="5"/>
      <c r="AFT291" s="5"/>
      <c r="AFU291" s="5"/>
      <c r="AFV291" s="5"/>
      <c r="AFW291" s="5"/>
      <c r="AFX291" s="5"/>
      <c r="AFY291" s="5"/>
      <c r="AFZ291" s="5"/>
      <c r="AGA291" s="5"/>
      <c r="AGB291" s="5"/>
      <c r="AGC291" s="5"/>
      <c r="AGD291" s="5"/>
      <c r="AGE291" s="5"/>
      <c r="AGF291" s="5"/>
      <c r="AGG291" s="5"/>
      <c r="AGH291" s="5"/>
      <c r="AGI291" s="5"/>
      <c r="AGJ291" s="5"/>
      <c r="AGK291" s="5"/>
      <c r="AGL291" s="5"/>
      <c r="AGM291" s="5"/>
      <c r="AGN291" s="5"/>
      <c r="AGO291" s="5"/>
      <c r="AGP291" s="5"/>
      <c r="AGQ291" s="5"/>
      <c r="AGR291" s="5"/>
      <c r="AGS291" s="5"/>
      <c r="AGT291" s="5"/>
      <c r="AGU291" s="5"/>
      <c r="AGV291" s="5"/>
      <c r="AGW291" s="5"/>
      <c r="AGX291" s="5"/>
      <c r="AGY291" s="5"/>
      <c r="AGZ291" s="5"/>
      <c r="AHA291" s="5"/>
      <c r="AHB291" s="5"/>
      <c r="AHC291" s="5"/>
      <c r="AHD291" s="5"/>
      <c r="AHE291" s="5"/>
      <c r="AHF291" s="5"/>
      <c r="AHG291" s="5"/>
      <c r="AHH291" s="5"/>
      <c r="AHI291" s="5"/>
      <c r="AHJ291" s="5"/>
      <c r="AHK291" s="5"/>
      <c r="AHL291" s="5"/>
      <c r="AHM291" s="5"/>
      <c r="AHN291" s="5"/>
      <c r="AHO291" s="5"/>
      <c r="AHP291" s="5"/>
      <c r="AHQ291" s="5"/>
      <c r="AHR291" s="5"/>
      <c r="AHS291" s="5"/>
      <c r="AHT291" s="5"/>
      <c r="AHU291" s="5"/>
      <c r="AHV291" s="5"/>
      <c r="AHW291" s="5"/>
      <c r="AHX291" s="5"/>
      <c r="AHY291" s="5"/>
      <c r="AHZ291" s="5"/>
      <c r="AIA291" s="5"/>
      <c r="AIB291" s="5"/>
      <c r="AIC291" s="5"/>
      <c r="AID291" s="5"/>
      <c r="AIE291" s="5"/>
      <c r="AIF291" s="5"/>
      <c r="AIG291" s="5"/>
      <c r="AIH291" s="5"/>
      <c r="AII291" s="5"/>
      <c r="AIJ291" s="5"/>
      <c r="AIK291" s="5"/>
      <c r="AIL291" s="5"/>
      <c r="AIM291" s="5"/>
      <c r="AIN291" s="5"/>
      <c r="AIO291" s="5"/>
      <c r="AIP291" s="5"/>
      <c r="AIQ291" s="5"/>
      <c r="AIR291" s="5"/>
      <c r="AIS291" s="5"/>
      <c r="AIT291" s="5"/>
      <c r="AIU291" s="5"/>
      <c r="AIV291" s="5"/>
      <c r="AIW291" s="5"/>
      <c r="AIX291" s="5"/>
      <c r="AIY291" s="5"/>
      <c r="AIZ291" s="5"/>
      <c r="AJA291" s="5"/>
      <c r="AJB291" s="5"/>
      <c r="AJC291" s="5"/>
      <c r="AJD291" s="5"/>
      <c r="AJE291" s="5"/>
      <c r="AJF291" s="5"/>
      <c r="AJG291" s="5"/>
      <c r="AJH291" s="5"/>
      <c r="AJI291" s="5"/>
      <c r="AJJ291" s="5"/>
      <c r="AJK291" s="5"/>
      <c r="AJL291" s="5"/>
      <c r="AJM291" s="5"/>
      <c r="AJN291" s="5"/>
      <c r="AJO291" s="5"/>
      <c r="AJP291" s="5"/>
      <c r="AJQ291" s="5"/>
      <c r="AJR291" s="5"/>
      <c r="AJS291" s="5"/>
      <c r="AJT291" s="5"/>
      <c r="AJU291" s="5"/>
      <c r="AJV291" s="5"/>
      <c r="AJW291" s="5"/>
      <c r="AJX291" s="5"/>
      <c r="AJY291" s="5"/>
      <c r="AJZ291" s="5"/>
      <c r="AKA291" s="5"/>
      <c r="AKB291" s="5"/>
      <c r="AKC291" s="5"/>
      <c r="AKD291" s="5"/>
      <c r="AKE291" s="5"/>
      <c r="AKF291" s="5"/>
      <c r="AKG291" s="5"/>
      <c r="AKH291" s="5"/>
      <c r="AKI291" s="5"/>
      <c r="AKJ291" s="5"/>
      <c r="AKK291" s="5"/>
      <c r="AKL291" s="5"/>
      <c r="AKM291" s="5"/>
      <c r="AKN291" s="5"/>
      <c r="AKO291" s="5"/>
      <c r="AKP291" s="5"/>
      <c r="AKQ291" s="5"/>
      <c r="AKR291" s="5"/>
      <c r="AKS291" s="5"/>
      <c r="AKT291" s="5"/>
      <c r="AKU291" s="5"/>
      <c r="AKV291" s="5"/>
      <c r="AKW291" s="5"/>
      <c r="AKX291" s="5"/>
      <c r="AKY291" s="5"/>
      <c r="AKZ291" s="5"/>
      <c r="ALA291" s="5"/>
      <c r="ALB291" s="5"/>
      <c r="ALC291" s="5"/>
      <c r="ALD291" s="5"/>
      <c r="ALE291" s="5"/>
      <c r="ALF291" s="5"/>
      <c r="ALG291" s="5"/>
      <c r="ALH291" s="5"/>
      <c r="ALI291" s="5"/>
      <c r="ALJ291" s="5"/>
      <c r="ALK291" s="5"/>
      <c r="ALL291" s="5"/>
      <c r="ALM291" s="5"/>
      <c r="ALN291" s="5"/>
      <c r="ALO291" s="5"/>
      <c r="ALP291" s="5"/>
      <c r="ALQ291" s="5"/>
      <c r="ALR291" s="5"/>
      <c r="ALS291" s="5"/>
      <c r="ALT291" s="5"/>
      <c r="ALU291" s="5"/>
      <c r="ALV291" s="5"/>
      <c r="ALW291" s="5"/>
      <c r="ALX291" s="5"/>
      <c r="ALY291" s="5"/>
      <c r="ALZ291" s="5"/>
      <c r="AMA291" s="5"/>
      <c r="AMB291" s="5"/>
      <c r="AMC291" s="5"/>
      <c r="AMD291" s="5"/>
      <c r="AME291" s="5"/>
      <c r="AMF291" s="5"/>
      <c r="AMG291" s="5"/>
      <c r="AMH291" s="5"/>
      <c r="AMI291" s="5"/>
      <c r="AMJ291" s="5"/>
    </row>
    <row r="292" spans="1:1024" ht="20.25" customHeight="1">
      <c r="A292" s="5"/>
      <c r="B292" s="209">
        <f>B289+1</f>
        <v>91</v>
      </c>
      <c r="C292" s="219"/>
      <c r="D292" s="219"/>
      <c r="E292" s="219"/>
      <c r="F292" s="41"/>
      <c r="G292" s="50"/>
      <c r="H292" s="50"/>
      <c r="I292" s="50"/>
      <c r="J292" s="50"/>
      <c r="K292" s="50"/>
      <c r="L292" s="67"/>
      <c r="M292" s="67"/>
      <c r="N292" s="67"/>
      <c r="O292" s="67"/>
      <c r="P292" s="241" t="s">
        <v>49</v>
      </c>
      <c r="Q292" s="241"/>
      <c r="R292" s="241"/>
      <c r="S292" s="307"/>
      <c r="T292" s="309"/>
      <c r="U292" s="309"/>
      <c r="V292" s="309"/>
      <c r="W292" s="309"/>
      <c r="X292" s="309"/>
      <c r="Y292" s="310"/>
      <c r="Z292" s="307"/>
      <c r="AA292" s="309"/>
      <c r="AB292" s="309"/>
      <c r="AC292" s="309"/>
      <c r="AD292" s="309"/>
      <c r="AE292" s="309"/>
      <c r="AF292" s="310"/>
      <c r="AG292" s="307"/>
      <c r="AH292" s="309"/>
      <c r="AI292" s="309"/>
      <c r="AJ292" s="309"/>
      <c r="AK292" s="309"/>
      <c r="AL292" s="309"/>
      <c r="AM292" s="310"/>
      <c r="AN292" s="307"/>
      <c r="AO292" s="309"/>
      <c r="AP292" s="309"/>
      <c r="AQ292" s="309"/>
      <c r="AR292" s="309"/>
      <c r="AS292" s="309"/>
      <c r="AT292" s="310"/>
      <c r="AU292" s="307"/>
      <c r="AV292" s="309"/>
      <c r="AW292" s="309"/>
      <c r="AX292" s="312"/>
      <c r="AY292" s="312"/>
      <c r="AZ292" s="316"/>
      <c r="BA292" s="316"/>
      <c r="BB292" s="174"/>
      <c r="BC292" s="174"/>
      <c r="BD292" s="174"/>
      <c r="BE292" s="174"/>
      <c r="BF292" s="174"/>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c r="HT292" s="5"/>
      <c r="HU292" s="5"/>
      <c r="HV292" s="5"/>
      <c r="HW292" s="5"/>
      <c r="HX292" s="5"/>
      <c r="HY292" s="5"/>
      <c r="HZ292" s="5"/>
      <c r="IA292" s="5"/>
      <c r="IB292" s="5"/>
      <c r="IC292" s="5"/>
      <c r="ID292" s="5"/>
      <c r="IE292" s="5"/>
      <c r="IF292" s="5"/>
      <c r="IG292" s="5"/>
      <c r="IH292" s="5"/>
      <c r="II292" s="5"/>
      <c r="IJ292" s="5"/>
      <c r="IK292" s="5"/>
      <c r="IL292" s="5"/>
      <c r="IM292" s="5"/>
      <c r="IN292" s="5"/>
      <c r="IO292" s="5"/>
      <c r="IP292" s="5"/>
      <c r="IQ292" s="5"/>
      <c r="IR292" s="5"/>
      <c r="IS292" s="5"/>
      <c r="IT292" s="5"/>
      <c r="IU292" s="5"/>
      <c r="IV292" s="5"/>
      <c r="IW292" s="5"/>
      <c r="IX292" s="5"/>
      <c r="IY292" s="5"/>
      <c r="IZ292" s="5"/>
      <c r="JA292" s="5"/>
      <c r="JB292" s="5"/>
      <c r="JC292" s="5"/>
      <c r="JD292" s="5"/>
      <c r="JE292" s="5"/>
      <c r="JF292" s="5"/>
      <c r="JG292" s="5"/>
      <c r="JH292" s="5"/>
      <c r="JI292" s="5"/>
      <c r="JJ292" s="5"/>
      <c r="JK292" s="5"/>
      <c r="JL292" s="5"/>
      <c r="JM292" s="5"/>
      <c r="JN292" s="5"/>
      <c r="JO292" s="5"/>
      <c r="JP292" s="5"/>
      <c r="JQ292" s="5"/>
      <c r="JR292" s="5"/>
      <c r="JS292" s="5"/>
      <c r="JT292" s="5"/>
      <c r="JU292" s="5"/>
      <c r="JV292" s="5"/>
      <c r="JW292" s="5"/>
      <c r="JX292" s="5"/>
      <c r="JY292" s="5"/>
      <c r="JZ292" s="5"/>
      <c r="KA292" s="5"/>
      <c r="KB292" s="5"/>
      <c r="KC292" s="5"/>
      <c r="KD292" s="5"/>
      <c r="KE292" s="5"/>
      <c r="KF292" s="5"/>
      <c r="KG292" s="5"/>
      <c r="KH292" s="5"/>
      <c r="KI292" s="5"/>
      <c r="KJ292" s="5"/>
      <c r="KK292" s="5"/>
      <c r="KL292" s="5"/>
      <c r="KM292" s="5"/>
      <c r="KN292" s="5"/>
      <c r="KO292" s="5"/>
      <c r="KP292" s="5"/>
      <c r="KQ292" s="5"/>
      <c r="KR292" s="5"/>
      <c r="KS292" s="5"/>
      <c r="KT292" s="5"/>
      <c r="KU292" s="5"/>
      <c r="KV292" s="5"/>
      <c r="KW292" s="5"/>
      <c r="KX292" s="5"/>
      <c r="KY292" s="5"/>
      <c r="KZ292" s="5"/>
      <c r="LA292" s="5"/>
      <c r="LB292" s="5"/>
      <c r="LC292" s="5"/>
      <c r="LD292" s="5"/>
      <c r="LE292" s="5"/>
      <c r="LF292" s="5"/>
      <c r="LG292" s="5"/>
      <c r="LH292" s="5"/>
      <c r="LI292" s="5"/>
      <c r="LJ292" s="5"/>
      <c r="LK292" s="5"/>
      <c r="LL292" s="5"/>
      <c r="LM292" s="5"/>
      <c r="LN292" s="5"/>
      <c r="LO292" s="5"/>
      <c r="LP292" s="5"/>
      <c r="LQ292" s="5"/>
      <c r="LR292" s="5"/>
      <c r="LS292" s="5"/>
      <c r="LT292" s="5"/>
      <c r="LU292" s="5"/>
      <c r="LV292" s="5"/>
      <c r="LW292" s="5"/>
      <c r="LX292" s="5"/>
      <c r="LY292" s="5"/>
      <c r="LZ292" s="5"/>
      <c r="MA292" s="5"/>
      <c r="MB292" s="5"/>
      <c r="MC292" s="5"/>
      <c r="MD292" s="5"/>
      <c r="ME292" s="5"/>
      <c r="MF292" s="5"/>
      <c r="MG292" s="5"/>
      <c r="MH292" s="5"/>
      <c r="MI292" s="5"/>
      <c r="MJ292" s="5"/>
      <c r="MK292" s="5"/>
      <c r="ML292" s="5"/>
      <c r="MM292" s="5"/>
      <c r="MN292" s="5"/>
      <c r="MO292" s="5"/>
      <c r="MP292" s="5"/>
      <c r="MQ292" s="5"/>
      <c r="MR292" s="5"/>
      <c r="MS292" s="5"/>
      <c r="MT292" s="5"/>
      <c r="MU292" s="5"/>
      <c r="MV292" s="5"/>
      <c r="MW292" s="5"/>
      <c r="MX292" s="5"/>
      <c r="MY292" s="5"/>
      <c r="MZ292" s="5"/>
      <c r="NA292" s="5"/>
      <c r="NB292" s="5"/>
      <c r="NC292" s="5"/>
      <c r="ND292" s="5"/>
      <c r="NE292" s="5"/>
      <c r="NF292" s="5"/>
      <c r="NG292" s="5"/>
      <c r="NH292" s="5"/>
      <c r="NI292" s="5"/>
      <c r="NJ292" s="5"/>
      <c r="NK292" s="5"/>
      <c r="NL292" s="5"/>
      <c r="NM292" s="5"/>
      <c r="NN292" s="5"/>
      <c r="NO292" s="5"/>
      <c r="NP292" s="5"/>
      <c r="NQ292" s="5"/>
      <c r="NR292" s="5"/>
      <c r="NS292" s="5"/>
      <c r="NT292" s="5"/>
      <c r="NU292" s="5"/>
      <c r="NV292" s="5"/>
      <c r="NW292" s="5"/>
      <c r="NX292" s="5"/>
      <c r="NY292" s="5"/>
      <c r="NZ292" s="5"/>
      <c r="OA292" s="5"/>
      <c r="OB292" s="5"/>
      <c r="OC292" s="5"/>
      <c r="OD292" s="5"/>
      <c r="OE292" s="5"/>
      <c r="OF292" s="5"/>
      <c r="OG292" s="5"/>
      <c r="OH292" s="5"/>
      <c r="OI292" s="5"/>
      <c r="OJ292" s="5"/>
      <c r="OK292" s="5"/>
      <c r="OL292" s="5"/>
      <c r="OM292" s="5"/>
      <c r="ON292" s="5"/>
      <c r="OO292" s="5"/>
      <c r="OP292" s="5"/>
      <c r="OQ292" s="5"/>
      <c r="OR292" s="5"/>
      <c r="OS292" s="5"/>
      <c r="OT292" s="5"/>
      <c r="OU292" s="5"/>
      <c r="OV292" s="5"/>
      <c r="OW292" s="5"/>
      <c r="OX292" s="5"/>
      <c r="OY292" s="5"/>
      <c r="OZ292" s="5"/>
      <c r="PA292" s="5"/>
      <c r="PB292" s="5"/>
      <c r="PC292" s="5"/>
      <c r="PD292" s="5"/>
      <c r="PE292" s="5"/>
      <c r="PF292" s="5"/>
      <c r="PG292" s="5"/>
      <c r="PH292" s="5"/>
      <c r="PI292" s="5"/>
      <c r="PJ292" s="5"/>
      <c r="PK292" s="5"/>
      <c r="PL292" s="5"/>
      <c r="PM292" s="5"/>
      <c r="PN292" s="5"/>
      <c r="PO292" s="5"/>
      <c r="PP292" s="5"/>
      <c r="PQ292" s="5"/>
      <c r="PR292" s="5"/>
      <c r="PS292" s="5"/>
      <c r="PT292" s="5"/>
      <c r="PU292" s="5"/>
      <c r="PV292" s="5"/>
      <c r="PW292" s="5"/>
      <c r="PX292" s="5"/>
      <c r="PY292" s="5"/>
      <c r="PZ292" s="5"/>
      <c r="QA292" s="5"/>
      <c r="QB292" s="5"/>
      <c r="QC292" s="5"/>
      <c r="QD292" s="5"/>
      <c r="QE292" s="5"/>
      <c r="QF292" s="5"/>
      <c r="QG292" s="5"/>
      <c r="QH292" s="5"/>
      <c r="QI292" s="5"/>
      <c r="QJ292" s="5"/>
      <c r="QK292" s="5"/>
      <c r="QL292" s="5"/>
      <c r="QM292" s="5"/>
      <c r="QN292" s="5"/>
      <c r="QO292" s="5"/>
      <c r="QP292" s="5"/>
      <c r="QQ292" s="5"/>
      <c r="QR292" s="5"/>
      <c r="QS292" s="5"/>
      <c r="QT292" s="5"/>
      <c r="QU292" s="5"/>
      <c r="QV292" s="5"/>
      <c r="QW292" s="5"/>
      <c r="QX292" s="5"/>
      <c r="QY292" s="5"/>
      <c r="QZ292" s="5"/>
      <c r="RA292" s="5"/>
      <c r="RB292" s="5"/>
      <c r="RC292" s="5"/>
      <c r="RD292" s="5"/>
      <c r="RE292" s="5"/>
      <c r="RF292" s="5"/>
      <c r="RG292" s="5"/>
      <c r="RH292" s="5"/>
      <c r="RI292" s="5"/>
      <c r="RJ292" s="5"/>
      <c r="RK292" s="5"/>
      <c r="RL292" s="5"/>
      <c r="RM292" s="5"/>
      <c r="RN292" s="5"/>
      <c r="RO292" s="5"/>
      <c r="RP292" s="5"/>
      <c r="RQ292" s="5"/>
      <c r="RR292" s="5"/>
      <c r="RS292" s="5"/>
      <c r="RT292" s="5"/>
      <c r="RU292" s="5"/>
      <c r="RV292" s="5"/>
      <c r="RW292" s="5"/>
      <c r="RX292" s="5"/>
      <c r="RY292" s="5"/>
      <c r="RZ292" s="5"/>
      <c r="SA292" s="5"/>
      <c r="SB292" s="5"/>
      <c r="SC292" s="5"/>
      <c r="SD292" s="5"/>
      <c r="SE292" s="5"/>
      <c r="SF292" s="5"/>
      <c r="SG292" s="5"/>
      <c r="SH292" s="5"/>
      <c r="SI292" s="5"/>
      <c r="SJ292" s="5"/>
      <c r="SK292" s="5"/>
      <c r="SL292" s="5"/>
      <c r="SM292" s="5"/>
      <c r="SN292" s="5"/>
      <c r="SO292" s="5"/>
      <c r="SP292" s="5"/>
      <c r="SQ292" s="5"/>
      <c r="SR292" s="5"/>
      <c r="SS292" s="5"/>
      <c r="ST292" s="5"/>
      <c r="SU292" s="5"/>
      <c r="SV292" s="5"/>
      <c r="SW292" s="5"/>
      <c r="SX292" s="5"/>
      <c r="SY292" s="5"/>
      <c r="SZ292" s="5"/>
      <c r="TA292" s="5"/>
      <c r="TB292" s="5"/>
      <c r="TC292" s="5"/>
      <c r="TD292" s="5"/>
      <c r="TE292" s="5"/>
      <c r="TF292" s="5"/>
      <c r="TG292" s="5"/>
      <c r="TH292" s="5"/>
      <c r="TI292" s="5"/>
      <c r="TJ292" s="5"/>
      <c r="TK292" s="5"/>
      <c r="TL292" s="5"/>
      <c r="TM292" s="5"/>
      <c r="TN292" s="5"/>
      <c r="TO292" s="5"/>
      <c r="TP292" s="5"/>
      <c r="TQ292" s="5"/>
      <c r="TR292" s="5"/>
      <c r="TS292" s="5"/>
      <c r="TT292" s="5"/>
      <c r="TU292" s="5"/>
      <c r="TV292" s="5"/>
      <c r="TW292" s="5"/>
      <c r="TX292" s="5"/>
      <c r="TY292" s="5"/>
      <c r="TZ292" s="5"/>
      <c r="UA292" s="5"/>
      <c r="UB292" s="5"/>
      <c r="UC292" s="5"/>
      <c r="UD292" s="5"/>
      <c r="UE292" s="5"/>
      <c r="UF292" s="5"/>
      <c r="UG292" s="5"/>
      <c r="UH292" s="5"/>
      <c r="UI292" s="5"/>
      <c r="UJ292" s="5"/>
      <c r="UK292" s="5"/>
      <c r="UL292" s="5"/>
      <c r="UM292" s="5"/>
      <c r="UN292" s="5"/>
      <c r="UO292" s="5"/>
      <c r="UP292" s="5"/>
      <c r="UQ292" s="5"/>
      <c r="UR292" s="5"/>
      <c r="US292" s="5"/>
      <c r="UT292" s="5"/>
      <c r="UU292" s="5"/>
      <c r="UV292" s="5"/>
      <c r="UW292" s="5"/>
      <c r="UX292" s="5"/>
      <c r="UY292" s="5"/>
      <c r="UZ292" s="5"/>
      <c r="VA292" s="5"/>
      <c r="VB292" s="5"/>
      <c r="VC292" s="5"/>
      <c r="VD292" s="5"/>
      <c r="VE292" s="5"/>
      <c r="VF292" s="5"/>
      <c r="VG292" s="5"/>
      <c r="VH292" s="5"/>
      <c r="VI292" s="5"/>
      <c r="VJ292" s="5"/>
      <c r="VK292" s="5"/>
      <c r="VL292" s="5"/>
      <c r="VM292" s="5"/>
      <c r="VN292" s="5"/>
      <c r="VO292" s="5"/>
      <c r="VP292" s="5"/>
      <c r="VQ292" s="5"/>
      <c r="VR292" s="5"/>
      <c r="VS292" s="5"/>
      <c r="VT292" s="5"/>
      <c r="VU292" s="5"/>
      <c r="VV292" s="5"/>
      <c r="VW292" s="5"/>
      <c r="VX292" s="5"/>
      <c r="VY292" s="5"/>
      <c r="VZ292" s="5"/>
      <c r="WA292" s="5"/>
      <c r="WB292" s="5"/>
      <c r="WC292" s="5"/>
      <c r="WD292" s="5"/>
      <c r="WE292" s="5"/>
      <c r="WF292" s="5"/>
      <c r="WG292" s="5"/>
      <c r="WH292" s="5"/>
      <c r="WI292" s="5"/>
      <c r="WJ292" s="5"/>
      <c r="WK292" s="5"/>
      <c r="WL292" s="5"/>
      <c r="WM292" s="5"/>
      <c r="WN292" s="5"/>
      <c r="WO292" s="5"/>
      <c r="WP292" s="5"/>
      <c r="WQ292" s="5"/>
      <c r="WR292" s="5"/>
      <c r="WS292" s="5"/>
      <c r="WT292" s="5"/>
      <c r="WU292" s="5"/>
      <c r="WV292" s="5"/>
      <c r="WW292" s="5"/>
      <c r="WX292" s="5"/>
      <c r="WY292" s="5"/>
      <c r="WZ292" s="5"/>
      <c r="XA292" s="5"/>
      <c r="XB292" s="5"/>
      <c r="XC292" s="5"/>
      <c r="XD292" s="5"/>
      <c r="XE292" s="5"/>
      <c r="XF292" s="5"/>
      <c r="XG292" s="5"/>
      <c r="XH292" s="5"/>
      <c r="XI292" s="5"/>
      <c r="XJ292" s="5"/>
      <c r="XK292" s="5"/>
      <c r="XL292" s="5"/>
      <c r="XM292" s="5"/>
      <c r="XN292" s="5"/>
      <c r="XO292" s="5"/>
      <c r="XP292" s="5"/>
      <c r="XQ292" s="5"/>
      <c r="XR292" s="5"/>
      <c r="XS292" s="5"/>
      <c r="XT292" s="5"/>
      <c r="XU292" s="5"/>
      <c r="XV292" s="5"/>
      <c r="XW292" s="5"/>
      <c r="XX292" s="5"/>
      <c r="XY292" s="5"/>
      <c r="XZ292" s="5"/>
      <c r="YA292" s="5"/>
      <c r="YB292" s="5"/>
      <c r="YC292" s="5"/>
      <c r="YD292" s="5"/>
      <c r="YE292" s="5"/>
      <c r="YF292" s="5"/>
      <c r="YG292" s="5"/>
      <c r="YH292" s="5"/>
      <c r="YI292" s="5"/>
      <c r="YJ292" s="5"/>
      <c r="YK292" s="5"/>
      <c r="YL292" s="5"/>
      <c r="YM292" s="5"/>
      <c r="YN292" s="5"/>
      <c r="YO292" s="5"/>
      <c r="YP292" s="5"/>
      <c r="YQ292" s="5"/>
      <c r="YR292" s="5"/>
      <c r="YS292" s="5"/>
      <c r="YT292" s="5"/>
      <c r="YU292" s="5"/>
      <c r="YV292" s="5"/>
      <c r="YW292" s="5"/>
      <c r="YX292" s="5"/>
      <c r="YY292" s="5"/>
      <c r="YZ292" s="5"/>
      <c r="ZA292" s="5"/>
      <c r="ZB292" s="5"/>
      <c r="ZC292" s="5"/>
      <c r="ZD292" s="5"/>
      <c r="ZE292" s="5"/>
      <c r="ZF292" s="5"/>
      <c r="ZG292" s="5"/>
      <c r="ZH292" s="5"/>
      <c r="ZI292" s="5"/>
      <c r="ZJ292" s="5"/>
      <c r="ZK292" s="5"/>
      <c r="ZL292" s="5"/>
      <c r="ZM292" s="5"/>
      <c r="ZN292" s="5"/>
      <c r="ZO292" s="5"/>
      <c r="ZP292" s="5"/>
      <c r="ZQ292" s="5"/>
      <c r="ZR292" s="5"/>
      <c r="ZS292" s="5"/>
      <c r="ZT292" s="5"/>
      <c r="ZU292" s="5"/>
      <c r="ZV292" s="5"/>
      <c r="ZW292" s="5"/>
      <c r="ZX292" s="5"/>
      <c r="ZY292" s="5"/>
      <c r="ZZ292" s="5"/>
      <c r="AAA292" s="5"/>
      <c r="AAB292" s="5"/>
      <c r="AAC292" s="5"/>
      <c r="AAD292" s="5"/>
      <c r="AAE292" s="5"/>
      <c r="AAF292" s="5"/>
      <c r="AAG292" s="5"/>
      <c r="AAH292" s="5"/>
      <c r="AAI292" s="5"/>
      <c r="AAJ292" s="5"/>
      <c r="AAK292" s="5"/>
      <c r="AAL292" s="5"/>
      <c r="AAM292" s="5"/>
      <c r="AAN292" s="5"/>
      <c r="AAO292" s="5"/>
      <c r="AAP292" s="5"/>
      <c r="AAQ292" s="5"/>
      <c r="AAR292" s="5"/>
      <c r="AAS292" s="5"/>
      <c r="AAT292" s="5"/>
      <c r="AAU292" s="5"/>
      <c r="AAV292" s="5"/>
      <c r="AAW292" s="5"/>
      <c r="AAX292" s="5"/>
      <c r="AAY292" s="5"/>
      <c r="AAZ292" s="5"/>
      <c r="ABA292" s="5"/>
      <c r="ABB292" s="5"/>
      <c r="ABC292" s="5"/>
      <c r="ABD292" s="5"/>
      <c r="ABE292" s="5"/>
      <c r="ABF292" s="5"/>
      <c r="ABG292" s="5"/>
      <c r="ABH292" s="5"/>
      <c r="ABI292" s="5"/>
      <c r="ABJ292" s="5"/>
      <c r="ABK292" s="5"/>
      <c r="ABL292" s="5"/>
      <c r="ABM292" s="5"/>
      <c r="ABN292" s="5"/>
      <c r="ABO292" s="5"/>
      <c r="ABP292" s="5"/>
      <c r="ABQ292" s="5"/>
      <c r="ABR292" s="5"/>
      <c r="ABS292" s="5"/>
      <c r="ABT292" s="5"/>
      <c r="ABU292" s="5"/>
      <c r="ABV292" s="5"/>
      <c r="ABW292" s="5"/>
      <c r="ABX292" s="5"/>
      <c r="ABY292" s="5"/>
      <c r="ABZ292" s="5"/>
      <c r="ACA292" s="5"/>
      <c r="ACB292" s="5"/>
      <c r="ACC292" s="5"/>
      <c r="ACD292" s="5"/>
      <c r="ACE292" s="5"/>
      <c r="ACF292" s="5"/>
      <c r="ACG292" s="5"/>
      <c r="ACH292" s="5"/>
      <c r="ACI292" s="5"/>
      <c r="ACJ292" s="5"/>
      <c r="ACK292" s="5"/>
      <c r="ACL292" s="5"/>
      <c r="ACM292" s="5"/>
      <c r="ACN292" s="5"/>
      <c r="ACO292" s="5"/>
      <c r="ACP292" s="5"/>
      <c r="ACQ292" s="5"/>
      <c r="ACR292" s="5"/>
      <c r="ACS292" s="5"/>
      <c r="ACT292" s="5"/>
      <c r="ACU292" s="5"/>
      <c r="ACV292" s="5"/>
      <c r="ACW292" s="5"/>
      <c r="ACX292" s="5"/>
      <c r="ACY292" s="5"/>
      <c r="ACZ292" s="5"/>
      <c r="ADA292" s="5"/>
      <c r="ADB292" s="5"/>
      <c r="ADC292" s="5"/>
      <c r="ADD292" s="5"/>
      <c r="ADE292" s="5"/>
      <c r="ADF292" s="5"/>
      <c r="ADG292" s="5"/>
      <c r="ADH292" s="5"/>
      <c r="ADI292" s="5"/>
      <c r="ADJ292" s="5"/>
      <c r="ADK292" s="5"/>
      <c r="ADL292" s="5"/>
      <c r="ADM292" s="5"/>
      <c r="ADN292" s="5"/>
      <c r="ADO292" s="5"/>
      <c r="ADP292" s="5"/>
      <c r="ADQ292" s="5"/>
      <c r="ADR292" s="5"/>
      <c r="ADS292" s="5"/>
      <c r="ADT292" s="5"/>
      <c r="ADU292" s="5"/>
      <c r="ADV292" s="5"/>
      <c r="ADW292" s="5"/>
      <c r="ADX292" s="5"/>
      <c r="ADY292" s="5"/>
      <c r="ADZ292" s="5"/>
      <c r="AEA292" s="5"/>
      <c r="AEB292" s="5"/>
      <c r="AEC292" s="5"/>
      <c r="AED292" s="5"/>
      <c r="AEE292" s="5"/>
      <c r="AEF292" s="5"/>
      <c r="AEG292" s="5"/>
      <c r="AEH292" s="5"/>
      <c r="AEI292" s="5"/>
      <c r="AEJ292" s="5"/>
      <c r="AEK292" s="5"/>
      <c r="AEL292" s="5"/>
      <c r="AEM292" s="5"/>
      <c r="AEN292" s="5"/>
      <c r="AEO292" s="5"/>
      <c r="AEP292" s="5"/>
      <c r="AEQ292" s="5"/>
      <c r="AER292" s="5"/>
      <c r="AES292" s="5"/>
      <c r="AET292" s="5"/>
      <c r="AEU292" s="5"/>
      <c r="AEV292" s="5"/>
      <c r="AEW292" s="5"/>
      <c r="AEX292" s="5"/>
      <c r="AEY292" s="5"/>
      <c r="AEZ292" s="5"/>
      <c r="AFA292" s="5"/>
      <c r="AFB292" s="5"/>
      <c r="AFC292" s="5"/>
      <c r="AFD292" s="5"/>
      <c r="AFE292" s="5"/>
      <c r="AFF292" s="5"/>
      <c r="AFG292" s="5"/>
      <c r="AFH292" s="5"/>
      <c r="AFI292" s="5"/>
      <c r="AFJ292" s="5"/>
      <c r="AFK292" s="5"/>
      <c r="AFL292" s="5"/>
      <c r="AFM292" s="5"/>
      <c r="AFN292" s="5"/>
      <c r="AFO292" s="5"/>
      <c r="AFP292" s="5"/>
      <c r="AFQ292" s="5"/>
      <c r="AFR292" s="5"/>
      <c r="AFS292" s="5"/>
      <c r="AFT292" s="5"/>
      <c r="AFU292" s="5"/>
      <c r="AFV292" s="5"/>
      <c r="AFW292" s="5"/>
      <c r="AFX292" s="5"/>
      <c r="AFY292" s="5"/>
      <c r="AFZ292" s="5"/>
      <c r="AGA292" s="5"/>
      <c r="AGB292" s="5"/>
      <c r="AGC292" s="5"/>
      <c r="AGD292" s="5"/>
      <c r="AGE292" s="5"/>
      <c r="AGF292" s="5"/>
      <c r="AGG292" s="5"/>
      <c r="AGH292" s="5"/>
      <c r="AGI292" s="5"/>
      <c r="AGJ292" s="5"/>
      <c r="AGK292" s="5"/>
      <c r="AGL292" s="5"/>
      <c r="AGM292" s="5"/>
      <c r="AGN292" s="5"/>
      <c r="AGO292" s="5"/>
      <c r="AGP292" s="5"/>
      <c r="AGQ292" s="5"/>
      <c r="AGR292" s="5"/>
      <c r="AGS292" s="5"/>
      <c r="AGT292" s="5"/>
      <c r="AGU292" s="5"/>
      <c r="AGV292" s="5"/>
      <c r="AGW292" s="5"/>
      <c r="AGX292" s="5"/>
      <c r="AGY292" s="5"/>
      <c r="AGZ292" s="5"/>
      <c r="AHA292" s="5"/>
      <c r="AHB292" s="5"/>
      <c r="AHC292" s="5"/>
      <c r="AHD292" s="5"/>
      <c r="AHE292" s="5"/>
      <c r="AHF292" s="5"/>
      <c r="AHG292" s="5"/>
      <c r="AHH292" s="5"/>
      <c r="AHI292" s="5"/>
      <c r="AHJ292" s="5"/>
      <c r="AHK292" s="5"/>
      <c r="AHL292" s="5"/>
      <c r="AHM292" s="5"/>
      <c r="AHN292" s="5"/>
      <c r="AHO292" s="5"/>
      <c r="AHP292" s="5"/>
      <c r="AHQ292" s="5"/>
      <c r="AHR292" s="5"/>
      <c r="AHS292" s="5"/>
      <c r="AHT292" s="5"/>
      <c r="AHU292" s="5"/>
      <c r="AHV292" s="5"/>
      <c r="AHW292" s="5"/>
      <c r="AHX292" s="5"/>
      <c r="AHY292" s="5"/>
      <c r="AHZ292" s="5"/>
      <c r="AIA292" s="5"/>
      <c r="AIB292" s="5"/>
      <c r="AIC292" s="5"/>
      <c r="AID292" s="5"/>
      <c r="AIE292" s="5"/>
      <c r="AIF292" s="5"/>
      <c r="AIG292" s="5"/>
      <c r="AIH292" s="5"/>
      <c r="AII292" s="5"/>
      <c r="AIJ292" s="5"/>
      <c r="AIK292" s="5"/>
      <c r="AIL292" s="5"/>
      <c r="AIM292" s="5"/>
      <c r="AIN292" s="5"/>
      <c r="AIO292" s="5"/>
      <c r="AIP292" s="5"/>
      <c r="AIQ292" s="5"/>
      <c r="AIR292" s="5"/>
      <c r="AIS292" s="5"/>
      <c r="AIT292" s="5"/>
      <c r="AIU292" s="5"/>
      <c r="AIV292" s="5"/>
      <c r="AIW292" s="5"/>
      <c r="AIX292" s="5"/>
      <c r="AIY292" s="5"/>
      <c r="AIZ292" s="5"/>
      <c r="AJA292" s="5"/>
      <c r="AJB292" s="5"/>
      <c r="AJC292" s="5"/>
      <c r="AJD292" s="5"/>
      <c r="AJE292" s="5"/>
      <c r="AJF292" s="5"/>
      <c r="AJG292" s="5"/>
      <c r="AJH292" s="5"/>
      <c r="AJI292" s="5"/>
      <c r="AJJ292" s="5"/>
      <c r="AJK292" s="5"/>
      <c r="AJL292" s="5"/>
      <c r="AJM292" s="5"/>
      <c r="AJN292" s="5"/>
      <c r="AJO292" s="5"/>
      <c r="AJP292" s="5"/>
      <c r="AJQ292" s="5"/>
      <c r="AJR292" s="5"/>
      <c r="AJS292" s="5"/>
      <c r="AJT292" s="5"/>
      <c r="AJU292" s="5"/>
      <c r="AJV292" s="5"/>
      <c r="AJW292" s="5"/>
      <c r="AJX292" s="5"/>
      <c r="AJY292" s="5"/>
      <c r="AJZ292" s="5"/>
      <c r="AKA292" s="5"/>
      <c r="AKB292" s="5"/>
      <c r="AKC292" s="5"/>
      <c r="AKD292" s="5"/>
      <c r="AKE292" s="5"/>
      <c r="AKF292" s="5"/>
      <c r="AKG292" s="5"/>
      <c r="AKH292" s="5"/>
      <c r="AKI292" s="5"/>
      <c r="AKJ292" s="5"/>
      <c r="AKK292" s="5"/>
      <c r="AKL292" s="5"/>
      <c r="AKM292" s="5"/>
      <c r="AKN292" s="5"/>
      <c r="AKO292" s="5"/>
      <c r="AKP292" s="5"/>
      <c r="AKQ292" s="5"/>
      <c r="AKR292" s="5"/>
      <c r="AKS292" s="5"/>
      <c r="AKT292" s="5"/>
      <c r="AKU292" s="5"/>
      <c r="AKV292" s="5"/>
      <c r="AKW292" s="5"/>
      <c r="AKX292" s="5"/>
      <c r="AKY292" s="5"/>
      <c r="AKZ292" s="5"/>
      <c r="ALA292" s="5"/>
      <c r="ALB292" s="5"/>
      <c r="ALC292" s="5"/>
      <c r="ALD292" s="5"/>
      <c r="ALE292" s="5"/>
      <c r="ALF292" s="5"/>
      <c r="ALG292" s="5"/>
      <c r="ALH292" s="5"/>
      <c r="ALI292" s="5"/>
      <c r="ALJ292" s="5"/>
      <c r="ALK292" s="5"/>
      <c r="ALL292" s="5"/>
      <c r="ALM292" s="5"/>
      <c r="ALN292" s="5"/>
      <c r="ALO292" s="5"/>
      <c r="ALP292" s="5"/>
      <c r="ALQ292" s="5"/>
      <c r="ALR292" s="5"/>
      <c r="ALS292" s="5"/>
      <c r="ALT292" s="5"/>
      <c r="ALU292" s="5"/>
      <c r="ALV292" s="5"/>
      <c r="ALW292" s="5"/>
      <c r="ALX292" s="5"/>
      <c r="ALY292" s="5"/>
      <c r="ALZ292" s="5"/>
      <c r="AMA292" s="5"/>
      <c r="AMB292" s="5"/>
      <c r="AMC292" s="5"/>
      <c r="AMD292" s="5"/>
      <c r="AME292" s="5"/>
      <c r="AMF292" s="5"/>
      <c r="AMG292" s="5"/>
      <c r="AMH292" s="5"/>
      <c r="AMI292" s="5"/>
      <c r="AMJ292" s="5"/>
    </row>
    <row r="293" spans="1:1024" ht="20.25" customHeight="1">
      <c r="A293" s="5"/>
      <c r="B293" s="209"/>
      <c r="C293" s="219"/>
      <c r="D293" s="219"/>
      <c r="E293" s="219"/>
      <c r="F293" s="39"/>
      <c r="G293" s="50"/>
      <c r="H293" s="50"/>
      <c r="I293" s="50"/>
      <c r="J293" s="50"/>
      <c r="K293" s="50"/>
      <c r="L293" s="67"/>
      <c r="M293" s="67"/>
      <c r="N293" s="67"/>
      <c r="O293" s="67"/>
      <c r="P293" s="239" t="s">
        <v>40</v>
      </c>
      <c r="Q293" s="239"/>
      <c r="R293" s="239"/>
      <c r="S293" s="247" t="str">
        <f>IF(S292="","",VLOOKUP(S292,'シフト記号表（勤務時間帯）'!$C$6:$K$35,9,0))</f>
        <v/>
      </c>
      <c r="T293" s="251" t="str">
        <f>IF(T292="","",VLOOKUP(T292,'シフト記号表（勤務時間帯）'!$C$6:$K$35,9,0))</f>
        <v/>
      </c>
      <c r="U293" s="251" t="str">
        <f>IF(U292="","",VLOOKUP(U292,'シフト記号表（勤務時間帯）'!$C$6:$K$35,9,0))</f>
        <v/>
      </c>
      <c r="V293" s="251" t="str">
        <f>IF(V292="","",VLOOKUP(V292,'シフト記号表（勤務時間帯）'!$C$6:$K$35,9,0))</f>
        <v/>
      </c>
      <c r="W293" s="251" t="str">
        <f>IF(W292="","",VLOOKUP(W292,'シフト記号表（勤務時間帯）'!$C$6:$K$35,9,0))</f>
        <v/>
      </c>
      <c r="X293" s="251" t="str">
        <f>IF(X292="","",VLOOKUP(X292,'シフト記号表（勤務時間帯）'!$C$6:$K$35,9,0))</f>
        <v/>
      </c>
      <c r="Y293" s="256" t="str">
        <f>IF(Y292="","",VLOOKUP(Y292,'シフト記号表（勤務時間帯）'!$C$6:$K$35,9,0))</f>
        <v/>
      </c>
      <c r="Z293" s="247" t="str">
        <f>IF(Z292="","",VLOOKUP(Z292,'シフト記号表（勤務時間帯）'!$C$6:$K$35,9,0))</f>
        <v/>
      </c>
      <c r="AA293" s="251" t="str">
        <f>IF(AA292="","",VLOOKUP(AA292,'シフト記号表（勤務時間帯）'!$C$6:$K$35,9,0))</f>
        <v/>
      </c>
      <c r="AB293" s="251" t="str">
        <f>IF(AB292="","",VLOOKUP(AB292,'シフト記号表（勤務時間帯）'!$C$6:$K$35,9,0))</f>
        <v/>
      </c>
      <c r="AC293" s="251" t="str">
        <f>IF(AC292="","",VLOOKUP(AC292,'シフト記号表（勤務時間帯）'!$C$6:$K$35,9,0))</f>
        <v/>
      </c>
      <c r="AD293" s="251" t="str">
        <f>IF(AD292="","",VLOOKUP(AD292,'シフト記号表（勤務時間帯）'!$C$6:$K$35,9,0))</f>
        <v/>
      </c>
      <c r="AE293" s="251" t="str">
        <f>IF(AE292="","",VLOOKUP(AE292,'シフト記号表（勤務時間帯）'!$C$6:$K$35,9,0))</f>
        <v/>
      </c>
      <c r="AF293" s="256" t="str">
        <f>IF(AF292="","",VLOOKUP(AF292,'シフト記号表（勤務時間帯）'!$C$6:$K$35,9,0))</f>
        <v/>
      </c>
      <c r="AG293" s="247" t="str">
        <f>IF(AG292="","",VLOOKUP(AG292,'シフト記号表（勤務時間帯）'!$C$6:$K$35,9,0))</f>
        <v/>
      </c>
      <c r="AH293" s="251" t="str">
        <f>IF(AH292="","",VLOOKUP(AH292,'シフト記号表（勤務時間帯）'!$C$6:$K$35,9,0))</f>
        <v/>
      </c>
      <c r="AI293" s="251" t="str">
        <f>IF(AI292="","",VLOOKUP(AI292,'シフト記号表（勤務時間帯）'!$C$6:$K$35,9,0))</f>
        <v/>
      </c>
      <c r="AJ293" s="251" t="str">
        <f>IF(AJ292="","",VLOOKUP(AJ292,'シフト記号表（勤務時間帯）'!$C$6:$K$35,9,0))</f>
        <v/>
      </c>
      <c r="AK293" s="251" t="str">
        <f>IF(AK292="","",VLOOKUP(AK292,'シフト記号表（勤務時間帯）'!$C$6:$K$35,9,0))</f>
        <v/>
      </c>
      <c r="AL293" s="251" t="str">
        <f>IF(AL292="","",VLOOKUP(AL292,'シフト記号表（勤務時間帯）'!$C$6:$K$35,9,0))</f>
        <v/>
      </c>
      <c r="AM293" s="256" t="str">
        <f>IF(AM292="","",VLOOKUP(AM292,'シフト記号表（勤務時間帯）'!$C$6:$K$35,9,0))</f>
        <v/>
      </c>
      <c r="AN293" s="247" t="str">
        <f>IF(AN292="","",VLOOKUP(AN292,'シフト記号表（勤務時間帯）'!$C$6:$K$35,9,0))</f>
        <v/>
      </c>
      <c r="AO293" s="251" t="str">
        <f>IF(AO292="","",VLOOKUP(AO292,'シフト記号表（勤務時間帯）'!$C$6:$K$35,9,0))</f>
        <v/>
      </c>
      <c r="AP293" s="251" t="str">
        <f>IF(AP292="","",VLOOKUP(AP292,'シフト記号表（勤務時間帯）'!$C$6:$K$35,9,0))</f>
        <v/>
      </c>
      <c r="AQ293" s="251" t="str">
        <f>IF(AQ292="","",VLOOKUP(AQ292,'シフト記号表（勤務時間帯）'!$C$6:$K$35,9,0))</f>
        <v/>
      </c>
      <c r="AR293" s="251" t="str">
        <f>IF(AR292="","",VLOOKUP(AR292,'シフト記号表（勤務時間帯）'!$C$6:$K$35,9,0))</f>
        <v/>
      </c>
      <c r="AS293" s="251" t="str">
        <f>IF(AS292="","",VLOOKUP(AS292,'シフト記号表（勤務時間帯）'!$C$6:$K$35,9,0))</f>
        <v/>
      </c>
      <c r="AT293" s="256" t="str">
        <f>IF(AT292="","",VLOOKUP(AT292,'シフト記号表（勤務時間帯）'!$C$6:$K$35,9,0))</f>
        <v/>
      </c>
      <c r="AU293" s="247" t="str">
        <f>IF(AU292="","",VLOOKUP(AU292,'シフト記号表（勤務時間帯）'!$C$6:$K$35,9,0))</f>
        <v/>
      </c>
      <c r="AV293" s="251" t="str">
        <f>IF(AV292="","",VLOOKUP(AV292,'シフト記号表（勤務時間帯）'!$C$6:$K$35,9,0))</f>
        <v/>
      </c>
      <c r="AW293" s="251" t="str">
        <f>IF(AW292="","",VLOOKUP(AW292,'シフト記号表（勤務時間帯）'!$C$6:$K$35,9,0))</f>
        <v/>
      </c>
      <c r="AX293" s="276">
        <f>IF($BB$3="４週",SUM(S293:AT293),IF($BB$3="暦月",SUM(S293:AW293),""))</f>
        <v>0</v>
      </c>
      <c r="AY293" s="276"/>
      <c r="AZ293" s="285">
        <f>IF($BB$3="４週",AX293/4,IF($BB$3="暦月",'認知症対応型通所（100名）'!AX293/('認知症対応型通所（100名）'!$BB$8/7),""))</f>
        <v>0</v>
      </c>
      <c r="BA293" s="285"/>
      <c r="BB293" s="174"/>
      <c r="BC293" s="174"/>
      <c r="BD293" s="174"/>
      <c r="BE293" s="174"/>
      <c r="BF293" s="174"/>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c r="GU293" s="5"/>
      <c r="GV293" s="5"/>
      <c r="GW293" s="5"/>
      <c r="GX293" s="5"/>
      <c r="GY293" s="5"/>
      <c r="GZ293" s="5"/>
      <c r="HA293" s="5"/>
      <c r="HB293" s="5"/>
      <c r="HC293" s="5"/>
      <c r="HD293" s="5"/>
      <c r="HE293" s="5"/>
      <c r="HF293" s="5"/>
      <c r="HG293" s="5"/>
      <c r="HH293" s="5"/>
      <c r="HI293" s="5"/>
      <c r="HJ293" s="5"/>
      <c r="HK293" s="5"/>
      <c r="HL293" s="5"/>
      <c r="HM293" s="5"/>
      <c r="HN293" s="5"/>
      <c r="HO293" s="5"/>
      <c r="HP293" s="5"/>
      <c r="HQ293" s="5"/>
      <c r="HR293" s="5"/>
      <c r="HS293" s="5"/>
      <c r="HT293" s="5"/>
      <c r="HU293" s="5"/>
      <c r="HV293" s="5"/>
      <c r="HW293" s="5"/>
      <c r="HX293" s="5"/>
      <c r="HY293" s="5"/>
      <c r="HZ293" s="5"/>
      <c r="IA293" s="5"/>
      <c r="IB293" s="5"/>
      <c r="IC293" s="5"/>
      <c r="ID293" s="5"/>
      <c r="IE293" s="5"/>
      <c r="IF293" s="5"/>
      <c r="IG293" s="5"/>
      <c r="IH293" s="5"/>
      <c r="II293" s="5"/>
      <c r="IJ293" s="5"/>
      <c r="IK293" s="5"/>
      <c r="IL293" s="5"/>
      <c r="IM293" s="5"/>
      <c r="IN293" s="5"/>
      <c r="IO293" s="5"/>
      <c r="IP293" s="5"/>
      <c r="IQ293" s="5"/>
      <c r="IR293" s="5"/>
      <c r="IS293" s="5"/>
      <c r="IT293" s="5"/>
      <c r="IU293" s="5"/>
      <c r="IV293" s="5"/>
      <c r="IW293" s="5"/>
      <c r="IX293" s="5"/>
      <c r="IY293" s="5"/>
      <c r="IZ293" s="5"/>
      <c r="JA293" s="5"/>
      <c r="JB293" s="5"/>
      <c r="JC293" s="5"/>
      <c r="JD293" s="5"/>
      <c r="JE293" s="5"/>
      <c r="JF293" s="5"/>
      <c r="JG293" s="5"/>
      <c r="JH293" s="5"/>
      <c r="JI293" s="5"/>
      <c r="JJ293" s="5"/>
      <c r="JK293" s="5"/>
      <c r="JL293" s="5"/>
      <c r="JM293" s="5"/>
      <c r="JN293" s="5"/>
      <c r="JO293" s="5"/>
      <c r="JP293" s="5"/>
      <c r="JQ293" s="5"/>
      <c r="JR293" s="5"/>
      <c r="JS293" s="5"/>
      <c r="JT293" s="5"/>
      <c r="JU293" s="5"/>
      <c r="JV293" s="5"/>
      <c r="JW293" s="5"/>
      <c r="JX293" s="5"/>
      <c r="JY293" s="5"/>
      <c r="JZ293" s="5"/>
      <c r="KA293" s="5"/>
      <c r="KB293" s="5"/>
      <c r="KC293" s="5"/>
      <c r="KD293" s="5"/>
      <c r="KE293" s="5"/>
      <c r="KF293" s="5"/>
      <c r="KG293" s="5"/>
      <c r="KH293" s="5"/>
      <c r="KI293" s="5"/>
      <c r="KJ293" s="5"/>
      <c r="KK293" s="5"/>
      <c r="KL293" s="5"/>
      <c r="KM293" s="5"/>
      <c r="KN293" s="5"/>
      <c r="KO293" s="5"/>
      <c r="KP293" s="5"/>
      <c r="KQ293" s="5"/>
      <c r="KR293" s="5"/>
      <c r="KS293" s="5"/>
      <c r="KT293" s="5"/>
      <c r="KU293" s="5"/>
      <c r="KV293" s="5"/>
      <c r="KW293" s="5"/>
      <c r="KX293" s="5"/>
      <c r="KY293" s="5"/>
      <c r="KZ293" s="5"/>
      <c r="LA293" s="5"/>
      <c r="LB293" s="5"/>
      <c r="LC293" s="5"/>
      <c r="LD293" s="5"/>
      <c r="LE293" s="5"/>
      <c r="LF293" s="5"/>
      <c r="LG293" s="5"/>
      <c r="LH293" s="5"/>
      <c r="LI293" s="5"/>
      <c r="LJ293" s="5"/>
      <c r="LK293" s="5"/>
      <c r="LL293" s="5"/>
      <c r="LM293" s="5"/>
      <c r="LN293" s="5"/>
      <c r="LO293" s="5"/>
      <c r="LP293" s="5"/>
      <c r="LQ293" s="5"/>
      <c r="LR293" s="5"/>
      <c r="LS293" s="5"/>
      <c r="LT293" s="5"/>
      <c r="LU293" s="5"/>
      <c r="LV293" s="5"/>
      <c r="LW293" s="5"/>
      <c r="LX293" s="5"/>
      <c r="LY293" s="5"/>
      <c r="LZ293" s="5"/>
      <c r="MA293" s="5"/>
      <c r="MB293" s="5"/>
      <c r="MC293" s="5"/>
      <c r="MD293" s="5"/>
      <c r="ME293" s="5"/>
      <c r="MF293" s="5"/>
      <c r="MG293" s="5"/>
      <c r="MH293" s="5"/>
      <c r="MI293" s="5"/>
      <c r="MJ293" s="5"/>
      <c r="MK293" s="5"/>
      <c r="ML293" s="5"/>
      <c r="MM293" s="5"/>
      <c r="MN293" s="5"/>
      <c r="MO293" s="5"/>
      <c r="MP293" s="5"/>
      <c r="MQ293" s="5"/>
      <c r="MR293" s="5"/>
      <c r="MS293" s="5"/>
      <c r="MT293" s="5"/>
      <c r="MU293" s="5"/>
      <c r="MV293" s="5"/>
      <c r="MW293" s="5"/>
      <c r="MX293" s="5"/>
      <c r="MY293" s="5"/>
      <c r="MZ293" s="5"/>
      <c r="NA293" s="5"/>
      <c r="NB293" s="5"/>
      <c r="NC293" s="5"/>
      <c r="ND293" s="5"/>
      <c r="NE293" s="5"/>
      <c r="NF293" s="5"/>
      <c r="NG293" s="5"/>
      <c r="NH293" s="5"/>
      <c r="NI293" s="5"/>
      <c r="NJ293" s="5"/>
      <c r="NK293" s="5"/>
      <c r="NL293" s="5"/>
      <c r="NM293" s="5"/>
      <c r="NN293" s="5"/>
      <c r="NO293" s="5"/>
      <c r="NP293" s="5"/>
      <c r="NQ293" s="5"/>
      <c r="NR293" s="5"/>
      <c r="NS293" s="5"/>
      <c r="NT293" s="5"/>
      <c r="NU293" s="5"/>
      <c r="NV293" s="5"/>
      <c r="NW293" s="5"/>
      <c r="NX293" s="5"/>
      <c r="NY293" s="5"/>
      <c r="NZ293" s="5"/>
      <c r="OA293" s="5"/>
      <c r="OB293" s="5"/>
      <c r="OC293" s="5"/>
      <c r="OD293" s="5"/>
      <c r="OE293" s="5"/>
      <c r="OF293" s="5"/>
      <c r="OG293" s="5"/>
      <c r="OH293" s="5"/>
      <c r="OI293" s="5"/>
      <c r="OJ293" s="5"/>
      <c r="OK293" s="5"/>
      <c r="OL293" s="5"/>
      <c r="OM293" s="5"/>
      <c r="ON293" s="5"/>
      <c r="OO293" s="5"/>
      <c r="OP293" s="5"/>
      <c r="OQ293" s="5"/>
      <c r="OR293" s="5"/>
      <c r="OS293" s="5"/>
      <c r="OT293" s="5"/>
      <c r="OU293" s="5"/>
      <c r="OV293" s="5"/>
      <c r="OW293" s="5"/>
      <c r="OX293" s="5"/>
      <c r="OY293" s="5"/>
      <c r="OZ293" s="5"/>
      <c r="PA293" s="5"/>
      <c r="PB293" s="5"/>
      <c r="PC293" s="5"/>
      <c r="PD293" s="5"/>
      <c r="PE293" s="5"/>
      <c r="PF293" s="5"/>
      <c r="PG293" s="5"/>
      <c r="PH293" s="5"/>
      <c r="PI293" s="5"/>
      <c r="PJ293" s="5"/>
      <c r="PK293" s="5"/>
      <c r="PL293" s="5"/>
      <c r="PM293" s="5"/>
      <c r="PN293" s="5"/>
      <c r="PO293" s="5"/>
      <c r="PP293" s="5"/>
      <c r="PQ293" s="5"/>
      <c r="PR293" s="5"/>
      <c r="PS293" s="5"/>
      <c r="PT293" s="5"/>
      <c r="PU293" s="5"/>
      <c r="PV293" s="5"/>
      <c r="PW293" s="5"/>
      <c r="PX293" s="5"/>
      <c r="PY293" s="5"/>
      <c r="PZ293" s="5"/>
      <c r="QA293" s="5"/>
      <c r="QB293" s="5"/>
      <c r="QC293" s="5"/>
      <c r="QD293" s="5"/>
      <c r="QE293" s="5"/>
      <c r="QF293" s="5"/>
      <c r="QG293" s="5"/>
      <c r="QH293" s="5"/>
      <c r="QI293" s="5"/>
      <c r="QJ293" s="5"/>
      <c r="QK293" s="5"/>
      <c r="QL293" s="5"/>
      <c r="QM293" s="5"/>
      <c r="QN293" s="5"/>
      <c r="QO293" s="5"/>
      <c r="QP293" s="5"/>
      <c r="QQ293" s="5"/>
      <c r="QR293" s="5"/>
      <c r="QS293" s="5"/>
      <c r="QT293" s="5"/>
      <c r="QU293" s="5"/>
      <c r="QV293" s="5"/>
      <c r="QW293" s="5"/>
      <c r="QX293" s="5"/>
      <c r="QY293" s="5"/>
      <c r="QZ293" s="5"/>
      <c r="RA293" s="5"/>
      <c r="RB293" s="5"/>
      <c r="RC293" s="5"/>
      <c r="RD293" s="5"/>
      <c r="RE293" s="5"/>
      <c r="RF293" s="5"/>
      <c r="RG293" s="5"/>
      <c r="RH293" s="5"/>
      <c r="RI293" s="5"/>
      <c r="RJ293" s="5"/>
      <c r="RK293" s="5"/>
      <c r="RL293" s="5"/>
      <c r="RM293" s="5"/>
      <c r="RN293" s="5"/>
      <c r="RO293" s="5"/>
      <c r="RP293" s="5"/>
      <c r="RQ293" s="5"/>
      <c r="RR293" s="5"/>
      <c r="RS293" s="5"/>
      <c r="RT293" s="5"/>
      <c r="RU293" s="5"/>
      <c r="RV293" s="5"/>
      <c r="RW293" s="5"/>
      <c r="RX293" s="5"/>
      <c r="RY293" s="5"/>
      <c r="RZ293" s="5"/>
      <c r="SA293" s="5"/>
      <c r="SB293" s="5"/>
      <c r="SC293" s="5"/>
      <c r="SD293" s="5"/>
      <c r="SE293" s="5"/>
      <c r="SF293" s="5"/>
      <c r="SG293" s="5"/>
      <c r="SH293" s="5"/>
      <c r="SI293" s="5"/>
      <c r="SJ293" s="5"/>
      <c r="SK293" s="5"/>
      <c r="SL293" s="5"/>
      <c r="SM293" s="5"/>
      <c r="SN293" s="5"/>
      <c r="SO293" s="5"/>
      <c r="SP293" s="5"/>
      <c r="SQ293" s="5"/>
      <c r="SR293" s="5"/>
      <c r="SS293" s="5"/>
      <c r="ST293" s="5"/>
      <c r="SU293" s="5"/>
      <c r="SV293" s="5"/>
      <c r="SW293" s="5"/>
      <c r="SX293" s="5"/>
      <c r="SY293" s="5"/>
      <c r="SZ293" s="5"/>
      <c r="TA293" s="5"/>
      <c r="TB293" s="5"/>
      <c r="TC293" s="5"/>
      <c r="TD293" s="5"/>
      <c r="TE293" s="5"/>
      <c r="TF293" s="5"/>
      <c r="TG293" s="5"/>
      <c r="TH293" s="5"/>
      <c r="TI293" s="5"/>
      <c r="TJ293" s="5"/>
      <c r="TK293" s="5"/>
      <c r="TL293" s="5"/>
      <c r="TM293" s="5"/>
      <c r="TN293" s="5"/>
      <c r="TO293" s="5"/>
      <c r="TP293" s="5"/>
      <c r="TQ293" s="5"/>
      <c r="TR293" s="5"/>
      <c r="TS293" s="5"/>
      <c r="TT293" s="5"/>
      <c r="TU293" s="5"/>
      <c r="TV293" s="5"/>
      <c r="TW293" s="5"/>
      <c r="TX293" s="5"/>
      <c r="TY293" s="5"/>
      <c r="TZ293" s="5"/>
      <c r="UA293" s="5"/>
      <c r="UB293" s="5"/>
      <c r="UC293" s="5"/>
      <c r="UD293" s="5"/>
      <c r="UE293" s="5"/>
      <c r="UF293" s="5"/>
      <c r="UG293" s="5"/>
      <c r="UH293" s="5"/>
      <c r="UI293" s="5"/>
      <c r="UJ293" s="5"/>
      <c r="UK293" s="5"/>
      <c r="UL293" s="5"/>
      <c r="UM293" s="5"/>
      <c r="UN293" s="5"/>
      <c r="UO293" s="5"/>
      <c r="UP293" s="5"/>
      <c r="UQ293" s="5"/>
      <c r="UR293" s="5"/>
      <c r="US293" s="5"/>
      <c r="UT293" s="5"/>
      <c r="UU293" s="5"/>
      <c r="UV293" s="5"/>
      <c r="UW293" s="5"/>
      <c r="UX293" s="5"/>
      <c r="UY293" s="5"/>
      <c r="UZ293" s="5"/>
      <c r="VA293" s="5"/>
      <c r="VB293" s="5"/>
      <c r="VC293" s="5"/>
      <c r="VD293" s="5"/>
      <c r="VE293" s="5"/>
      <c r="VF293" s="5"/>
      <c r="VG293" s="5"/>
      <c r="VH293" s="5"/>
      <c r="VI293" s="5"/>
      <c r="VJ293" s="5"/>
      <c r="VK293" s="5"/>
      <c r="VL293" s="5"/>
      <c r="VM293" s="5"/>
      <c r="VN293" s="5"/>
      <c r="VO293" s="5"/>
      <c r="VP293" s="5"/>
      <c r="VQ293" s="5"/>
      <c r="VR293" s="5"/>
      <c r="VS293" s="5"/>
      <c r="VT293" s="5"/>
      <c r="VU293" s="5"/>
      <c r="VV293" s="5"/>
      <c r="VW293" s="5"/>
      <c r="VX293" s="5"/>
      <c r="VY293" s="5"/>
      <c r="VZ293" s="5"/>
      <c r="WA293" s="5"/>
      <c r="WB293" s="5"/>
      <c r="WC293" s="5"/>
      <c r="WD293" s="5"/>
      <c r="WE293" s="5"/>
      <c r="WF293" s="5"/>
      <c r="WG293" s="5"/>
      <c r="WH293" s="5"/>
      <c r="WI293" s="5"/>
      <c r="WJ293" s="5"/>
      <c r="WK293" s="5"/>
      <c r="WL293" s="5"/>
      <c r="WM293" s="5"/>
      <c r="WN293" s="5"/>
      <c r="WO293" s="5"/>
      <c r="WP293" s="5"/>
      <c r="WQ293" s="5"/>
      <c r="WR293" s="5"/>
      <c r="WS293" s="5"/>
      <c r="WT293" s="5"/>
      <c r="WU293" s="5"/>
      <c r="WV293" s="5"/>
      <c r="WW293" s="5"/>
      <c r="WX293" s="5"/>
      <c r="WY293" s="5"/>
      <c r="WZ293" s="5"/>
      <c r="XA293" s="5"/>
      <c r="XB293" s="5"/>
      <c r="XC293" s="5"/>
      <c r="XD293" s="5"/>
      <c r="XE293" s="5"/>
      <c r="XF293" s="5"/>
      <c r="XG293" s="5"/>
      <c r="XH293" s="5"/>
      <c r="XI293" s="5"/>
      <c r="XJ293" s="5"/>
      <c r="XK293" s="5"/>
      <c r="XL293" s="5"/>
      <c r="XM293" s="5"/>
      <c r="XN293" s="5"/>
      <c r="XO293" s="5"/>
      <c r="XP293" s="5"/>
      <c r="XQ293" s="5"/>
      <c r="XR293" s="5"/>
      <c r="XS293" s="5"/>
      <c r="XT293" s="5"/>
      <c r="XU293" s="5"/>
      <c r="XV293" s="5"/>
      <c r="XW293" s="5"/>
      <c r="XX293" s="5"/>
      <c r="XY293" s="5"/>
      <c r="XZ293" s="5"/>
      <c r="YA293" s="5"/>
      <c r="YB293" s="5"/>
      <c r="YC293" s="5"/>
      <c r="YD293" s="5"/>
      <c r="YE293" s="5"/>
      <c r="YF293" s="5"/>
      <c r="YG293" s="5"/>
      <c r="YH293" s="5"/>
      <c r="YI293" s="5"/>
      <c r="YJ293" s="5"/>
      <c r="YK293" s="5"/>
      <c r="YL293" s="5"/>
      <c r="YM293" s="5"/>
      <c r="YN293" s="5"/>
      <c r="YO293" s="5"/>
      <c r="YP293" s="5"/>
      <c r="YQ293" s="5"/>
      <c r="YR293" s="5"/>
      <c r="YS293" s="5"/>
      <c r="YT293" s="5"/>
      <c r="YU293" s="5"/>
      <c r="YV293" s="5"/>
      <c r="YW293" s="5"/>
      <c r="YX293" s="5"/>
      <c r="YY293" s="5"/>
      <c r="YZ293" s="5"/>
      <c r="ZA293" s="5"/>
      <c r="ZB293" s="5"/>
      <c r="ZC293" s="5"/>
      <c r="ZD293" s="5"/>
      <c r="ZE293" s="5"/>
      <c r="ZF293" s="5"/>
      <c r="ZG293" s="5"/>
      <c r="ZH293" s="5"/>
      <c r="ZI293" s="5"/>
      <c r="ZJ293" s="5"/>
      <c r="ZK293" s="5"/>
      <c r="ZL293" s="5"/>
      <c r="ZM293" s="5"/>
      <c r="ZN293" s="5"/>
      <c r="ZO293" s="5"/>
      <c r="ZP293" s="5"/>
      <c r="ZQ293" s="5"/>
      <c r="ZR293" s="5"/>
      <c r="ZS293" s="5"/>
      <c r="ZT293" s="5"/>
      <c r="ZU293" s="5"/>
      <c r="ZV293" s="5"/>
      <c r="ZW293" s="5"/>
      <c r="ZX293" s="5"/>
      <c r="ZY293" s="5"/>
      <c r="ZZ293" s="5"/>
      <c r="AAA293" s="5"/>
      <c r="AAB293" s="5"/>
      <c r="AAC293" s="5"/>
      <c r="AAD293" s="5"/>
      <c r="AAE293" s="5"/>
      <c r="AAF293" s="5"/>
      <c r="AAG293" s="5"/>
      <c r="AAH293" s="5"/>
      <c r="AAI293" s="5"/>
      <c r="AAJ293" s="5"/>
      <c r="AAK293" s="5"/>
      <c r="AAL293" s="5"/>
      <c r="AAM293" s="5"/>
      <c r="AAN293" s="5"/>
      <c r="AAO293" s="5"/>
      <c r="AAP293" s="5"/>
      <c r="AAQ293" s="5"/>
      <c r="AAR293" s="5"/>
      <c r="AAS293" s="5"/>
      <c r="AAT293" s="5"/>
      <c r="AAU293" s="5"/>
      <c r="AAV293" s="5"/>
      <c r="AAW293" s="5"/>
      <c r="AAX293" s="5"/>
      <c r="AAY293" s="5"/>
      <c r="AAZ293" s="5"/>
      <c r="ABA293" s="5"/>
      <c r="ABB293" s="5"/>
      <c r="ABC293" s="5"/>
      <c r="ABD293" s="5"/>
      <c r="ABE293" s="5"/>
      <c r="ABF293" s="5"/>
      <c r="ABG293" s="5"/>
      <c r="ABH293" s="5"/>
      <c r="ABI293" s="5"/>
      <c r="ABJ293" s="5"/>
      <c r="ABK293" s="5"/>
      <c r="ABL293" s="5"/>
      <c r="ABM293" s="5"/>
      <c r="ABN293" s="5"/>
      <c r="ABO293" s="5"/>
      <c r="ABP293" s="5"/>
      <c r="ABQ293" s="5"/>
      <c r="ABR293" s="5"/>
      <c r="ABS293" s="5"/>
      <c r="ABT293" s="5"/>
      <c r="ABU293" s="5"/>
      <c r="ABV293" s="5"/>
      <c r="ABW293" s="5"/>
      <c r="ABX293" s="5"/>
      <c r="ABY293" s="5"/>
      <c r="ABZ293" s="5"/>
      <c r="ACA293" s="5"/>
      <c r="ACB293" s="5"/>
      <c r="ACC293" s="5"/>
      <c r="ACD293" s="5"/>
      <c r="ACE293" s="5"/>
      <c r="ACF293" s="5"/>
      <c r="ACG293" s="5"/>
      <c r="ACH293" s="5"/>
      <c r="ACI293" s="5"/>
      <c r="ACJ293" s="5"/>
      <c r="ACK293" s="5"/>
      <c r="ACL293" s="5"/>
      <c r="ACM293" s="5"/>
      <c r="ACN293" s="5"/>
      <c r="ACO293" s="5"/>
      <c r="ACP293" s="5"/>
      <c r="ACQ293" s="5"/>
      <c r="ACR293" s="5"/>
      <c r="ACS293" s="5"/>
      <c r="ACT293" s="5"/>
      <c r="ACU293" s="5"/>
      <c r="ACV293" s="5"/>
      <c r="ACW293" s="5"/>
      <c r="ACX293" s="5"/>
      <c r="ACY293" s="5"/>
      <c r="ACZ293" s="5"/>
      <c r="ADA293" s="5"/>
      <c r="ADB293" s="5"/>
      <c r="ADC293" s="5"/>
      <c r="ADD293" s="5"/>
      <c r="ADE293" s="5"/>
      <c r="ADF293" s="5"/>
      <c r="ADG293" s="5"/>
      <c r="ADH293" s="5"/>
      <c r="ADI293" s="5"/>
      <c r="ADJ293" s="5"/>
      <c r="ADK293" s="5"/>
      <c r="ADL293" s="5"/>
      <c r="ADM293" s="5"/>
      <c r="ADN293" s="5"/>
      <c r="ADO293" s="5"/>
      <c r="ADP293" s="5"/>
      <c r="ADQ293" s="5"/>
      <c r="ADR293" s="5"/>
      <c r="ADS293" s="5"/>
      <c r="ADT293" s="5"/>
      <c r="ADU293" s="5"/>
      <c r="ADV293" s="5"/>
      <c r="ADW293" s="5"/>
      <c r="ADX293" s="5"/>
      <c r="ADY293" s="5"/>
      <c r="ADZ293" s="5"/>
      <c r="AEA293" s="5"/>
      <c r="AEB293" s="5"/>
      <c r="AEC293" s="5"/>
      <c r="AED293" s="5"/>
      <c r="AEE293" s="5"/>
      <c r="AEF293" s="5"/>
      <c r="AEG293" s="5"/>
      <c r="AEH293" s="5"/>
      <c r="AEI293" s="5"/>
      <c r="AEJ293" s="5"/>
      <c r="AEK293" s="5"/>
      <c r="AEL293" s="5"/>
      <c r="AEM293" s="5"/>
      <c r="AEN293" s="5"/>
      <c r="AEO293" s="5"/>
      <c r="AEP293" s="5"/>
      <c r="AEQ293" s="5"/>
      <c r="AER293" s="5"/>
      <c r="AES293" s="5"/>
      <c r="AET293" s="5"/>
      <c r="AEU293" s="5"/>
      <c r="AEV293" s="5"/>
      <c r="AEW293" s="5"/>
      <c r="AEX293" s="5"/>
      <c r="AEY293" s="5"/>
      <c r="AEZ293" s="5"/>
      <c r="AFA293" s="5"/>
      <c r="AFB293" s="5"/>
      <c r="AFC293" s="5"/>
      <c r="AFD293" s="5"/>
      <c r="AFE293" s="5"/>
      <c r="AFF293" s="5"/>
      <c r="AFG293" s="5"/>
      <c r="AFH293" s="5"/>
      <c r="AFI293" s="5"/>
      <c r="AFJ293" s="5"/>
      <c r="AFK293" s="5"/>
      <c r="AFL293" s="5"/>
      <c r="AFM293" s="5"/>
      <c r="AFN293" s="5"/>
      <c r="AFO293" s="5"/>
      <c r="AFP293" s="5"/>
      <c r="AFQ293" s="5"/>
      <c r="AFR293" s="5"/>
      <c r="AFS293" s="5"/>
      <c r="AFT293" s="5"/>
      <c r="AFU293" s="5"/>
      <c r="AFV293" s="5"/>
      <c r="AFW293" s="5"/>
      <c r="AFX293" s="5"/>
      <c r="AFY293" s="5"/>
      <c r="AFZ293" s="5"/>
      <c r="AGA293" s="5"/>
      <c r="AGB293" s="5"/>
      <c r="AGC293" s="5"/>
      <c r="AGD293" s="5"/>
      <c r="AGE293" s="5"/>
      <c r="AGF293" s="5"/>
      <c r="AGG293" s="5"/>
      <c r="AGH293" s="5"/>
      <c r="AGI293" s="5"/>
      <c r="AGJ293" s="5"/>
      <c r="AGK293" s="5"/>
      <c r="AGL293" s="5"/>
      <c r="AGM293" s="5"/>
      <c r="AGN293" s="5"/>
      <c r="AGO293" s="5"/>
      <c r="AGP293" s="5"/>
      <c r="AGQ293" s="5"/>
      <c r="AGR293" s="5"/>
      <c r="AGS293" s="5"/>
      <c r="AGT293" s="5"/>
      <c r="AGU293" s="5"/>
      <c r="AGV293" s="5"/>
      <c r="AGW293" s="5"/>
      <c r="AGX293" s="5"/>
      <c r="AGY293" s="5"/>
      <c r="AGZ293" s="5"/>
      <c r="AHA293" s="5"/>
      <c r="AHB293" s="5"/>
      <c r="AHC293" s="5"/>
      <c r="AHD293" s="5"/>
      <c r="AHE293" s="5"/>
      <c r="AHF293" s="5"/>
      <c r="AHG293" s="5"/>
      <c r="AHH293" s="5"/>
      <c r="AHI293" s="5"/>
      <c r="AHJ293" s="5"/>
      <c r="AHK293" s="5"/>
      <c r="AHL293" s="5"/>
      <c r="AHM293" s="5"/>
      <c r="AHN293" s="5"/>
      <c r="AHO293" s="5"/>
      <c r="AHP293" s="5"/>
      <c r="AHQ293" s="5"/>
      <c r="AHR293" s="5"/>
      <c r="AHS293" s="5"/>
      <c r="AHT293" s="5"/>
      <c r="AHU293" s="5"/>
      <c r="AHV293" s="5"/>
      <c r="AHW293" s="5"/>
      <c r="AHX293" s="5"/>
      <c r="AHY293" s="5"/>
      <c r="AHZ293" s="5"/>
      <c r="AIA293" s="5"/>
      <c r="AIB293" s="5"/>
      <c r="AIC293" s="5"/>
      <c r="AID293" s="5"/>
      <c r="AIE293" s="5"/>
      <c r="AIF293" s="5"/>
      <c r="AIG293" s="5"/>
      <c r="AIH293" s="5"/>
      <c r="AII293" s="5"/>
      <c r="AIJ293" s="5"/>
      <c r="AIK293" s="5"/>
      <c r="AIL293" s="5"/>
      <c r="AIM293" s="5"/>
      <c r="AIN293" s="5"/>
      <c r="AIO293" s="5"/>
      <c r="AIP293" s="5"/>
      <c r="AIQ293" s="5"/>
      <c r="AIR293" s="5"/>
      <c r="AIS293" s="5"/>
      <c r="AIT293" s="5"/>
      <c r="AIU293" s="5"/>
      <c r="AIV293" s="5"/>
      <c r="AIW293" s="5"/>
      <c r="AIX293" s="5"/>
      <c r="AIY293" s="5"/>
      <c r="AIZ293" s="5"/>
      <c r="AJA293" s="5"/>
      <c r="AJB293" s="5"/>
      <c r="AJC293" s="5"/>
      <c r="AJD293" s="5"/>
      <c r="AJE293" s="5"/>
      <c r="AJF293" s="5"/>
      <c r="AJG293" s="5"/>
      <c r="AJH293" s="5"/>
      <c r="AJI293" s="5"/>
      <c r="AJJ293" s="5"/>
      <c r="AJK293" s="5"/>
      <c r="AJL293" s="5"/>
      <c r="AJM293" s="5"/>
      <c r="AJN293" s="5"/>
      <c r="AJO293" s="5"/>
      <c r="AJP293" s="5"/>
      <c r="AJQ293" s="5"/>
      <c r="AJR293" s="5"/>
      <c r="AJS293" s="5"/>
      <c r="AJT293" s="5"/>
      <c r="AJU293" s="5"/>
      <c r="AJV293" s="5"/>
      <c r="AJW293" s="5"/>
      <c r="AJX293" s="5"/>
      <c r="AJY293" s="5"/>
      <c r="AJZ293" s="5"/>
      <c r="AKA293" s="5"/>
      <c r="AKB293" s="5"/>
      <c r="AKC293" s="5"/>
      <c r="AKD293" s="5"/>
      <c r="AKE293" s="5"/>
      <c r="AKF293" s="5"/>
      <c r="AKG293" s="5"/>
      <c r="AKH293" s="5"/>
      <c r="AKI293" s="5"/>
      <c r="AKJ293" s="5"/>
      <c r="AKK293" s="5"/>
      <c r="AKL293" s="5"/>
      <c r="AKM293" s="5"/>
      <c r="AKN293" s="5"/>
      <c r="AKO293" s="5"/>
      <c r="AKP293" s="5"/>
      <c r="AKQ293" s="5"/>
      <c r="AKR293" s="5"/>
      <c r="AKS293" s="5"/>
      <c r="AKT293" s="5"/>
      <c r="AKU293" s="5"/>
      <c r="AKV293" s="5"/>
      <c r="AKW293" s="5"/>
      <c r="AKX293" s="5"/>
      <c r="AKY293" s="5"/>
      <c r="AKZ293" s="5"/>
      <c r="ALA293" s="5"/>
      <c r="ALB293" s="5"/>
      <c r="ALC293" s="5"/>
      <c r="ALD293" s="5"/>
      <c r="ALE293" s="5"/>
      <c r="ALF293" s="5"/>
      <c r="ALG293" s="5"/>
      <c r="ALH293" s="5"/>
      <c r="ALI293" s="5"/>
      <c r="ALJ293" s="5"/>
      <c r="ALK293" s="5"/>
      <c r="ALL293" s="5"/>
      <c r="ALM293" s="5"/>
      <c r="ALN293" s="5"/>
      <c r="ALO293" s="5"/>
      <c r="ALP293" s="5"/>
      <c r="ALQ293" s="5"/>
      <c r="ALR293" s="5"/>
      <c r="ALS293" s="5"/>
      <c r="ALT293" s="5"/>
      <c r="ALU293" s="5"/>
      <c r="ALV293" s="5"/>
      <c r="ALW293" s="5"/>
      <c r="ALX293" s="5"/>
      <c r="ALY293" s="5"/>
      <c r="ALZ293" s="5"/>
      <c r="AMA293" s="5"/>
      <c r="AMB293" s="5"/>
      <c r="AMC293" s="5"/>
      <c r="AMD293" s="5"/>
      <c r="AME293" s="5"/>
      <c r="AMF293" s="5"/>
      <c r="AMG293" s="5"/>
      <c r="AMH293" s="5"/>
      <c r="AMI293" s="5"/>
      <c r="AMJ293" s="5"/>
    </row>
    <row r="294" spans="1:1024" ht="20.25" customHeight="1">
      <c r="A294" s="5"/>
      <c r="B294" s="209"/>
      <c r="C294" s="219"/>
      <c r="D294" s="219"/>
      <c r="E294" s="219"/>
      <c r="F294" s="303">
        <f>C292</f>
        <v>0</v>
      </c>
      <c r="G294" s="50"/>
      <c r="H294" s="50"/>
      <c r="I294" s="50"/>
      <c r="J294" s="50"/>
      <c r="K294" s="50"/>
      <c r="L294" s="67"/>
      <c r="M294" s="67"/>
      <c r="N294" s="67"/>
      <c r="O294" s="67"/>
      <c r="P294" s="240" t="s">
        <v>44</v>
      </c>
      <c r="Q294" s="240"/>
      <c r="R294" s="240"/>
      <c r="S294" s="248" t="str">
        <f>IF(S292="","",VLOOKUP(S292,'シフト記号表（勤務時間帯）'!$C$6:$U$35,19,0))</f>
        <v/>
      </c>
      <c r="T294" s="252" t="str">
        <f>IF(T292="","",VLOOKUP(T292,'シフト記号表（勤務時間帯）'!$C$6:$U$35,19,0))</f>
        <v/>
      </c>
      <c r="U294" s="252" t="str">
        <f>IF(U292="","",VLOOKUP(U292,'シフト記号表（勤務時間帯）'!$C$6:$U$35,19,0))</f>
        <v/>
      </c>
      <c r="V294" s="252" t="str">
        <f>IF(V292="","",VLOOKUP(V292,'シフト記号表（勤務時間帯）'!$C$6:$U$35,19,0))</f>
        <v/>
      </c>
      <c r="W294" s="252" t="str">
        <f>IF(W292="","",VLOOKUP(W292,'シフト記号表（勤務時間帯）'!$C$6:$U$35,19,0))</f>
        <v/>
      </c>
      <c r="X294" s="252" t="str">
        <f>IF(X292="","",VLOOKUP(X292,'シフト記号表（勤務時間帯）'!$C$6:$U$35,19,0))</f>
        <v/>
      </c>
      <c r="Y294" s="257" t="str">
        <f>IF(Y292="","",VLOOKUP(Y292,'シフト記号表（勤務時間帯）'!$C$6:$U$35,19,0))</f>
        <v/>
      </c>
      <c r="Z294" s="248" t="str">
        <f>IF(Z292="","",VLOOKUP(Z292,'シフト記号表（勤務時間帯）'!$C$6:$U$35,19,0))</f>
        <v/>
      </c>
      <c r="AA294" s="252" t="str">
        <f>IF(AA292="","",VLOOKUP(AA292,'シフト記号表（勤務時間帯）'!$C$6:$U$35,19,0))</f>
        <v/>
      </c>
      <c r="AB294" s="252" t="str">
        <f>IF(AB292="","",VLOOKUP(AB292,'シフト記号表（勤務時間帯）'!$C$6:$U$35,19,0))</f>
        <v/>
      </c>
      <c r="AC294" s="252" t="str">
        <f>IF(AC292="","",VLOOKUP(AC292,'シフト記号表（勤務時間帯）'!$C$6:$U$35,19,0))</f>
        <v/>
      </c>
      <c r="AD294" s="252" t="str">
        <f>IF(AD292="","",VLOOKUP(AD292,'シフト記号表（勤務時間帯）'!$C$6:$U$35,19,0))</f>
        <v/>
      </c>
      <c r="AE294" s="252" t="str">
        <f>IF(AE292="","",VLOOKUP(AE292,'シフト記号表（勤務時間帯）'!$C$6:$U$35,19,0))</f>
        <v/>
      </c>
      <c r="AF294" s="257" t="str">
        <f>IF(AF292="","",VLOOKUP(AF292,'シフト記号表（勤務時間帯）'!$C$6:$U$35,19,0))</f>
        <v/>
      </c>
      <c r="AG294" s="248" t="str">
        <f>IF(AG292="","",VLOOKUP(AG292,'シフト記号表（勤務時間帯）'!$C$6:$U$35,19,0))</f>
        <v/>
      </c>
      <c r="AH294" s="252" t="str">
        <f>IF(AH292="","",VLOOKUP(AH292,'シフト記号表（勤務時間帯）'!$C$6:$U$35,19,0))</f>
        <v/>
      </c>
      <c r="AI294" s="252" t="str">
        <f>IF(AI292="","",VLOOKUP(AI292,'シフト記号表（勤務時間帯）'!$C$6:$U$35,19,0))</f>
        <v/>
      </c>
      <c r="AJ294" s="252" t="str">
        <f>IF(AJ292="","",VLOOKUP(AJ292,'シフト記号表（勤務時間帯）'!$C$6:$U$35,19,0))</f>
        <v/>
      </c>
      <c r="AK294" s="252" t="str">
        <f>IF(AK292="","",VLOOKUP(AK292,'シフト記号表（勤務時間帯）'!$C$6:$U$35,19,0))</f>
        <v/>
      </c>
      <c r="AL294" s="252" t="str">
        <f>IF(AL292="","",VLOOKUP(AL292,'シフト記号表（勤務時間帯）'!$C$6:$U$35,19,0))</f>
        <v/>
      </c>
      <c r="AM294" s="257" t="str">
        <f>IF(AM292="","",VLOOKUP(AM292,'シフト記号表（勤務時間帯）'!$C$6:$U$35,19,0))</f>
        <v/>
      </c>
      <c r="AN294" s="248" t="str">
        <f>IF(AN292="","",VLOOKUP(AN292,'シフト記号表（勤務時間帯）'!$C$6:$U$35,19,0))</f>
        <v/>
      </c>
      <c r="AO294" s="252" t="str">
        <f>IF(AO292="","",VLOOKUP(AO292,'シフト記号表（勤務時間帯）'!$C$6:$U$35,19,0))</f>
        <v/>
      </c>
      <c r="AP294" s="252" t="str">
        <f>IF(AP292="","",VLOOKUP(AP292,'シフト記号表（勤務時間帯）'!$C$6:$U$35,19,0))</f>
        <v/>
      </c>
      <c r="AQ294" s="252" t="str">
        <f>IF(AQ292="","",VLOOKUP(AQ292,'シフト記号表（勤務時間帯）'!$C$6:$U$35,19,0))</f>
        <v/>
      </c>
      <c r="AR294" s="252" t="str">
        <f>IF(AR292="","",VLOOKUP(AR292,'シフト記号表（勤務時間帯）'!$C$6:$U$35,19,0))</f>
        <v/>
      </c>
      <c r="AS294" s="252" t="str">
        <f>IF(AS292="","",VLOOKUP(AS292,'シフト記号表（勤務時間帯）'!$C$6:$U$35,19,0))</f>
        <v/>
      </c>
      <c r="AT294" s="257" t="str">
        <f>IF(AT292="","",VLOOKUP(AT292,'シフト記号表（勤務時間帯）'!$C$6:$U$35,19,0))</f>
        <v/>
      </c>
      <c r="AU294" s="248" t="str">
        <f>IF(AU292="","",VLOOKUP(AU292,'シフト記号表（勤務時間帯）'!$C$6:$U$35,19,0))</f>
        <v/>
      </c>
      <c r="AV294" s="252" t="str">
        <f>IF(AV292="","",VLOOKUP(AV292,'シフト記号表（勤務時間帯）'!$C$6:$U$35,19,0))</f>
        <v/>
      </c>
      <c r="AW294" s="252" t="str">
        <f>IF(AW292="","",VLOOKUP(AW292,'シフト記号表（勤務時間帯）'!$C$6:$U$35,19,0))</f>
        <v/>
      </c>
      <c r="AX294" s="277">
        <f>IF($BB$3="４週",SUM(S294:AT294),IF($BB$3="暦月",SUM(S294:AW294),""))</f>
        <v>0</v>
      </c>
      <c r="AY294" s="277"/>
      <c r="AZ294" s="286">
        <f>IF($BB$3="４週",AX294/4,IF($BB$3="暦月",'認知症対応型通所（100名）'!AX294/('認知症対応型通所（100名）'!$BB$8/7),""))</f>
        <v>0</v>
      </c>
      <c r="BA294" s="286"/>
      <c r="BB294" s="174"/>
      <c r="BC294" s="174"/>
      <c r="BD294" s="174"/>
      <c r="BE294" s="174"/>
      <c r="BF294" s="174"/>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c r="GS294" s="5"/>
      <c r="GT294" s="5"/>
      <c r="GU294" s="5"/>
      <c r="GV294" s="5"/>
      <c r="GW294" s="5"/>
      <c r="GX294" s="5"/>
      <c r="GY294" s="5"/>
      <c r="GZ294" s="5"/>
      <c r="HA294" s="5"/>
      <c r="HB294" s="5"/>
      <c r="HC294" s="5"/>
      <c r="HD294" s="5"/>
      <c r="HE294" s="5"/>
      <c r="HF294" s="5"/>
      <c r="HG294" s="5"/>
      <c r="HH294" s="5"/>
      <c r="HI294" s="5"/>
      <c r="HJ294" s="5"/>
      <c r="HK294" s="5"/>
      <c r="HL294" s="5"/>
      <c r="HM294" s="5"/>
      <c r="HN294" s="5"/>
      <c r="HO294" s="5"/>
      <c r="HP294" s="5"/>
      <c r="HQ294" s="5"/>
      <c r="HR294" s="5"/>
      <c r="HS294" s="5"/>
      <c r="HT294" s="5"/>
      <c r="HU294" s="5"/>
      <c r="HV294" s="5"/>
      <c r="HW294" s="5"/>
      <c r="HX294" s="5"/>
      <c r="HY294" s="5"/>
      <c r="HZ294" s="5"/>
      <c r="IA294" s="5"/>
      <c r="IB294" s="5"/>
      <c r="IC294" s="5"/>
      <c r="ID294" s="5"/>
      <c r="IE294" s="5"/>
      <c r="IF294" s="5"/>
      <c r="IG294" s="5"/>
      <c r="IH294" s="5"/>
      <c r="II294" s="5"/>
      <c r="IJ294" s="5"/>
      <c r="IK294" s="5"/>
      <c r="IL294" s="5"/>
      <c r="IM294" s="5"/>
      <c r="IN294" s="5"/>
      <c r="IO294" s="5"/>
      <c r="IP294" s="5"/>
      <c r="IQ294" s="5"/>
      <c r="IR294" s="5"/>
      <c r="IS294" s="5"/>
      <c r="IT294" s="5"/>
      <c r="IU294" s="5"/>
      <c r="IV294" s="5"/>
      <c r="IW294" s="5"/>
      <c r="IX294" s="5"/>
      <c r="IY294" s="5"/>
      <c r="IZ294" s="5"/>
      <c r="JA294" s="5"/>
      <c r="JB294" s="5"/>
      <c r="JC294" s="5"/>
      <c r="JD294" s="5"/>
      <c r="JE294" s="5"/>
      <c r="JF294" s="5"/>
      <c r="JG294" s="5"/>
      <c r="JH294" s="5"/>
      <c r="JI294" s="5"/>
      <c r="JJ294" s="5"/>
      <c r="JK294" s="5"/>
      <c r="JL294" s="5"/>
      <c r="JM294" s="5"/>
      <c r="JN294" s="5"/>
      <c r="JO294" s="5"/>
      <c r="JP294" s="5"/>
      <c r="JQ294" s="5"/>
      <c r="JR294" s="5"/>
      <c r="JS294" s="5"/>
      <c r="JT294" s="5"/>
      <c r="JU294" s="5"/>
      <c r="JV294" s="5"/>
      <c r="JW294" s="5"/>
      <c r="JX294" s="5"/>
      <c r="JY294" s="5"/>
      <c r="JZ294" s="5"/>
      <c r="KA294" s="5"/>
      <c r="KB294" s="5"/>
      <c r="KC294" s="5"/>
      <c r="KD294" s="5"/>
      <c r="KE294" s="5"/>
      <c r="KF294" s="5"/>
      <c r="KG294" s="5"/>
      <c r="KH294" s="5"/>
      <c r="KI294" s="5"/>
      <c r="KJ294" s="5"/>
      <c r="KK294" s="5"/>
      <c r="KL294" s="5"/>
      <c r="KM294" s="5"/>
      <c r="KN294" s="5"/>
      <c r="KO294" s="5"/>
      <c r="KP294" s="5"/>
      <c r="KQ294" s="5"/>
      <c r="KR294" s="5"/>
      <c r="KS294" s="5"/>
      <c r="KT294" s="5"/>
      <c r="KU294" s="5"/>
      <c r="KV294" s="5"/>
      <c r="KW294" s="5"/>
      <c r="KX294" s="5"/>
      <c r="KY294" s="5"/>
      <c r="KZ294" s="5"/>
      <c r="LA294" s="5"/>
      <c r="LB294" s="5"/>
      <c r="LC294" s="5"/>
      <c r="LD294" s="5"/>
      <c r="LE294" s="5"/>
      <c r="LF294" s="5"/>
      <c r="LG294" s="5"/>
      <c r="LH294" s="5"/>
      <c r="LI294" s="5"/>
      <c r="LJ294" s="5"/>
      <c r="LK294" s="5"/>
      <c r="LL294" s="5"/>
      <c r="LM294" s="5"/>
      <c r="LN294" s="5"/>
      <c r="LO294" s="5"/>
      <c r="LP294" s="5"/>
      <c r="LQ294" s="5"/>
      <c r="LR294" s="5"/>
      <c r="LS294" s="5"/>
      <c r="LT294" s="5"/>
      <c r="LU294" s="5"/>
      <c r="LV294" s="5"/>
      <c r="LW294" s="5"/>
      <c r="LX294" s="5"/>
      <c r="LY294" s="5"/>
      <c r="LZ294" s="5"/>
      <c r="MA294" s="5"/>
      <c r="MB294" s="5"/>
      <c r="MC294" s="5"/>
      <c r="MD294" s="5"/>
      <c r="ME294" s="5"/>
      <c r="MF294" s="5"/>
      <c r="MG294" s="5"/>
      <c r="MH294" s="5"/>
      <c r="MI294" s="5"/>
      <c r="MJ294" s="5"/>
      <c r="MK294" s="5"/>
      <c r="ML294" s="5"/>
      <c r="MM294" s="5"/>
      <c r="MN294" s="5"/>
      <c r="MO294" s="5"/>
      <c r="MP294" s="5"/>
      <c r="MQ294" s="5"/>
      <c r="MR294" s="5"/>
      <c r="MS294" s="5"/>
      <c r="MT294" s="5"/>
      <c r="MU294" s="5"/>
      <c r="MV294" s="5"/>
      <c r="MW294" s="5"/>
      <c r="MX294" s="5"/>
      <c r="MY294" s="5"/>
      <c r="MZ294" s="5"/>
      <c r="NA294" s="5"/>
      <c r="NB294" s="5"/>
      <c r="NC294" s="5"/>
      <c r="ND294" s="5"/>
      <c r="NE294" s="5"/>
      <c r="NF294" s="5"/>
      <c r="NG294" s="5"/>
      <c r="NH294" s="5"/>
      <c r="NI294" s="5"/>
      <c r="NJ294" s="5"/>
      <c r="NK294" s="5"/>
      <c r="NL294" s="5"/>
      <c r="NM294" s="5"/>
      <c r="NN294" s="5"/>
      <c r="NO294" s="5"/>
      <c r="NP294" s="5"/>
      <c r="NQ294" s="5"/>
      <c r="NR294" s="5"/>
      <c r="NS294" s="5"/>
      <c r="NT294" s="5"/>
      <c r="NU294" s="5"/>
      <c r="NV294" s="5"/>
      <c r="NW294" s="5"/>
      <c r="NX294" s="5"/>
      <c r="NY294" s="5"/>
      <c r="NZ294" s="5"/>
      <c r="OA294" s="5"/>
      <c r="OB294" s="5"/>
      <c r="OC294" s="5"/>
      <c r="OD294" s="5"/>
      <c r="OE294" s="5"/>
      <c r="OF294" s="5"/>
      <c r="OG294" s="5"/>
      <c r="OH294" s="5"/>
      <c r="OI294" s="5"/>
      <c r="OJ294" s="5"/>
      <c r="OK294" s="5"/>
      <c r="OL294" s="5"/>
      <c r="OM294" s="5"/>
      <c r="ON294" s="5"/>
      <c r="OO294" s="5"/>
      <c r="OP294" s="5"/>
      <c r="OQ294" s="5"/>
      <c r="OR294" s="5"/>
      <c r="OS294" s="5"/>
      <c r="OT294" s="5"/>
      <c r="OU294" s="5"/>
      <c r="OV294" s="5"/>
      <c r="OW294" s="5"/>
      <c r="OX294" s="5"/>
      <c r="OY294" s="5"/>
      <c r="OZ294" s="5"/>
      <c r="PA294" s="5"/>
      <c r="PB294" s="5"/>
      <c r="PC294" s="5"/>
      <c r="PD294" s="5"/>
      <c r="PE294" s="5"/>
      <c r="PF294" s="5"/>
      <c r="PG294" s="5"/>
      <c r="PH294" s="5"/>
      <c r="PI294" s="5"/>
      <c r="PJ294" s="5"/>
      <c r="PK294" s="5"/>
      <c r="PL294" s="5"/>
      <c r="PM294" s="5"/>
      <c r="PN294" s="5"/>
      <c r="PO294" s="5"/>
      <c r="PP294" s="5"/>
      <c r="PQ294" s="5"/>
      <c r="PR294" s="5"/>
      <c r="PS294" s="5"/>
      <c r="PT294" s="5"/>
      <c r="PU294" s="5"/>
      <c r="PV294" s="5"/>
      <c r="PW294" s="5"/>
      <c r="PX294" s="5"/>
      <c r="PY294" s="5"/>
      <c r="PZ294" s="5"/>
      <c r="QA294" s="5"/>
      <c r="QB294" s="5"/>
      <c r="QC294" s="5"/>
      <c r="QD294" s="5"/>
      <c r="QE294" s="5"/>
      <c r="QF294" s="5"/>
      <c r="QG294" s="5"/>
      <c r="QH294" s="5"/>
      <c r="QI294" s="5"/>
      <c r="QJ294" s="5"/>
      <c r="QK294" s="5"/>
      <c r="QL294" s="5"/>
      <c r="QM294" s="5"/>
      <c r="QN294" s="5"/>
      <c r="QO294" s="5"/>
      <c r="QP294" s="5"/>
      <c r="QQ294" s="5"/>
      <c r="QR294" s="5"/>
      <c r="QS294" s="5"/>
      <c r="QT294" s="5"/>
      <c r="QU294" s="5"/>
      <c r="QV294" s="5"/>
      <c r="QW294" s="5"/>
      <c r="QX294" s="5"/>
      <c r="QY294" s="5"/>
      <c r="QZ294" s="5"/>
      <c r="RA294" s="5"/>
      <c r="RB294" s="5"/>
      <c r="RC294" s="5"/>
      <c r="RD294" s="5"/>
      <c r="RE294" s="5"/>
      <c r="RF294" s="5"/>
      <c r="RG294" s="5"/>
      <c r="RH294" s="5"/>
      <c r="RI294" s="5"/>
      <c r="RJ294" s="5"/>
      <c r="RK294" s="5"/>
      <c r="RL294" s="5"/>
      <c r="RM294" s="5"/>
      <c r="RN294" s="5"/>
      <c r="RO294" s="5"/>
      <c r="RP294" s="5"/>
      <c r="RQ294" s="5"/>
      <c r="RR294" s="5"/>
      <c r="RS294" s="5"/>
      <c r="RT294" s="5"/>
      <c r="RU294" s="5"/>
      <c r="RV294" s="5"/>
      <c r="RW294" s="5"/>
      <c r="RX294" s="5"/>
      <c r="RY294" s="5"/>
      <c r="RZ294" s="5"/>
      <c r="SA294" s="5"/>
      <c r="SB294" s="5"/>
      <c r="SC294" s="5"/>
      <c r="SD294" s="5"/>
      <c r="SE294" s="5"/>
      <c r="SF294" s="5"/>
      <c r="SG294" s="5"/>
      <c r="SH294" s="5"/>
      <c r="SI294" s="5"/>
      <c r="SJ294" s="5"/>
      <c r="SK294" s="5"/>
      <c r="SL294" s="5"/>
      <c r="SM294" s="5"/>
      <c r="SN294" s="5"/>
      <c r="SO294" s="5"/>
      <c r="SP294" s="5"/>
      <c r="SQ294" s="5"/>
      <c r="SR294" s="5"/>
      <c r="SS294" s="5"/>
      <c r="ST294" s="5"/>
      <c r="SU294" s="5"/>
      <c r="SV294" s="5"/>
      <c r="SW294" s="5"/>
      <c r="SX294" s="5"/>
      <c r="SY294" s="5"/>
      <c r="SZ294" s="5"/>
      <c r="TA294" s="5"/>
      <c r="TB294" s="5"/>
      <c r="TC294" s="5"/>
      <c r="TD294" s="5"/>
      <c r="TE294" s="5"/>
      <c r="TF294" s="5"/>
      <c r="TG294" s="5"/>
      <c r="TH294" s="5"/>
      <c r="TI294" s="5"/>
      <c r="TJ294" s="5"/>
      <c r="TK294" s="5"/>
      <c r="TL294" s="5"/>
      <c r="TM294" s="5"/>
      <c r="TN294" s="5"/>
      <c r="TO294" s="5"/>
      <c r="TP294" s="5"/>
      <c r="TQ294" s="5"/>
      <c r="TR294" s="5"/>
      <c r="TS294" s="5"/>
      <c r="TT294" s="5"/>
      <c r="TU294" s="5"/>
      <c r="TV294" s="5"/>
      <c r="TW294" s="5"/>
      <c r="TX294" s="5"/>
      <c r="TY294" s="5"/>
      <c r="TZ294" s="5"/>
      <c r="UA294" s="5"/>
      <c r="UB294" s="5"/>
      <c r="UC294" s="5"/>
      <c r="UD294" s="5"/>
      <c r="UE294" s="5"/>
      <c r="UF294" s="5"/>
      <c r="UG294" s="5"/>
      <c r="UH294" s="5"/>
      <c r="UI294" s="5"/>
      <c r="UJ294" s="5"/>
      <c r="UK294" s="5"/>
      <c r="UL294" s="5"/>
      <c r="UM294" s="5"/>
      <c r="UN294" s="5"/>
      <c r="UO294" s="5"/>
      <c r="UP294" s="5"/>
      <c r="UQ294" s="5"/>
      <c r="UR294" s="5"/>
      <c r="US294" s="5"/>
      <c r="UT294" s="5"/>
      <c r="UU294" s="5"/>
      <c r="UV294" s="5"/>
      <c r="UW294" s="5"/>
      <c r="UX294" s="5"/>
      <c r="UY294" s="5"/>
      <c r="UZ294" s="5"/>
      <c r="VA294" s="5"/>
      <c r="VB294" s="5"/>
      <c r="VC294" s="5"/>
      <c r="VD294" s="5"/>
      <c r="VE294" s="5"/>
      <c r="VF294" s="5"/>
      <c r="VG294" s="5"/>
      <c r="VH294" s="5"/>
      <c r="VI294" s="5"/>
      <c r="VJ294" s="5"/>
      <c r="VK294" s="5"/>
      <c r="VL294" s="5"/>
      <c r="VM294" s="5"/>
      <c r="VN294" s="5"/>
      <c r="VO294" s="5"/>
      <c r="VP294" s="5"/>
      <c r="VQ294" s="5"/>
      <c r="VR294" s="5"/>
      <c r="VS294" s="5"/>
      <c r="VT294" s="5"/>
      <c r="VU294" s="5"/>
      <c r="VV294" s="5"/>
      <c r="VW294" s="5"/>
      <c r="VX294" s="5"/>
      <c r="VY294" s="5"/>
      <c r="VZ294" s="5"/>
      <c r="WA294" s="5"/>
      <c r="WB294" s="5"/>
      <c r="WC294" s="5"/>
      <c r="WD294" s="5"/>
      <c r="WE294" s="5"/>
      <c r="WF294" s="5"/>
      <c r="WG294" s="5"/>
      <c r="WH294" s="5"/>
      <c r="WI294" s="5"/>
      <c r="WJ294" s="5"/>
      <c r="WK294" s="5"/>
      <c r="WL294" s="5"/>
      <c r="WM294" s="5"/>
      <c r="WN294" s="5"/>
      <c r="WO294" s="5"/>
      <c r="WP294" s="5"/>
      <c r="WQ294" s="5"/>
      <c r="WR294" s="5"/>
      <c r="WS294" s="5"/>
      <c r="WT294" s="5"/>
      <c r="WU294" s="5"/>
      <c r="WV294" s="5"/>
      <c r="WW294" s="5"/>
      <c r="WX294" s="5"/>
      <c r="WY294" s="5"/>
      <c r="WZ294" s="5"/>
      <c r="XA294" s="5"/>
      <c r="XB294" s="5"/>
      <c r="XC294" s="5"/>
      <c r="XD294" s="5"/>
      <c r="XE294" s="5"/>
      <c r="XF294" s="5"/>
      <c r="XG294" s="5"/>
      <c r="XH294" s="5"/>
      <c r="XI294" s="5"/>
      <c r="XJ294" s="5"/>
      <c r="XK294" s="5"/>
      <c r="XL294" s="5"/>
      <c r="XM294" s="5"/>
      <c r="XN294" s="5"/>
      <c r="XO294" s="5"/>
      <c r="XP294" s="5"/>
      <c r="XQ294" s="5"/>
      <c r="XR294" s="5"/>
      <c r="XS294" s="5"/>
      <c r="XT294" s="5"/>
      <c r="XU294" s="5"/>
      <c r="XV294" s="5"/>
      <c r="XW294" s="5"/>
      <c r="XX294" s="5"/>
      <c r="XY294" s="5"/>
      <c r="XZ294" s="5"/>
      <c r="YA294" s="5"/>
      <c r="YB294" s="5"/>
      <c r="YC294" s="5"/>
      <c r="YD294" s="5"/>
      <c r="YE294" s="5"/>
      <c r="YF294" s="5"/>
      <c r="YG294" s="5"/>
      <c r="YH294" s="5"/>
      <c r="YI294" s="5"/>
      <c r="YJ294" s="5"/>
      <c r="YK294" s="5"/>
      <c r="YL294" s="5"/>
      <c r="YM294" s="5"/>
      <c r="YN294" s="5"/>
      <c r="YO294" s="5"/>
      <c r="YP294" s="5"/>
      <c r="YQ294" s="5"/>
      <c r="YR294" s="5"/>
      <c r="YS294" s="5"/>
      <c r="YT294" s="5"/>
      <c r="YU294" s="5"/>
      <c r="YV294" s="5"/>
      <c r="YW294" s="5"/>
      <c r="YX294" s="5"/>
      <c r="YY294" s="5"/>
      <c r="YZ294" s="5"/>
      <c r="ZA294" s="5"/>
      <c r="ZB294" s="5"/>
      <c r="ZC294" s="5"/>
      <c r="ZD294" s="5"/>
      <c r="ZE294" s="5"/>
      <c r="ZF294" s="5"/>
      <c r="ZG294" s="5"/>
      <c r="ZH294" s="5"/>
      <c r="ZI294" s="5"/>
      <c r="ZJ294" s="5"/>
      <c r="ZK294" s="5"/>
      <c r="ZL294" s="5"/>
      <c r="ZM294" s="5"/>
      <c r="ZN294" s="5"/>
      <c r="ZO294" s="5"/>
      <c r="ZP294" s="5"/>
      <c r="ZQ294" s="5"/>
      <c r="ZR294" s="5"/>
      <c r="ZS294" s="5"/>
      <c r="ZT294" s="5"/>
      <c r="ZU294" s="5"/>
      <c r="ZV294" s="5"/>
      <c r="ZW294" s="5"/>
      <c r="ZX294" s="5"/>
      <c r="ZY294" s="5"/>
      <c r="ZZ294" s="5"/>
      <c r="AAA294" s="5"/>
      <c r="AAB294" s="5"/>
      <c r="AAC294" s="5"/>
      <c r="AAD294" s="5"/>
      <c r="AAE294" s="5"/>
      <c r="AAF294" s="5"/>
      <c r="AAG294" s="5"/>
      <c r="AAH294" s="5"/>
      <c r="AAI294" s="5"/>
      <c r="AAJ294" s="5"/>
      <c r="AAK294" s="5"/>
      <c r="AAL294" s="5"/>
      <c r="AAM294" s="5"/>
      <c r="AAN294" s="5"/>
      <c r="AAO294" s="5"/>
      <c r="AAP294" s="5"/>
      <c r="AAQ294" s="5"/>
      <c r="AAR294" s="5"/>
      <c r="AAS294" s="5"/>
      <c r="AAT294" s="5"/>
      <c r="AAU294" s="5"/>
      <c r="AAV294" s="5"/>
      <c r="AAW294" s="5"/>
      <c r="AAX294" s="5"/>
      <c r="AAY294" s="5"/>
      <c r="AAZ294" s="5"/>
      <c r="ABA294" s="5"/>
      <c r="ABB294" s="5"/>
      <c r="ABC294" s="5"/>
      <c r="ABD294" s="5"/>
      <c r="ABE294" s="5"/>
      <c r="ABF294" s="5"/>
      <c r="ABG294" s="5"/>
      <c r="ABH294" s="5"/>
      <c r="ABI294" s="5"/>
      <c r="ABJ294" s="5"/>
      <c r="ABK294" s="5"/>
      <c r="ABL294" s="5"/>
      <c r="ABM294" s="5"/>
      <c r="ABN294" s="5"/>
      <c r="ABO294" s="5"/>
      <c r="ABP294" s="5"/>
      <c r="ABQ294" s="5"/>
      <c r="ABR294" s="5"/>
      <c r="ABS294" s="5"/>
      <c r="ABT294" s="5"/>
      <c r="ABU294" s="5"/>
      <c r="ABV294" s="5"/>
      <c r="ABW294" s="5"/>
      <c r="ABX294" s="5"/>
      <c r="ABY294" s="5"/>
      <c r="ABZ294" s="5"/>
      <c r="ACA294" s="5"/>
      <c r="ACB294" s="5"/>
      <c r="ACC294" s="5"/>
      <c r="ACD294" s="5"/>
      <c r="ACE294" s="5"/>
      <c r="ACF294" s="5"/>
      <c r="ACG294" s="5"/>
      <c r="ACH294" s="5"/>
      <c r="ACI294" s="5"/>
      <c r="ACJ294" s="5"/>
      <c r="ACK294" s="5"/>
      <c r="ACL294" s="5"/>
      <c r="ACM294" s="5"/>
      <c r="ACN294" s="5"/>
      <c r="ACO294" s="5"/>
      <c r="ACP294" s="5"/>
      <c r="ACQ294" s="5"/>
      <c r="ACR294" s="5"/>
      <c r="ACS294" s="5"/>
      <c r="ACT294" s="5"/>
      <c r="ACU294" s="5"/>
      <c r="ACV294" s="5"/>
      <c r="ACW294" s="5"/>
      <c r="ACX294" s="5"/>
      <c r="ACY294" s="5"/>
      <c r="ACZ294" s="5"/>
      <c r="ADA294" s="5"/>
      <c r="ADB294" s="5"/>
      <c r="ADC294" s="5"/>
      <c r="ADD294" s="5"/>
      <c r="ADE294" s="5"/>
      <c r="ADF294" s="5"/>
      <c r="ADG294" s="5"/>
      <c r="ADH294" s="5"/>
      <c r="ADI294" s="5"/>
      <c r="ADJ294" s="5"/>
      <c r="ADK294" s="5"/>
      <c r="ADL294" s="5"/>
      <c r="ADM294" s="5"/>
      <c r="ADN294" s="5"/>
      <c r="ADO294" s="5"/>
      <c r="ADP294" s="5"/>
      <c r="ADQ294" s="5"/>
      <c r="ADR294" s="5"/>
      <c r="ADS294" s="5"/>
      <c r="ADT294" s="5"/>
      <c r="ADU294" s="5"/>
      <c r="ADV294" s="5"/>
      <c r="ADW294" s="5"/>
      <c r="ADX294" s="5"/>
      <c r="ADY294" s="5"/>
      <c r="ADZ294" s="5"/>
      <c r="AEA294" s="5"/>
      <c r="AEB294" s="5"/>
      <c r="AEC294" s="5"/>
      <c r="AED294" s="5"/>
      <c r="AEE294" s="5"/>
      <c r="AEF294" s="5"/>
      <c r="AEG294" s="5"/>
      <c r="AEH294" s="5"/>
      <c r="AEI294" s="5"/>
      <c r="AEJ294" s="5"/>
      <c r="AEK294" s="5"/>
      <c r="AEL294" s="5"/>
      <c r="AEM294" s="5"/>
      <c r="AEN294" s="5"/>
      <c r="AEO294" s="5"/>
      <c r="AEP294" s="5"/>
      <c r="AEQ294" s="5"/>
      <c r="AER294" s="5"/>
      <c r="AES294" s="5"/>
      <c r="AET294" s="5"/>
      <c r="AEU294" s="5"/>
      <c r="AEV294" s="5"/>
      <c r="AEW294" s="5"/>
      <c r="AEX294" s="5"/>
      <c r="AEY294" s="5"/>
      <c r="AEZ294" s="5"/>
      <c r="AFA294" s="5"/>
      <c r="AFB294" s="5"/>
      <c r="AFC294" s="5"/>
      <c r="AFD294" s="5"/>
      <c r="AFE294" s="5"/>
      <c r="AFF294" s="5"/>
      <c r="AFG294" s="5"/>
      <c r="AFH294" s="5"/>
      <c r="AFI294" s="5"/>
      <c r="AFJ294" s="5"/>
      <c r="AFK294" s="5"/>
      <c r="AFL294" s="5"/>
      <c r="AFM294" s="5"/>
      <c r="AFN294" s="5"/>
      <c r="AFO294" s="5"/>
      <c r="AFP294" s="5"/>
      <c r="AFQ294" s="5"/>
      <c r="AFR294" s="5"/>
      <c r="AFS294" s="5"/>
      <c r="AFT294" s="5"/>
      <c r="AFU294" s="5"/>
      <c r="AFV294" s="5"/>
      <c r="AFW294" s="5"/>
      <c r="AFX294" s="5"/>
      <c r="AFY294" s="5"/>
      <c r="AFZ294" s="5"/>
      <c r="AGA294" s="5"/>
      <c r="AGB294" s="5"/>
      <c r="AGC294" s="5"/>
      <c r="AGD294" s="5"/>
      <c r="AGE294" s="5"/>
      <c r="AGF294" s="5"/>
      <c r="AGG294" s="5"/>
      <c r="AGH294" s="5"/>
      <c r="AGI294" s="5"/>
      <c r="AGJ294" s="5"/>
      <c r="AGK294" s="5"/>
      <c r="AGL294" s="5"/>
      <c r="AGM294" s="5"/>
      <c r="AGN294" s="5"/>
      <c r="AGO294" s="5"/>
      <c r="AGP294" s="5"/>
      <c r="AGQ294" s="5"/>
      <c r="AGR294" s="5"/>
      <c r="AGS294" s="5"/>
      <c r="AGT294" s="5"/>
      <c r="AGU294" s="5"/>
      <c r="AGV294" s="5"/>
      <c r="AGW294" s="5"/>
      <c r="AGX294" s="5"/>
      <c r="AGY294" s="5"/>
      <c r="AGZ294" s="5"/>
      <c r="AHA294" s="5"/>
      <c r="AHB294" s="5"/>
      <c r="AHC294" s="5"/>
      <c r="AHD294" s="5"/>
      <c r="AHE294" s="5"/>
      <c r="AHF294" s="5"/>
      <c r="AHG294" s="5"/>
      <c r="AHH294" s="5"/>
      <c r="AHI294" s="5"/>
      <c r="AHJ294" s="5"/>
      <c r="AHK294" s="5"/>
      <c r="AHL294" s="5"/>
      <c r="AHM294" s="5"/>
      <c r="AHN294" s="5"/>
      <c r="AHO294" s="5"/>
      <c r="AHP294" s="5"/>
      <c r="AHQ294" s="5"/>
      <c r="AHR294" s="5"/>
      <c r="AHS294" s="5"/>
      <c r="AHT294" s="5"/>
      <c r="AHU294" s="5"/>
      <c r="AHV294" s="5"/>
      <c r="AHW294" s="5"/>
      <c r="AHX294" s="5"/>
      <c r="AHY294" s="5"/>
      <c r="AHZ294" s="5"/>
      <c r="AIA294" s="5"/>
      <c r="AIB294" s="5"/>
      <c r="AIC294" s="5"/>
      <c r="AID294" s="5"/>
      <c r="AIE294" s="5"/>
      <c r="AIF294" s="5"/>
      <c r="AIG294" s="5"/>
      <c r="AIH294" s="5"/>
      <c r="AII294" s="5"/>
      <c r="AIJ294" s="5"/>
      <c r="AIK294" s="5"/>
      <c r="AIL294" s="5"/>
      <c r="AIM294" s="5"/>
      <c r="AIN294" s="5"/>
      <c r="AIO294" s="5"/>
      <c r="AIP294" s="5"/>
      <c r="AIQ294" s="5"/>
      <c r="AIR294" s="5"/>
      <c r="AIS294" s="5"/>
      <c r="AIT294" s="5"/>
      <c r="AIU294" s="5"/>
      <c r="AIV294" s="5"/>
      <c r="AIW294" s="5"/>
      <c r="AIX294" s="5"/>
      <c r="AIY294" s="5"/>
      <c r="AIZ294" s="5"/>
      <c r="AJA294" s="5"/>
      <c r="AJB294" s="5"/>
      <c r="AJC294" s="5"/>
      <c r="AJD294" s="5"/>
      <c r="AJE294" s="5"/>
      <c r="AJF294" s="5"/>
      <c r="AJG294" s="5"/>
      <c r="AJH294" s="5"/>
      <c r="AJI294" s="5"/>
      <c r="AJJ294" s="5"/>
      <c r="AJK294" s="5"/>
      <c r="AJL294" s="5"/>
      <c r="AJM294" s="5"/>
      <c r="AJN294" s="5"/>
      <c r="AJO294" s="5"/>
      <c r="AJP294" s="5"/>
      <c r="AJQ294" s="5"/>
      <c r="AJR294" s="5"/>
      <c r="AJS294" s="5"/>
      <c r="AJT294" s="5"/>
      <c r="AJU294" s="5"/>
      <c r="AJV294" s="5"/>
      <c r="AJW294" s="5"/>
      <c r="AJX294" s="5"/>
      <c r="AJY294" s="5"/>
      <c r="AJZ294" s="5"/>
      <c r="AKA294" s="5"/>
      <c r="AKB294" s="5"/>
      <c r="AKC294" s="5"/>
      <c r="AKD294" s="5"/>
      <c r="AKE294" s="5"/>
      <c r="AKF294" s="5"/>
      <c r="AKG294" s="5"/>
      <c r="AKH294" s="5"/>
      <c r="AKI294" s="5"/>
      <c r="AKJ294" s="5"/>
      <c r="AKK294" s="5"/>
      <c r="AKL294" s="5"/>
      <c r="AKM294" s="5"/>
      <c r="AKN294" s="5"/>
      <c r="AKO294" s="5"/>
      <c r="AKP294" s="5"/>
      <c r="AKQ294" s="5"/>
      <c r="AKR294" s="5"/>
      <c r="AKS294" s="5"/>
      <c r="AKT294" s="5"/>
      <c r="AKU294" s="5"/>
      <c r="AKV294" s="5"/>
      <c r="AKW294" s="5"/>
      <c r="AKX294" s="5"/>
      <c r="AKY294" s="5"/>
      <c r="AKZ294" s="5"/>
      <c r="ALA294" s="5"/>
      <c r="ALB294" s="5"/>
      <c r="ALC294" s="5"/>
      <c r="ALD294" s="5"/>
      <c r="ALE294" s="5"/>
      <c r="ALF294" s="5"/>
      <c r="ALG294" s="5"/>
      <c r="ALH294" s="5"/>
      <c r="ALI294" s="5"/>
      <c r="ALJ294" s="5"/>
      <c r="ALK294" s="5"/>
      <c r="ALL294" s="5"/>
      <c r="ALM294" s="5"/>
      <c r="ALN294" s="5"/>
      <c r="ALO294" s="5"/>
      <c r="ALP294" s="5"/>
      <c r="ALQ294" s="5"/>
      <c r="ALR294" s="5"/>
      <c r="ALS294" s="5"/>
      <c r="ALT294" s="5"/>
      <c r="ALU294" s="5"/>
      <c r="ALV294" s="5"/>
      <c r="ALW294" s="5"/>
      <c r="ALX294" s="5"/>
      <c r="ALY294" s="5"/>
      <c r="ALZ294" s="5"/>
      <c r="AMA294" s="5"/>
      <c r="AMB294" s="5"/>
      <c r="AMC294" s="5"/>
      <c r="AMD294" s="5"/>
      <c r="AME294" s="5"/>
      <c r="AMF294" s="5"/>
      <c r="AMG294" s="5"/>
      <c r="AMH294" s="5"/>
      <c r="AMI294" s="5"/>
      <c r="AMJ294" s="5"/>
    </row>
    <row r="295" spans="1:1024" ht="20.25" customHeight="1">
      <c r="A295" s="5"/>
      <c r="B295" s="209">
        <f>B292+1</f>
        <v>92</v>
      </c>
      <c r="C295" s="219"/>
      <c r="D295" s="219"/>
      <c r="E295" s="219"/>
      <c r="F295" s="41"/>
      <c r="G295" s="50"/>
      <c r="H295" s="50"/>
      <c r="I295" s="50"/>
      <c r="J295" s="50"/>
      <c r="K295" s="50"/>
      <c r="L295" s="67"/>
      <c r="M295" s="67"/>
      <c r="N295" s="67"/>
      <c r="O295" s="67"/>
      <c r="P295" s="241" t="s">
        <v>49</v>
      </c>
      <c r="Q295" s="241"/>
      <c r="R295" s="241"/>
      <c r="S295" s="307"/>
      <c r="T295" s="309"/>
      <c r="U295" s="309"/>
      <c r="V295" s="309"/>
      <c r="W295" s="309"/>
      <c r="X295" s="309"/>
      <c r="Y295" s="310"/>
      <c r="Z295" s="307"/>
      <c r="AA295" s="309"/>
      <c r="AB295" s="309"/>
      <c r="AC295" s="309"/>
      <c r="AD295" s="309"/>
      <c r="AE295" s="309"/>
      <c r="AF295" s="310"/>
      <c r="AG295" s="307"/>
      <c r="AH295" s="309"/>
      <c r="AI295" s="309"/>
      <c r="AJ295" s="309"/>
      <c r="AK295" s="309"/>
      <c r="AL295" s="309"/>
      <c r="AM295" s="310"/>
      <c r="AN295" s="307"/>
      <c r="AO295" s="309"/>
      <c r="AP295" s="309"/>
      <c r="AQ295" s="309"/>
      <c r="AR295" s="309"/>
      <c r="AS295" s="309"/>
      <c r="AT295" s="310"/>
      <c r="AU295" s="307"/>
      <c r="AV295" s="309"/>
      <c r="AW295" s="309"/>
      <c r="AX295" s="312"/>
      <c r="AY295" s="312"/>
      <c r="AZ295" s="316"/>
      <c r="BA295" s="316"/>
      <c r="BB295" s="174"/>
      <c r="BC295" s="174"/>
      <c r="BD295" s="174"/>
      <c r="BE295" s="174"/>
      <c r="BF295" s="174"/>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c r="GS295" s="5"/>
      <c r="GT295" s="5"/>
      <c r="GU295" s="5"/>
      <c r="GV295" s="5"/>
      <c r="GW295" s="5"/>
      <c r="GX295" s="5"/>
      <c r="GY295" s="5"/>
      <c r="GZ295" s="5"/>
      <c r="HA295" s="5"/>
      <c r="HB295" s="5"/>
      <c r="HC295" s="5"/>
      <c r="HD295" s="5"/>
      <c r="HE295" s="5"/>
      <c r="HF295" s="5"/>
      <c r="HG295" s="5"/>
      <c r="HH295" s="5"/>
      <c r="HI295" s="5"/>
      <c r="HJ295" s="5"/>
      <c r="HK295" s="5"/>
      <c r="HL295" s="5"/>
      <c r="HM295" s="5"/>
      <c r="HN295" s="5"/>
      <c r="HO295" s="5"/>
      <c r="HP295" s="5"/>
      <c r="HQ295" s="5"/>
      <c r="HR295" s="5"/>
      <c r="HS295" s="5"/>
      <c r="HT295" s="5"/>
      <c r="HU295" s="5"/>
      <c r="HV295" s="5"/>
      <c r="HW295" s="5"/>
      <c r="HX295" s="5"/>
      <c r="HY295" s="5"/>
      <c r="HZ295" s="5"/>
      <c r="IA295" s="5"/>
      <c r="IB295" s="5"/>
      <c r="IC295" s="5"/>
      <c r="ID295" s="5"/>
      <c r="IE295" s="5"/>
      <c r="IF295" s="5"/>
      <c r="IG295" s="5"/>
      <c r="IH295" s="5"/>
      <c r="II295" s="5"/>
      <c r="IJ295" s="5"/>
      <c r="IK295" s="5"/>
      <c r="IL295" s="5"/>
      <c r="IM295" s="5"/>
      <c r="IN295" s="5"/>
      <c r="IO295" s="5"/>
      <c r="IP295" s="5"/>
      <c r="IQ295" s="5"/>
      <c r="IR295" s="5"/>
      <c r="IS295" s="5"/>
      <c r="IT295" s="5"/>
      <c r="IU295" s="5"/>
      <c r="IV295" s="5"/>
      <c r="IW295" s="5"/>
      <c r="IX295" s="5"/>
      <c r="IY295" s="5"/>
      <c r="IZ295" s="5"/>
      <c r="JA295" s="5"/>
      <c r="JB295" s="5"/>
      <c r="JC295" s="5"/>
      <c r="JD295" s="5"/>
      <c r="JE295" s="5"/>
      <c r="JF295" s="5"/>
      <c r="JG295" s="5"/>
      <c r="JH295" s="5"/>
      <c r="JI295" s="5"/>
      <c r="JJ295" s="5"/>
      <c r="JK295" s="5"/>
      <c r="JL295" s="5"/>
      <c r="JM295" s="5"/>
      <c r="JN295" s="5"/>
      <c r="JO295" s="5"/>
      <c r="JP295" s="5"/>
      <c r="JQ295" s="5"/>
      <c r="JR295" s="5"/>
      <c r="JS295" s="5"/>
      <c r="JT295" s="5"/>
      <c r="JU295" s="5"/>
      <c r="JV295" s="5"/>
      <c r="JW295" s="5"/>
      <c r="JX295" s="5"/>
      <c r="JY295" s="5"/>
      <c r="JZ295" s="5"/>
      <c r="KA295" s="5"/>
      <c r="KB295" s="5"/>
      <c r="KC295" s="5"/>
      <c r="KD295" s="5"/>
      <c r="KE295" s="5"/>
      <c r="KF295" s="5"/>
      <c r="KG295" s="5"/>
      <c r="KH295" s="5"/>
      <c r="KI295" s="5"/>
      <c r="KJ295" s="5"/>
      <c r="KK295" s="5"/>
      <c r="KL295" s="5"/>
      <c r="KM295" s="5"/>
      <c r="KN295" s="5"/>
      <c r="KO295" s="5"/>
      <c r="KP295" s="5"/>
      <c r="KQ295" s="5"/>
      <c r="KR295" s="5"/>
      <c r="KS295" s="5"/>
      <c r="KT295" s="5"/>
      <c r="KU295" s="5"/>
      <c r="KV295" s="5"/>
      <c r="KW295" s="5"/>
      <c r="KX295" s="5"/>
      <c r="KY295" s="5"/>
      <c r="KZ295" s="5"/>
      <c r="LA295" s="5"/>
      <c r="LB295" s="5"/>
      <c r="LC295" s="5"/>
      <c r="LD295" s="5"/>
      <c r="LE295" s="5"/>
      <c r="LF295" s="5"/>
      <c r="LG295" s="5"/>
      <c r="LH295" s="5"/>
      <c r="LI295" s="5"/>
      <c r="LJ295" s="5"/>
      <c r="LK295" s="5"/>
      <c r="LL295" s="5"/>
      <c r="LM295" s="5"/>
      <c r="LN295" s="5"/>
      <c r="LO295" s="5"/>
      <c r="LP295" s="5"/>
      <c r="LQ295" s="5"/>
      <c r="LR295" s="5"/>
      <c r="LS295" s="5"/>
      <c r="LT295" s="5"/>
      <c r="LU295" s="5"/>
      <c r="LV295" s="5"/>
      <c r="LW295" s="5"/>
      <c r="LX295" s="5"/>
      <c r="LY295" s="5"/>
      <c r="LZ295" s="5"/>
      <c r="MA295" s="5"/>
      <c r="MB295" s="5"/>
      <c r="MC295" s="5"/>
      <c r="MD295" s="5"/>
      <c r="ME295" s="5"/>
      <c r="MF295" s="5"/>
      <c r="MG295" s="5"/>
      <c r="MH295" s="5"/>
      <c r="MI295" s="5"/>
      <c r="MJ295" s="5"/>
      <c r="MK295" s="5"/>
      <c r="ML295" s="5"/>
      <c r="MM295" s="5"/>
      <c r="MN295" s="5"/>
      <c r="MO295" s="5"/>
      <c r="MP295" s="5"/>
      <c r="MQ295" s="5"/>
      <c r="MR295" s="5"/>
      <c r="MS295" s="5"/>
      <c r="MT295" s="5"/>
      <c r="MU295" s="5"/>
      <c r="MV295" s="5"/>
      <c r="MW295" s="5"/>
      <c r="MX295" s="5"/>
      <c r="MY295" s="5"/>
      <c r="MZ295" s="5"/>
      <c r="NA295" s="5"/>
      <c r="NB295" s="5"/>
      <c r="NC295" s="5"/>
      <c r="ND295" s="5"/>
      <c r="NE295" s="5"/>
      <c r="NF295" s="5"/>
      <c r="NG295" s="5"/>
      <c r="NH295" s="5"/>
      <c r="NI295" s="5"/>
      <c r="NJ295" s="5"/>
      <c r="NK295" s="5"/>
      <c r="NL295" s="5"/>
      <c r="NM295" s="5"/>
      <c r="NN295" s="5"/>
      <c r="NO295" s="5"/>
      <c r="NP295" s="5"/>
      <c r="NQ295" s="5"/>
      <c r="NR295" s="5"/>
      <c r="NS295" s="5"/>
      <c r="NT295" s="5"/>
      <c r="NU295" s="5"/>
      <c r="NV295" s="5"/>
      <c r="NW295" s="5"/>
      <c r="NX295" s="5"/>
      <c r="NY295" s="5"/>
      <c r="NZ295" s="5"/>
      <c r="OA295" s="5"/>
      <c r="OB295" s="5"/>
      <c r="OC295" s="5"/>
      <c r="OD295" s="5"/>
      <c r="OE295" s="5"/>
      <c r="OF295" s="5"/>
      <c r="OG295" s="5"/>
      <c r="OH295" s="5"/>
      <c r="OI295" s="5"/>
      <c r="OJ295" s="5"/>
      <c r="OK295" s="5"/>
      <c r="OL295" s="5"/>
      <c r="OM295" s="5"/>
      <c r="ON295" s="5"/>
      <c r="OO295" s="5"/>
      <c r="OP295" s="5"/>
      <c r="OQ295" s="5"/>
      <c r="OR295" s="5"/>
      <c r="OS295" s="5"/>
      <c r="OT295" s="5"/>
      <c r="OU295" s="5"/>
      <c r="OV295" s="5"/>
      <c r="OW295" s="5"/>
      <c r="OX295" s="5"/>
      <c r="OY295" s="5"/>
      <c r="OZ295" s="5"/>
      <c r="PA295" s="5"/>
      <c r="PB295" s="5"/>
      <c r="PC295" s="5"/>
      <c r="PD295" s="5"/>
      <c r="PE295" s="5"/>
      <c r="PF295" s="5"/>
      <c r="PG295" s="5"/>
      <c r="PH295" s="5"/>
      <c r="PI295" s="5"/>
      <c r="PJ295" s="5"/>
      <c r="PK295" s="5"/>
      <c r="PL295" s="5"/>
      <c r="PM295" s="5"/>
      <c r="PN295" s="5"/>
      <c r="PO295" s="5"/>
      <c r="PP295" s="5"/>
      <c r="PQ295" s="5"/>
      <c r="PR295" s="5"/>
      <c r="PS295" s="5"/>
      <c r="PT295" s="5"/>
      <c r="PU295" s="5"/>
      <c r="PV295" s="5"/>
      <c r="PW295" s="5"/>
      <c r="PX295" s="5"/>
      <c r="PY295" s="5"/>
      <c r="PZ295" s="5"/>
      <c r="QA295" s="5"/>
      <c r="QB295" s="5"/>
      <c r="QC295" s="5"/>
      <c r="QD295" s="5"/>
      <c r="QE295" s="5"/>
      <c r="QF295" s="5"/>
      <c r="QG295" s="5"/>
      <c r="QH295" s="5"/>
      <c r="QI295" s="5"/>
      <c r="QJ295" s="5"/>
      <c r="QK295" s="5"/>
      <c r="QL295" s="5"/>
      <c r="QM295" s="5"/>
      <c r="QN295" s="5"/>
      <c r="QO295" s="5"/>
      <c r="QP295" s="5"/>
      <c r="QQ295" s="5"/>
      <c r="QR295" s="5"/>
      <c r="QS295" s="5"/>
      <c r="QT295" s="5"/>
      <c r="QU295" s="5"/>
      <c r="QV295" s="5"/>
      <c r="QW295" s="5"/>
      <c r="QX295" s="5"/>
      <c r="QY295" s="5"/>
      <c r="QZ295" s="5"/>
      <c r="RA295" s="5"/>
      <c r="RB295" s="5"/>
      <c r="RC295" s="5"/>
      <c r="RD295" s="5"/>
      <c r="RE295" s="5"/>
      <c r="RF295" s="5"/>
      <c r="RG295" s="5"/>
      <c r="RH295" s="5"/>
      <c r="RI295" s="5"/>
      <c r="RJ295" s="5"/>
      <c r="RK295" s="5"/>
      <c r="RL295" s="5"/>
      <c r="RM295" s="5"/>
      <c r="RN295" s="5"/>
      <c r="RO295" s="5"/>
      <c r="RP295" s="5"/>
      <c r="RQ295" s="5"/>
      <c r="RR295" s="5"/>
      <c r="RS295" s="5"/>
      <c r="RT295" s="5"/>
      <c r="RU295" s="5"/>
      <c r="RV295" s="5"/>
      <c r="RW295" s="5"/>
      <c r="RX295" s="5"/>
      <c r="RY295" s="5"/>
      <c r="RZ295" s="5"/>
      <c r="SA295" s="5"/>
      <c r="SB295" s="5"/>
      <c r="SC295" s="5"/>
      <c r="SD295" s="5"/>
      <c r="SE295" s="5"/>
      <c r="SF295" s="5"/>
      <c r="SG295" s="5"/>
      <c r="SH295" s="5"/>
      <c r="SI295" s="5"/>
      <c r="SJ295" s="5"/>
      <c r="SK295" s="5"/>
      <c r="SL295" s="5"/>
      <c r="SM295" s="5"/>
      <c r="SN295" s="5"/>
      <c r="SO295" s="5"/>
      <c r="SP295" s="5"/>
      <c r="SQ295" s="5"/>
      <c r="SR295" s="5"/>
      <c r="SS295" s="5"/>
      <c r="ST295" s="5"/>
      <c r="SU295" s="5"/>
      <c r="SV295" s="5"/>
      <c r="SW295" s="5"/>
      <c r="SX295" s="5"/>
      <c r="SY295" s="5"/>
      <c r="SZ295" s="5"/>
      <c r="TA295" s="5"/>
      <c r="TB295" s="5"/>
      <c r="TC295" s="5"/>
      <c r="TD295" s="5"/>
      <c r="TE295" s="5"/>
      <c r="TF295" s="5"/>
      <c r="TG295" s="5"/>
      <c r="TH295" s="5"/>
      <c r="TI295" s="5"/>
      <c r="TJ295" s="5"/>
      <c r="TK295" s="5"/>
      <c r="TL295" s="5"/>
      <c r="TM295" s="5"/>
      <c r="TN295" s="5"/>
      <c r="TO295" s="5"/>
      <c r="TP295" s="5"/>
      <c r="TQ295" s="5"/>
      <c r="TR295" s="5"/>
      <c r="TS295" s="5"/>
      <c r="TT295" s="5"/>
      <c r="TU295" s="5"/>
      <c r="TV295" s="5"/>
      <c r="TW295" s="5"/>
      <c r="TX295" s="5"/>
      <c r="TY295" s="5"/>
      <c r="TZ295" s="5"/>
      <c r="UA295" s="5"/>
      <c r="UB295" s="5"/>
      <c r="UC295" s="5"/>
      <c r="UD295" s="5"/>
      <c r="UE295" s="5"/>
      <c r="UF295" s="5"/>
      <c r="UG295" s="5"/>
      <c r="UH295" s="5"/>
      <c r="UI295" s="5"/>
      <c r="UJ295" s="5"/>
      <c r="UK295" s="5"/>
      <c r="UL295" s="5"/>
      <c r="UM295" s="5"/>
      <c r="UN295" s="5"/>
      <c r="UO295" s="5"/>
      <c r="UP295" s="5"/>
      <c r="UQ295" s="5"/>
      <c r="UR295" s="5"/>
      <c r="US295" s="5"/>
      <c r="UT295" s="5"/>
      <c r="UU295" s="5"/>
      <c r="UV295" s="5"/>
      <c r="UW295" s="5"/>
      <c r="UX295" s="5"/>
      <c r="UY295" s="5"/>
      <c r="UZ295" s="5"/>
      <c r="VA295" s="5"/>
      <c r="VB295" s="5"/>
      <c r="VC295" s="5"/>
      <c r="VD295" s="5"/>
      <c r="VE295" s="5"/>
      <c r="VF295" s="5"/>
      <c r="VG295" s="5"/>
      <c r="VH295" s="5"/>
      <c r="VI295" s="5"/>
      <c r="VJ295" s="5"/>
      <c r="VK295" s="5"/>
      <c r="VL295" s="5"/>
      <c r="VM295" s="5"/>
      <c r="VN295" s="5"/>
      <c r="VO295" s="5"/>
      <c r="VP295" s="5"/>
      <c r="VQ295" s="5"/>
      <c r="VR295" s="5"/>
      <c r="VS295" s="5"/>
      <c r="VT295" s="5"/>
      <c r="VU295" s="5"/>
      <c r="VV295" s="5"/>
      <c r="VW295" s="5"/>
      <c r="VX295" s="5"/>
      <c r="VY295" s="5"/>
      <c r="VZ295" s="5"/>
      <c r="WA295" s="5"/>
      <c r="WB295" s="5"/>
      <c r="WC295" s="5"/>
      <c r="WD295" s="5"/>
      <c r="WE295" s="5"/>
      <c r="WF295" s="5"/>
      <c r="WG295" s="5"/>
      <c r="WH295" s="5"/>
      <c r="WI295" s="5"/>
      <c r="WJ295" s="5"/>
      <c r="WK295" s="5"/>
      <c r="WL295" s="5"/>
      <c r="WM295" s="5"/>
      <c r="WN295" s="5"/>
      <c r="WO295" s="5"/>
      <c r="WP295" s="5"/>
      <c r="WQ295" s="5"/>
      <c r="WR295" s="5"/>
      <c r="WS295" s="5"/>
      <c r="WT295" s="5"/>
      <c r="WU295" s="5"/>
      <c r="WV295" s="5"/>
      <c r="WW295" s="5"/>
      <c r="WX295" s="5"/>
      <c r="WY295" s="5"/>
      <c r="WZ295" s="5"/>
      <c r="XA295" s="5"/>
      <c r="XB295" s="5"/>
      <c r="XC295" s="5"/>
      <c r="XD295" s="5"/>
      <c r="XE295" s="5"/>
      <c r="XF295" s="5"/>
      <c r="XG295" s="5"/>
      <c r="XH295" s="5"/>
      <c r="XI295" s="5"/>
      <c r="XJ295" s="5"/>
      <c r="XK295" s="5"/>
      <c r="XL295" s="5"/>
      <c r="XM295" s="5"/>
      <c r="XN295" s="5"/>
      <c r="XO295" s="5"/>
      <c r="XP295" s="5"/>
      <c r="XQ295" s="5"/>
      <c r="XR295" s="5"/>
      <c r="XS295" s="5"/>
      <c r="XT295" s="5"/>
      <c r="XU295" s="5"/>
      <c r="XV295" s="5"/>
      <c r="XW295" s="5"/>
      <c r="XX295" s="5"/>
      <c r="XY295" s="5"/>
      <c r="XZ295" s="5"/>
      <c r="YA295" s="5"/>
      <c r="YB295" s="5"/>
      <c r="YC295" s="5"/>
      <c r="YD295" s="5"/>
      <c r="YE295" s="5"/>
      <c r="YF295" s="5"/>
      <c r="YG295" s="5"/>
      <c r="YH295" s="5"/>
      <c r="YI295" s="5"/>
      <c r="YJ295" s="5"/>
      <c r="YK295" s="5"/>
      <c r="YL295" s="5"/>
      <c r="YM295" s="5"/>
      <c r="YN295" s="5"/>
      <c r="YO295" s="5"/>
      <c r="YP295" s="5"/>
      <c r="YQ295" s="5"/>
      <c r="YR295" s="5"/>
      <c r="YS295" s="5"/>
      <c r="YT295" s="5"/>
      <c r="YU295" s="5"/>
      <c r="YV295" s="5"/>
      <c r="YW295" s="5"/>
      <c r="YX295" s="5"/>
      <c r="YY295" s="5"/>
      <c r="YZ295" s="5"/>
      <c r="ZA295" s="5"/>
      <c r="ZB295" s="5"/>
      <c r="ZC295" s="5"/>
      <c r="ZD295" s="5"/>
      <c r="ZE295" s="5"/>
      <c r="ZF295" s="5"/>
      <c r="ZG295" s="5"/>
      <c r="ZH295" s="5"/>
      <c r="ZI295" s="5"/>
      <c r="ZJ295" s="5"/>
      <c r="ZK295" s="5"/>
      <c r="ZL295" s="5"/>
      <c r="ZM295" s="5"/>
      <c r="ZN295" s="5"/>
      <c r="ZO295" s="5"/>
      <c r="ZP295" s="5"/>
      <c r="ZQ295" s="5"/>
      <c r="ZR295" s="5"/>
      <c r="ZS295" s="5"/>
      <c r="ZT295" s="5"/>
      <c r="ZU295" s="5"/>
      <c r="ZV295" s="5"/>
      <c r="ZW295" s="5"/>
      <c r="ZX295" s="5"/>
      <c r="ZY295" s="5"/>
      <c r="ZZ295" s="5"/>
      <c r="AAA295" s="5"/>
      <c r="AAB295" s="5"/>
      <c r="AAC295" s="5"/>
      <c r="AAD295" s="5"/>
      <c r="AAE295" s="5"/>
      <c r="AAF295" s="5"/>
      <c r="AAG295" s="5"/>
      <c r="AAH295" s="5"/>
      <c r="AAI295" s="5"/>
      <c r="AAJ295" s="5"/>
      <c r="AAK295" s="5"/>
      <c r="AAL295" s="5"/>
      <c r="AAM295" s="5"/>
      <c r="AAN295" s="5"/>
      <c r="AAO295" s="5"/>
      <c r="AAP295" s="5"/>
      <c r="AAQ295" s="5"/>
      <c r="AAR295" s="5"/>
      <c r="AAS295" s="5"/>
      <c r="AAT295" s="5"/>
      <c r="AAU295" s="5"/>
      <c r="AAV295" s="5"/>
      <c r="AAW295" s="5"/>
      <c r="AAX295" s="5"/>
      <c r="AAY295" s="5"/>
      <c r="AAZ295" s="5"/>
      <c r="ABA295" s="5"/>
      <c r="ABB295" s="5"/>
      <c r="ABC295" s="5"/>
      <c r="ABD295" s="5"/>
      <c r="ABE295" s="5"/>
      <c r="ABF295" s="5"/>
      <c r="ABG295" s="5"/>
      <c r="ABH295" s="5"/>
      <c r="ABI295" s="5"/>
      <c r="ABJ295" s="5"/>
      <c r="ABK295" s="5"/>
      <c r="ABL295" s="5"/>
      <c r="ABM295" s="5"/>
      <c r="ABN295" s="5"/>
      <c r="ABO295" s="5"/>
      <c r="ABP295" s="5"/>
      <c r="ABQ295" s="5"/>
      <c r="ABR295" s="5"/>
      <c r="ABS295" s="5"/>
      <c r="ABT295" s="5"/>
      <c r="ABU295" s="5"/>
      <c r="ABV295" s="5"/>
      <c r="ABW295" s="5"/>
      <c r="ABX295" s="5"/>
      <c r="ABY295" s="5"/>
      <c r="ABZ295" s="5"/>
      <c r="ACA295" s="5"/>
      <c r="ACB295" s="5"/>
      <c r="ACC295" s="5"/>
      <c r="ACD295" s="5"/>
      <c r="ACE295" s="5"/>
      <c r="ACF295" s="5"/>
      <c r="ACG295" s="5"/>
      <c r="ACH295" s="5"/>
      <c r="ACI295" s="5"/>
      <c r="ACJ295" s="5"/>
      <c r="ACK295" s="5"/>
      <c r="ACL295" s="5"/>
      <c r="ACM295" s="5"/>
      <c r="ACN295" s="5"/>
      <c r="ACO295" s="5"/>
      <c r="ACP295" s="5"/>
      <c r="ACQ295" s="5"/>
      <c r="ACR295" s="5"/>
      <c r="ACS295" s="5"/>
      <c r="ACT295" s="5"/>
      <c r="ACU295" s="5"/>
      <c r="ACV295" s="5"/>
      <c r="ACW295" s="5"/>
      <c r="ACX295" s="5"/>
      <c r="ACY295" s="5"/>
      <c r="ACZ295" s="5"/>
      <c r="ADA295" s="5"/>
      <c r="ADB295" s="5"/>
      <c r="ADC295" s="5"/>
      <c r="ADD295" s="5"/>
      <c r="ADE295" s="5"/>
      <c r="ADF295" s="5"/>
      <c r="ADG295" s="5"/>
      <c r="ADH295" s="5"/>
      <c r="ADI295" s="5"/>
      <c r="ADJ295" s="5"/>
      <c r="ADK295" s="5"/>
      <c r="ADL295" s="5"/>
      <c r="ADM295" s="5"/>
      <c r="ADN295" s="5"/>
      <c r="ADO295" s="5"/>
      <c r="ADP295" s="5"/>
      <c r="ADQ295" s="5"/>
      <c r="ADR295" s="5"/>
      <c r="ADS295" s="5"/>
      <c r="ADT295" s="5"/>
      <c r="ADU295" s="5"/>
      <c r="ADV295" s="5"/>
      <c r="ADW295" s="5"/>
      <c r="ADX295" s="5"/>
      <c r="ADY295" s="5"/>
      <c r="ADZ295" s="5"/>
      <c r="AEA295" s="5"/>
      <c r="AEB295" s="5"/>
      <c r="AEC295" s="5"/>
      <c r="AED295" s="5"/>
      <c r="AEE295" s="5"/>
      <c r="AEF295" s="5"/>
      <c r="AEG295" s="5"/>
      <c r="AEH295" s="5"/>
      <c r="AEI295" s="5"/>
      <c r="AEJ295" s="5"/>
      <c r="AEK295" s="5"/>
      <c r="AEL295" s="5"/>
      <c r="AEM295" s="5"/>
      <c r="AEN295" s="5"/>
      <c r="AEO295" s="5"/>
      <c r="AEP295" s="5"/>
      <c r="AEQ295" s="5"/>
      <c r="AER295" s="5"/>
      <c r="AES295" s="5"/>
      <c r="AET295" s="5"/>
      <c r="AEU295" s="5"/>
      <c r="AEV295" s="5"/>
      <c r="AEW295" s="5"/>
      <c r="AEX295" s="5"/>
      <c r="AEY295" s="5"/>
      <c r="AEZ295" s="5"/>
      <c r="AFA295" s="5"/>
      <c r="AFB295" s="5"/>
      <c r="AFC295" s="5"/>
      <c r="AFD295" s="5"/>
      <c r="AFE295" s="5"/>
      <c r="AFF295" s="5"/>
      <c r="AFG295" s="5"/>
      <c r="AFH295" s="5"/>
      <c r="AFI295" s="5"/>
      <c r="AFJ295" s="5"/>
      <c r="AFK295" s="5"/>
      <c r="AFL295" s="5"/>
      <c r="AFM295" s="5"/>
      <c r="AFN295" s="5"/>
      <c r="AFO295" s="5"/>
      <c r="AFP295" s="5"/>
      <c r="AFQ295" s="5"/>
      <c r="AFR295" s="5"/>
      <c r="AFS295" s="5"/>
      <c r="AFT295" s="5"/>
      <c r="AFU295" s="5"/>
      <c r="AFV295" s="5"/>
      <c r="AFW295" s="5"/>
      <c r="AFX295" s="5"/>
      <c r="AFY295" s="5"/>
      <c r="AFZ295" s="5"/>
      <c r="AGA295" s="5"/>
      <c r="AGB295" s="5"/>
      <c r="AGC295" s="5"/>
      <c r="AGD295" s="5"/>
      <c r="AGE295" s="5"/>
      <c r="AGF295" s="5"/>
      <c r="AGG295" s="5"/>
      <c r="AGH295" s="5"/>
      <c r="AGI295" s="5"/>
      <c r="AGJ295" s="5"/>
      <c r="AGK295" s="5"/>
      <c r="AGL295" s="5"/>
      <c r="AGM295" s="5"/>
      <c r="AGN295" s="5"/>
      <c r="AGO295" s="5"/>
      <c r="AGP295" s="5"/>
      <c r="AGQ295" s="5"/>
      <c r="AGR295" s="5"/>
      <c r="AGS295" s="5"/>
      <c r="AGT295" s="5"/>
      <c r="AGU295" s="5"/>
      <c r="AGV295" s="5"/>
      <c r="AGW295" s="5"/>
      <c r="AGX295" s="5"/>
      <c r="AGY295" s="5"/>
      <c r="AGZ295" s="5"/>
      <c r="AHA295" s="5"/>
      <c r="AHB295" s="5"/>
      <c r="AHC295" s="5"/>
      <c r="AHD295" s="5"/>
      <c r="AHE295" s="5"/>
      <c r="AHF295" s="5"/>
      <c r="AHG295" s="5"/>
      <c r="AHH295" s="5"/>
      <c r="AHI295" s="5"/>
      <c r="AHJ295" s="5"/>
      <c r="AHK295" s="5"/>
      <c r="AHL295" s="5"/>
      <c r="AHM295" s="5"/>
      <c r="AHN295" s="5"/>
      <c r="AHO295" s="5"/>
      <c r="AHP295" s="5"/>
      <c r="AHQ295" s="5"/>
      <c r="AHR295" s="5"/>
      <c r="AHS295" s="5"/>
      <c r="AHT295" s="5"/>
      <c r="AHU295" s="5"/>
      <c r="AHV295" s="5"/>
      <c r="AHW295" s="5"/>
      <c r="AHX295" s="5"/>
      <c r="AHY295" s="5"/>
      <c r="AHZ295" s="5"/>
      <c r="AIA295" s="5"/>
      <c r="AIB295" s="5"/>
      <c r="AIC295" s="5"/>
      <c r="AID295" s="5"/>
      <c r="AIE295" s="5"/>
      <c r="AIF295" s="5"/>
      <c r="AIG295" s="5"/>
      <c r="AIH295" s="5"/>
      <c r="AII295" s="5"/>
      <c r="AIJ295" s="5"/>
      <c r="AIK295" s="5"/>
      <c r="AIL295" s="5"/>
      <c r="AIM295" s="5"/>
      <c r="AIN295" s="5"/>
      <c r="AIO295" s="5"/>
      <c r="AIP295" s="5"/>
      <c r="AIQ295" s="5"/>
      <c r="AIR295" s="5"/>
      <c r="AIS295" s="5"/>
      <c r="AIT295" s="5"/>
      <c r="AIU295" s="5"/>
      <c r="AIV295" s="5"/>
      <c r="AIW295" s="5"/>
      <c r="AIX295" s="5"/>
      <c r="AIY295" s="5"/>
      <c r="AIZ295" s="5"/>
      <c r="AJA295" s="5"/>
      <c r="AJB295" s="5"/>
      <c r="AJC295" s="5"/>
      <c r="AJD295" s="5"/>
      <c r="AJE295" s="5"/>
      <c r="AJF295" s="5"/>
      <c r="AJG295" s="5"/>
      <c r="AJH295" s="5"/>
      <c r="AJI295" s="5"/>
      <c r="AJJ295" s="5"/>
      <c r="AJK295" s="5"/>
      <c r="AJL295" s="5"/>
      <c r="AJM295" s="5"/>
      <c r="AJN295" s="5"/>
      <c r="AJO295" s="5"/>
      <c r="AJP295" s="5"/>
      <c r="AJQ295" s="5"/>
      <c r="AJR295" s="5"/>
      <c r="AJS295" s="5"/>
      <c r="AJT295" s="5"/>
      <c r="AJU295" s="5"/>
      <c r="AJV295" s="5"/>
      <c r="AJW295" s="5"/>
      <c r="AJX295" s="5"/>
      <c r="AJY295" s="5"/>
      <c r="AJZ295" s="5"/>
      <c r="AKA295" s="5"/>
      <c r="AKB295" s="5"/>
      <c r="AKC295" s="5"/>
      <c r="AKD295" s="5"/>
      <c r="AKE295" s="5"/>
      <c r="AKF295" s="5"/>
      <c r="AKG295" s="5"/>
      <c r="AKH295" s="5"/>
      <c r="AKI295" s="5"/>
      <c r="AKJ295" s="5"/>
      <c r="AKK295" s="5"/>
      <c r="AKL295" s="5"/>
      <c r="AKM295" s="5"/>
      <c r="AKN295" s="5"/>
      <c r="AKO295" s="5"/>
      <c r="AKP295" s="5"/>
      <c r="AKQ295" s="5"/>
      <c r="AKR295" s="5"/>
      <c r="AKS295" s="5"/>
      <c r="AKT295" s="5"/>
      <c r="AKU295" s="5"/>
      <c r="AKV295" s="5"/>
      <c r="AKW295" s="5"/>
      <c r="AKX295" s="5"/>
      <c r="AKY295" s="5"/>
      <c r="AKZ295" s="5"/>
      <c r="ALA295" s="5"/>
      <c r="ALB295" s="5"/>
      <c r="ALC295" s="5"/>
      <c r="ALD295" s="5"/>
      <c r="ALE295" s="5"/>
      <c r="ALF295" s="5"/>
      <c r="ALG295" s="5"/>
      <c r="ALH295" s="5"/>
      <c r="ALI295" s="5"/>
      <c r="ALJ295" s="5"/>
      <c r="ALK295" s="5"/>
      <c r="ALL295" s="5"/>
      <c r="ALM295" s="5"/>
      <c r="ALN295" s="5"/>
      <c r="ALO295" s="5"/>
      <c r="ALP295" s="5"/>
      <c r="ALQ295" s="5"/>
      <c r="ALR295" s="5"/>
      <c r="ALS295" s="5"/>
      <c r="ALT295" s="5"/>
      <c r="ALU295" s="5"/>
      <c r="ALV295" s="5"/>
      <c r="ALW295" s="5"/>
      <c r="ALX295" s="5"/>
      <c r="ALY295" s="5"/>
      <c r="ALZ295" s="5"/>
      <c r="AMA295" s="5"/>
      <c r="AMB295" s="5"/>
      <c r="AMC295" s="5"/>
      <c r="AMD295" s="5"/>
      <c r="AME295" s="5"/>
      <c r="AMF295" s="5"/>
      <c r="AMG295" s="5"/>
      <c r="AMH295" s="5"/>
      <c r="AMI295" s="5"/>
      <c r="AMJ295" s="5"/>
    </row>
    <row r="296" spans="1:1024" ht="20.25" customHeight="1">
      <c r="A296" s="5"/>
      <c r="B296" s="209"/>
      <c r="C296" s="219"/>
      <c r="D296" s="219"/>
      <c r="E296" s="219"/>
      <c r="F296" s="39"/>
      <c r="G296" s="50"/>
      <c r="H296" s="50"/>
      <c r="I296" s="50"/>
      <c r="J296" s="50"/>
      <c r="K296" s="50"/>
      <c r="L296" s="67"/>
      <c r="M296" s="67"/>
      <c r="N296" s="67"/>
      <c r="O296" s="67"/>
      <c r="P296" s="239" t="s">
        <v>40</v>
      </c>
      <c r="Q296" s="239"/>
      <c r="R296" s="239"/>
      <c r="S296" s="247" t="str">
        <f>IF(S295="","",VLOOKUP(S295,'シフト記号表（勤務時間帯）'!$C$6:$K$35,9,0))</f>
        <v/>
      </c>
      <c r="T296" s="251" t="str">
        <f>IF(T295="","",VLOOKUP(T295,'シフト記号表（勤務時間帯）'!$C$6:$K$35,9,0))</f>
        <v/>
      </c>
      <c r="U296" s="251" t="str">
        <f>IF(U295="","",VLOOKUP(U295,'シフト記号表（勤務時間帯）'!$C$6:$K$35,9,0))</f>
        <v/>
      </c>
      <c r="V296" s="251" t="str">
        <f>IF(V295="","",VLOOKUP(V295,'シフト記号表（勤務時間帯）'!$C$6:$K$35,9,0))</f>
        <v/>
      </c>
      <c r="W296" s="251" t="str">
        <f>IF(W295="","",VLOOKUP(W295,'シフト記号表（勤務時間帯）'!$C$6:$K$35,9,0))</f>
        <v/>
      </c>
      <c r="X296" s="251" t="str">
        <f>IF(X295="","",VLOOKUP(X295,'シフト記号表（勤務時間帯）'!$C$6:$K$35,9,0))</f>
        <v/>
      </c>
      <c r="Y296" s="256" t="str">
        <f>IF(Y295="","",VLOOKUP(Y295,'シフト記号表（勤務時間帯）'!$C$6:$K$35,9,0))</f>
        <v/>
      </c>
      <c r="Z296" s="247" t="str">
        <f>IF(Z295="","",VLOOKUP(Z295,'シフト記号表（勤務時間帯）'!$C$6:$K$35,9,0))</f>
        <v/>
      </c>
      <c r="AA296" s="251" t="str">
        <f>IF(AA295="","",VLOOKUP(AA295,'シフト記号表（勤務時間帯）'!$C$6:$K$35,9,0))</f>
        <v/>
      </c>
      <c r="AB296" s="251" t="str">
        <f>IF(AB295="","",VLOOKUP(AB295,'シフト記号表（勤務時間帯）'!$C$6:$K$35,9,0))</f>
        <v/>
      </c>
      <c r="AC296" s="251" t="str">
        <f>IF(AC295="","",VLOOKUP(AC295,'シフト記号表（勤務時間帯）'!$C$6:$K$35,9,0))</f>
        <v/>
      </c>
      <c r="AD296" s="251" t="str">
        <f>IF(AD295="","",VLOOKUP(AD295,'シフト記号表（勤務時間帯）'!$C$6:$K$35,9,0))</f>
        <v/>
      </c>
      <c r="AE296" s="251" t="str">
        <f>IF(AE295="","",VLOOKUP(AE295,'シフト記号表（勤務時間帯）'!$C$6:$K$35,9,0))</f>
        <v/>
      </c>
      <c r="AF296" s="256" t="str">
        <f>IF(AF295="","",VLOOKUP(AF295,'シフト記号表（勤務時間帯）'!$C$6:$K$35,9,0))</f>
        <v/>
      </c>
      <c r="AG296" s="247" t="str">
        <f>IF(AG295="","",VLOOKUP(AG295,'シフト記号表（勤務時間帯）'!$C$6:$K$35,9,0))</f>
        <v/>
      </c>
      <c r="AH296" s="251" t="str">
        <f>IF(AH295="","",VLOOKUP(AH295,'シフト記号表（勤務時間帯）'!$C$6:$K$35,9,0))</f>
        <v/>
      </c>
      <c r="AI296" s="251" t="str">
        <f>IF(AI295="","",VLOOKUP(AI295,'シフト記号表（勤務時間帯）'!$C$6:$K$35,9,0))</f>
        <v/>
      </c>
      <c r="AJ296" s="251" t="str">
        <f>IF(AJ295="","",VLOOKUP(AJ295,'シフト記号表（勤務時間帯）'!$C$6:$K$35,9,0))</f>
        <v/>
      </c>
      <c r="AK296" s="251" t="str">
        <f>IF(AK295="","",VLOOKUP(AK295,'シフト記号表（勤務時間帯）'!$C$6:$K$35,9,0))</f>
        <v/>
      </c>
      <c r="AL296" s="251" t="str">
        <f>IF(AL295="","",VLOOKUP(AL295,'シフト記号表（勤務時間帯）'!$C$6:$K$35,9,0))</f>
        <v/>
      </c>
      <c r="AM296" s="256" t="str">
        <f>IF(AM295="","",VLOOKUP(AM295,'シフト記号表（勤務時間帯）'!$C$6:$K$35,9,0))</f>
        <v/>
      </c>
      <c r="AN296" s="247" t="str">
        <f>IF(AN295="","",VLOOKUP(AN295,'シフト記号表（勤務時間帯）'!$C$6:$K$35,9,0))</f>
        <v/>
      </c>
      <c r="AO296" s="251" t="str">
        <f>IF(AO295="","",VLOOKUP(AO295,'シフト記号表（勤務時間帯）'!$C$6:$K$35,9,0))</f>
        <v/>
      </c>
      <c r="AP296" s="251" t="str">
        <f>IF(AP295="","",VLOOKUP(AP295,'シフト記号表（勤務時間帯）'!$C$6:$K$35,9,0))</f>
        <v/>
      </c>
      <c r="AQ296" s="251" t="str">
        <f>IF(AQ295="","",VLOOKUP(AQ295,'シフト記号表（勤務時間帯）'!$C$6:$K$35,9,0))</f>
        <v/>
      </c>
      <c r="AR296" s="251" t="str">
        <f>IF(AR295="","",VLOOKUP(AR295,'シフト記号表（勤務時間帯）'!$C$6:$K$35,9,0))</f>
        <v/>
      </c>
      <c r="AS296" s="251" t="str">
        <f>IF(AS295="","",VLOOKUP(AS295,'シフト記号表（勤務時間帯）'!$C$6:$K$35,9,0))</f>
        <v/>
      </c>
      <c r="AT296" s="256" t="str">
        <f>IF(AT295="","",VLOOKUP(AT295,'シフト記号表（勤務時間帯）'!$C$6:$K$35,9,0))</f>
        <v/>
      </c>
      <c r="AU296" s="247" t="str">
        <f>IF(AU295="","",VLOOKUP(AU295,'シフト記号表（勤務時間帯）'!$C$6:$K$35,9,0))</f>
        <v/>
      </c>
      <c r="AV296" s="251" t="str">
        <f>IF(AV295="","",VLOOKUP(AV295,'シフト記号表（勤務時間帯）'!$C$6:$K$35,9,0))</f>
        <v/>
      </c>
      <c r="AW296" s="251" t="str">
        <f>IF(AW295="","",VLOOKUP(AW295,'シフト記号表（勤務時間帯）'!$C$6:$K$35,9,0))</f>
        <v/>
      </c>
      <c r="AX296" s="276">
        <f>IF($BB$3="４週",SUM(S296:AT296),IF($BB$3="暦月",SUM(S296:AW296),""))</f>
        <v>0</v>
      </c>
      <c r="AY296" s="276"/>
      <c r="AZ296" s="285">
        <f>IF($BB$3="４週",AX296/4,IF($BB$3="暦月",'認知症対応型通所（100名）'!AX296/('認知症対応型通所（100名）'!$BB$8/7),""))</f>
        <v>0</v>
      </c>
      <c r="BA296" s="285"/>
      <c r="BB296" s="174"/>
      <c r="BC296" s="174"/>
      <c r="BD296" s="174"/>
      <c r="BE296" s="174"/>
      <c r="BF296" s="174"/>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c r="GS296" s="5"/>
      <c r="GT296" s="5"/>
      <c r="GU296" s="5"/>
      <c r="GV296" s="5"/>
      <c r="GW296" s="5"/>
      <c r="GX296" s="5"/>
      <c r="GY296" s="5"/>
      <c r="GZ296" s="5"/>
      <c r="HA296" s="5"/>
      <c r="HB296" s="5"/>
      <c r="HC296" s="5"/>
      <c r="HD296" s="5"/>
      <c r="HE296" s="5"/>
      <c r="HF296" s="5"/>
      <c r="HG296" s="5"/>
      <c r="HH296" s="5"/>
      <c r="HI296" s="5"/>
      <c r="HJ296" s="5"/>
      <c r="HK296" s="5"/>
      <c r="HL296" s="5"/>
      <c r="HM296" s="5"/>
      <c r="HN296" s="5"/>
      <c r="HO296" s="5"/>
      <c r="HP296" s="5"/>
      <c r="HQ296" s="5"/>
      <c r="HR296" s="5"/>
      <c r="HS296" s="5"/>
      <c r="HT296" s="5"/>
      <c r="HU296" s="5"/>
      <c r="HV296" s="5"/>
      <c r="HW296" s="5"/>
      <c r="HX296" s="5"/>
      <c r="HY296" s="5"/>
      <c r="HZ296" s="5"/>
      <c r="IA296" s="5"/>
      <c r="IB296" s="5"/>
      <c r="IC296" s="5"/>
      <c r="ID296" s="5"/>
      <c r="IE296" s="5"/>
      <c r="IF296" s="5"/>
      <c r="IG296" s="5"/>
      <c r="IH296" s="5"/>
      <c r="II296" s="5"/>
      <c r="IJ296" s="5"/>
      <c r="IK296" s="5"/>
      <c r="IL296" s="5"/>
      <c r="IM296" s="5"/>
      <c r="IN296" s="5"/>
      <c r="IO296" s="5"/>
      <c r="IP296" s="5"/>
      <c r="IQ296" s="5"/>
      <c r="IR296" s="5"/>
      <c r="IS296" s="5"/>
      <c r="IT296" s="5"/>
      <c r="IU296" s="5"/>
      <c r="IV296" s="5"/>
      <c r="IW296" s="5"/>
      <c r="IX296" s="5"/>
      <c r="IY296" s="5"/>
      <c r="IZ296" s="5"/>
      <c r="JA296" s="5"/>
      <c r="JB296" s="5"/>
      <c r="JC296" s="5"/>
      <c r="JD296" s="5"/>
      <c r="JE296" s="5"/>
      <c r="JF296" s="5"/>
      <c r="JG296" s="5"/>
      <c r="JH296" s="5"/>
      <c r="JI296" s="5"/>
      <c r="JJ296" s="5"/>
      <c r="JK296" s="5"/>
      <c r="JL296" s="5"/>
      <c r="JM296" s="5"/>
      <c r="JN296" s="5"/>
      <c r="JO296" s="5"/>
      <c r="JP296" s="5"/>
      <c r="JQ296" s="5"/>
      <c r="JR296" s="5"/>
      <c r="JS296" s="5"/>
      <c r="JT296" s="5"/>
      <c r="JU296" s="5"/>
      <c r="JV296" s="5"/>
      <c r="JW296" s="5"/>
      <c r="JX296" s="5"/>
      <c r="JY296" s="5"/>
      <c r="JZ296" s="5"/>
      <c r="KA296" s="5"/>
      <c r="KB296" s="5"/>
      <c r="KC296" s="5"/>
      <c r="KD296" s="5"/>
      <c r="KE296" s="5"/>
      <c r="KF296" s="5"/>
      <c r="KG296" s="5"/>
      <c r="KH296" s="5"/>
      <c r="KI296" s="5"/>
      <c r="KJ296" s="5"/>
      <c r="KK296" s="5"/>
      <c r="KL296" s="5"/>
      <c r="KM296" s="5"/>
      <c r="KN296" s="5"/>
      <c r="KO296" s="5"/>
      <c r="KP296" s="5"/>
      <c r="KQ296" s="5"/>
      <c r="KR296" s="5"/>
      <c r="KS296" s="5"/>
      <c r="KT296" s="5"/>
      <c r="KU296" s="5"/>
      <c r="KV296" s="5"/>
      <c r="KW296" s="5"/>
      <c r="KX296" s="5"/>
      <c r="KY296" s="5"/>
      <c r="KZ296" s="5"/>
      <c r="LA296" s="5"/>
      <c r="LB296" s="5"/>
      <c r="LC296" s="5"/>
      <c r="LD296" s="5"/>
      <c r="LE296" s="5"/>
      <c r="LF296" s="5"/>
      <c r="LG296" s="5"/>
      <c r="LH296" s="5"/>
      <c r="LI296" s="5"/>
      <c r="LJ296" s="5"/>
      <c r="LK296" s="5"/>
      <c r="LL296" s="5"/>
      <c r="LM296" s="5"/>
      <c r="LN296" s="5"/>
      <c r="LO296" s="5"/>
      <c r="LP296" s="5"/>
      <c r="LQ296" s="5"/>
      <c r="LR296" s="5"/>
      <c r="LS296" s="5"/>
      <c r="LT296" s="5"/>
      <c r="LU296" s="5"/>
      <c r="LV296" s="5"/>
      <c r="LW296" s="5"/>
      <c r="LX296" s="5"/>
      <c r="LY296" s="5"/>
      <c r="LZ296" s="5"/>
      <c r="MA296" s="5"/>
      <c r="MB296" s="5"/>
      <c r="MC296" s="5"/>
      <c r="MD296" s="5"/>
      <c r="ME296" s="5"/>
      <c r="MF296" s="5"/>
      <c r="MG296" s="5"/>
      <c r="MH296" s="5"/>
      <c r="MI296" s="5"/>
      <c r="MJ296" s="5"/>
      <c r="MK296" s="5"/>
      <c r="ML296" s="5"/>
      <c r="MM296" s="5"/>
      <c r="MN296" s="5"/>
      <c r="MO296" s="5"/>
      <c r="MP296" s="5"/>
      <c r="MQ296" s="5"/>
      <c r="MR296" s="5"/>
      <c r="MS296" s="5"/>
      <c r="MT296" s="5"/>
      <c r="MU296" s="5"/>
      <c r="MV296" s="5"/>
      <c r="MW296" s="5"/>
      <c r="MX296" s="5"/>
      <c r="MY296" s="5"/>
      <c r="MZ296" s="5"/>
      <c r="NA296" s="5"/>
      <c r="NB296" s="5"/>
      <c r="NC296" s="5"/>
      <c r="ND296" s="5"/>
      <c r="NE296" s="5"/>
      <c r="NF296" s="5"/>
      <c r="NG296" s="5"/>
      <c r="NH296" s="5"/>
      <c r="NI296" s="5"/>
      <c r="NJ296" s="5"/>
      <c r="NK296" s="5"/>
      <c r="NL296" s="5"/>
      <c r="NM296" s="5"/>
      <c r="NN296" s="5"/>
      <c r="NO296" s="5"/>
      <c r="NP296" s="5"/>
      <c r="NQ296" s="5"/>
      <c r="NR296" s="5"/>
      <c r="NS296" s="5"/>
      <c r="NT296" s="5"/>
      <c r="NU296" s="5"/>
      <c r="NV296" s="5"/>
      <c r="NW296" s="5"/>
      <c r="NX296" s="5"/>
      <c r="NY296" s="5"/>
      <c r="NZ296" s="5"/>
      <c r="OA296" s="5"/>
      <c r="OB296" s="5"/>
      <c r="OC296" s="5"/>
      <c r="OD296" s="5"/>
      <c r="OE296" s="5"/>
      <c r="OF296" s="5"/>
      <c r="OG296" s="5"/>
      <c r="OH296" s="5"/>
      <c r="OI296" s="5"/>
      <c r="OJ296" s="5"/>
      <c r="OK296" s="5"/>
      <c r="OL296" s="5"/>
      <c r="OM296" s="5"/>
      <c r="ON296" s="5"/>
      <c r="OO296" s="5"/>
      <c r="OP296" s="5"/>
      <c r="OQ296" s="5"/>
      <c r="OR296" s="5"/>
      <c r="OS296" s="5"/>
      <c r="OT296" s="5"/>
      <c r="OU296" s="5"/>
      <c r="OV296" s="5"/>
      <c r="OW296" s="5"/>
      <c r="OX296" s="5"/>
      <c r="OY296" s="5"/>
      <c r="OZ296" s="5"/>
      <c r="PA296" s="5"/>
      <c r="PB296" s="5"/>
      <c r="PC296" s="5"/>
      <c r="PD296" s="5"/>
      <c r="PE296" s="5"/>
      <c r="PF296" s="5"/>
      <c r="PG296" s="5"/>
      <c r="PH296" s="5"/>
      <c r="PI296" s="5"/>
      <c r="PJ296" s="5"/>
      <c r="PK296" s="5"/>
      <c r="PL296" s="5"/>
      <c r="PM296" s="5"/>
      <c r="PN296" s="5"/>
      <c r="PO296" s="5"/>
      <c r="PP296" s="5"/>
      <c r="PQ296" s="5"/>
      <c r="PR296" s="5"/>
      <c r="PS296" s="5"/>
      <c r="PT296" s="5"/>
      <c r="PU296" s="5"/>
      <c r="PV296" s="5"/>
      <c r="PW296" s="5"/>
      <c r="PX296" s="5"/>
      <c r="PY296" s="5"/>
      <c r="PZ296" s="5"/>
      <c r="QA296" s="5"/>
      <c r="QB296" s="5"/>
      <c r="QC296" s="5"/>
      <c r="QD296" s="5"/>
      <c r="QE296" s="5"/>
      <c r="QF296" s="5"/>
      <c r="QG296" s="5"/>
      <c r="QH296" s="5"/>
      <c r="QI296" s="5"/>
      <c r="QJ296" s="5"/>
      <c r="QK296" s="5"/>
      <c r="QL296" s="5"/>
      <c r="QM296" s="5"/>
      <c r="QN296" s="5"/>
      <c r="QO296" s="5"/>
      <c r="QP296" s="5"/>
      <c r="QQ296" s="5"/>
      <c r="QR296" s="5"/>
      <c r="QS296" s="5"/>
      <c r="QT296" s="5"/>
      <c r="QU296" s="5"/>
      <c r="QV296" s="5"/>
      <c r="QW296" s="5"/>
      <c r="QX296" s="5"/>
      <c r="QY296" s="5"/>
      <c r="QZ296" s="5"/>
      <c r="RA296" s="5"/>
      <c r="RB296" s="5"/>
      <c r="RC296" s="5"/>
      <c r="RD296" s="5"/>
      <c r="RE296" s="5"/>
      <c r="RF296" s="5"/>
      <c r="RG296" s="5"/>
      <c r="RH296" s="5"/>
      <c r="RI296" s="5"/>
      <c r="RJ296" s="5"/>
      <c r="RK296" s="5"/>
      <c r="RL296" s="5"/>
      <c r="RM296" s="5"/>
      <c r="RN296" s="5"/>
      <c r="RO296" s="5"/>
      <c r="RP296" s="5"/>
      <c r="RQ296" s="5"/>
      <c r="RR296" s="5"/>
      <c r="RS296" s="5"/>
      <c r="RT296" s="5"/>
      <c r="RU296" s="5"/>
      <c r="RV296" s="5"/>
      <c r="RW296" s="5"/>
      <c r="RX296" s="5"/>
      <c r="RY296" s="5"/>
      <c r="RZ296" s="5"/>
      <c r="SA296" s="5"/>
      <c r="SB296" s="5"/>
      <c r="SC296" s="5"/>
      <c r="SD296" s="5"/>
      <c r="SE296" s="5"/>
      <c r="SF296" s="5"/>
      <c r="SG296" s="5"/>
      <c r="SH296" s="5"/>
      <c r="SI296" s="5"/>
      <c r="SJ296" s="5"/>
      <c r="SK296" s="5"/>
      <c r="SL296" s="5"/>
      <c r="SM296" s="5"/>
      <c r="SN296" s="5"/>
      <c r="SO296" s="5"/>
      <c r="SP296" s="5"/>
      <c r="SQ296" s="5"/>
      <c r="SR296" s="5"/>
      <c r="SS296" s="5"/>
      <c r="ST296" s="5"/>
      <c r="SU296" s="5"/>
      <c r="SV296" s="5"/>
      <c r="SW296" s="5"/>
      <c r="SX296" s="5"/>
      <c r="SY296" s="5"/>
      <c r="SZ296" s="5"/>
      <c r="TA296" s="5"/>
      <c r="TB296" s="5"/>
      <c r="TC296" s="5"/>
      <c r="TD296" s="5"/>
      <c r="TE296" s="5"/>
      <c r="TF296" s="5"/>
      <c r="TG296" s="5"/>
      <c r="TH296" s="5"/>
      <c r="TI296" s="5"/>
      <c r="TJ296" s="5"/>
      <c r="TK296" s="5"/>
      <c r="TL296" s="5"/>
      <c r="TM296" s="5"/>
      <c r="TN296" s="5"/>
      <c r="TO296" s="5"/>
      <c r="TP296" s="5"/>
      <c r="TQ296" s="5"/>
      <c r="TR296" s="5"/>
      <c r="TS296" s="5"/>
      <c r="TT296" s="5"/>
      <c r="TU296" s="5"/>
      <c r="TV296" s="5"/>
      <c r="TW296" s="5"/>
      <c r="TX296" s="5"/>
      <c r="TY296" s="5"/>
      <c r="TZ296" s="5"/>
      <c r="UA296" s="5"/>
      <c r="UB296" s="5"/>
      <c r="UC296" s="5"/>
      <c r="UD296" s="5"/>
      <c r="UE296" s="5"/>
      <c r="UF296" s="5"/>
      <c r="UG296" s="5"/>
      <c r="UH296" s="5"/>
      <c r="UI296" s="5"/>
      <c r="UJ296" s="5"/>
      <c r="UK296" s="5"/>
      <c r="UL296" s="5"/>
      <c r="UM296" s="5"/>
      <c r="UN296" s="5"/>
      <c r="UO296" s="5"/>
      <c r="UP296" s="5"/>
      <c r="UQ296" s="5"/>
      <c r="UR296" s="5"/>
      <c r="US296" s="5"/>
      <c r="UT296" s="5"/>
      <c r="UU296" s="5"/>
      <c r="UV296" s="5"/>
      <c r="UW296" s="5"/>
      <c r="UX296" s="5"/>
      <c r="UY296" s="5"/>
      <c r="UZ296" s="5"/>
      <c r="VA296" s="5"/>
      <c r="VB296" s="5"/>
      <c r="VC296" s="5"/>
      <c r="VD296" s="5"/>
      <c r="VE296" s="5"/>
      <c r="VF296" s="5"/>
      <c r="VG296" s="5"/>
      <c r="VH296" s="5"/>
      <c r="VI296" s="5"/>
      <c r="VJ296" s="5"/>
      <c r="VK296" s="5"/>
      <c r="VL296" s="5"/>
      <c r="VM296" s="5"/>
      <c r="VN296" s="5"/>
      <c r="VO296" s="5"/>
      <c r="VP296" s="5"/>
      <c r="VQ296" s="5"/>
      <c r="VR296" s="5"/>
      <c r="VS296" s="5"/>
      <c r="VT296" s="5"/>
      <c r="VU296" s="5"/>
      <c r="VV296" s="5"/>
      <c r="VW296" s="5"/>
      <c r="VX296" s="5"/>
      <c r="VY296" s="5"/>
      <c r="VZ296" s="5"/>
      <c r="WA296" s="5"/>
      <c r="WB296" s="5"/>
      <c r="WC296" s="5"/>
      <c r="WD296" s="5"/>
      <c r="WE296" s="5"/>
      <c r="WF296" s="5"/>
      <c r="WG296" s="5"/>
      <c r="WH296" s="5"/>
      <c r="WI296" s="5"/>
      <c r="WJ296" s="5"/>
      <c r="WK296" s="5"/>
      <c r="WL296" s="5"/>
      <c r="WM296" s="5"/>
      <c r="WN296" s="5"/>
      <c r="WO296" s="5"/>
      <c r="WP296" s="5"/>
      <c r="WQ296" s="5"/>
      <c r="WR296" s="5"/>
      <c r="WS296" s="5"/>
      <c r="WT296" s="5"/>
      <c r="WU296" s="5"/>
      <c r="WV296" s="5"/>
      <c r="WW296" s="5"/>
      <c r="WX296" s="5"/>
      <c r="WY296" s="5"/>
      <c r="WZ296" s="5"/>
      <c r="XA296" s="5"/>
      <c r="XB296" s="5"/>
      <c r="XC296" s="5"/>
      <c r="XD296" s="5"/>
      <c r="XE296" s="5"/>
      <c r="XF296" s="5"/>
      <c r="XG296" s="5"/>
      <c r="XH296" s="5"/>
      <c r="XI296" s="5"/>
      <c r="XJ296" s="5"/>
      <c r="XK296" s="5"/>
      <c r="XL296" s="5"/>
      <c r="XM296" s="5"/>
      <c r="XN296" s="5"/>
      <c r="XO296" s="5"/>
      <c r="XP296" s="5"/>
      <c r="XQ296" s="5"/>
      <c r="XR296" s="5"/>
      <c r="XS296" s="5"/>
      <c r="XT296" s="5"/>
      <c r="XU296" s="5"/>
      <c r="XV296" s="5"/>
      <c r="XW296" s="5"/>
      <c r="XX296" s="5"/>
      <c r="XY296" s="5"/>
      <c r="XZ296" s="5"/>
      <c r="YA296" s="5"/>
      <c r="YB296" s="5"/>
      <c r="YC296" s="5"/>
      <c r="YD296" s="5"/>
      <c r="YE296" s="5"/>
      <c r="YF296" s="5"/>
      <c r="YG296" s="5"/>
      <c r="YH296" s="5"/>
      <c r="YI296" s="5"/>
      <c r="YJ296" s="5"/>
      <c r="YK296" s="5"/>
      <c r="YL296" s="5"/>
      <c r="YM296" s="5"/>
      <c r="YN296" s="5"/>
      <c r="YO296" s="5"/>
      <c r="YP296" s="5"/>
      <c r="YQ296" s="5"/>
      <c r="YR296" s="5"/>
      <c r="YS296" s="5"/>
      <c r="YT296" s="5"/>
      <c r="YU296" s="5"/>
      <c r="YV296" s="5"/>
      <c r="YW296" s="5"/>
      <c r="YX296" s="5"/>
      <c r="YY296" s="5"/>
      <c r="YZ296" s="5"/>
      <c r="ZA296" s="5"/>
      <c r="ZB296" s="5"/>
      <c r="ZC296" s="5"/>
      <c r="ZD296" s="5"/>
      <c r="ZE296" s="5"/>
      <c r="ZF296" s="5"/>
      <c r="ZG296" s="5"/>
      <c r="ZH296" s="5"/>
      <c r="ZI296" s="5"/>
      <c r="ZJ296" s="5"/>
      <c r="ZK296" s="5"/>
      <c r="ZL296" s="5"/>
      <c r="ZM296" s="5"/>
      <c r="ZN296" s="5"/>
      <c r="ZO296" s="5"/>
      <c r="ZP296" s="5"/>
      <c r="ZQ296" s="5"/>
      <c r="ZR296" s="5"/>
      <c r="ZS296" s="5"/>
      <c r="ZT296" s="5"/>
      <c r="ZU296" s="5"/>
      <c r="ZV296" s="5"/>
      <c r="ZW296" s="5"/>
      <c r="ZX296" s="5"/>
      <c r="ZY296" s="5"/>
      <c r="ZZ296" s="5"/>
      <c r="AAA296" s="5"/>
      <c r="AAB296" s="5"/>
      <c r="AAC296" s="5"/>
      <c r="AAD296" s="5"/>
      <c r="AAE296" s="5"/>
      <c r="AAF296" s="5"/>
      <c r="AAG296" s="5"/>
      <c r="AAH296" s="5"/>
      <c r="AAI296" s="5"/>
      <c r="AAJ296" s="5"/>
      <c r="AAK296" s="5"/>
      <c r="AAL296" s="5"/>
      <c r="AAM296" s="5"/>
      <c r="AAN296" s="5"/>
      <c r="AAO296" s="5"/>
      <c r="AAP296" s="5"/>
      <c r="AAQ296" s="5"/>
      <c r="AAR296" s="5"/>
      <c r="AAS296" s="5"/>
      <c r="AAT296" s="5"/>
      <c r="AAU296" s="5"/>
      <c r="AAV296" s="5"/>
      <c r="AAW296" s="5"/>
      <c r="AAX296" s="5"/>
      <c r="AAY296" s="5"/>
      <c r="AAZ296" s="5"/>
      <c r="ABA296" s="5"/>
      <c r="ABB296" s="5"/>
      <c r="ABC296" s="5"/>
      <c r="ABD296" s="5"/>
      <c r="ABE296" s="5"/>
      <c r="ABF296" s="5"/>
      <c r="ABG296" s="5"/>
      <c r="ABH296" s="5"/>
      <c r="ABI296" s="5"/>
      <c r="ABJ296" s="5"/>
      <c r="ABK296" s="5"/>
      <c r="ABL296" s="5"/>
      <c r="ABM296" s="5"/>
      <c r="ABN296" s="5"/>
      <c r="ABO296" s="5"/>
      <c r="ABP296" s="5"/>
      <c r="ABQ296" s="5"/>
      <c r="ABR296" s="5"/>
      <c r="ABS296" s="5"/>
      <c r="ABT296" s="5"/>
      <c r="ABU296" s="5"/>
      <c r="ABV296" s="5"/>
      <c r="ABW296" s="5"/>
      <c r="ABX296" s="5"/>
      <c r="ABY296" s="5"/>
      <c r="ABZ296" s="5"/>
      <c r="ACA296" s="5"/>
      <c r="ACB296" s="5"/>
      <c r="ACC296" s="5"/>
      <c r="ACD296" s="5"/>
      <c r="ACE296" s="5"/>
      <c r="ACF296" s="5"/>
      <c r="ACG296" s="5"/>
      <c r="ACH296" s="5"/>
      <c r="ACI296" s="5"/>
      <c r="ACJ296" s="5"/>
      <c r="ACK296" s="5"/>
      <c r="ACL296" s="5"/>
      <c r="ACM296" s="5"/>
      <c r="ACN296" s="5"/>
      <c r="ACO296" s="5"/>
      <c r="ACP296" s="5"/>
      <c r="ACQ296" s="5"/>
      <c r="ACR296" s="5"/>
      <c r="ACS296" s="5"/>
      <c r="ACT296" s="5"/>
      <c r="ACU296" s="5"/>
      <c r="ACV296" s="5"/>
      <c r="ACW296" s="5"/>
      <c r="ACX296" s="5"/>
      <c r="ACY296" s="5"/>
      <c r="ACZ296" s="5"/>
      <c r="ADA296" s="5"/>
      <c r="ADB296" s="5"/>
      <c r="ADC296" s="5"/>
      <c r="ADD296" s="5"/>
      <c r="ADE296" s="5"/>
      <c r="ADF296" s="5"/>
      <c r="ADG296" s="5"/>
      <c r="ADH296" s="5"/>
      <c r="ADI296" s="5"/>
      <c r="ADJ296" s="5"/>
      <c r="ADK296" s="5"/>
      <c r="ADL296" s="5"/>
      <c r="ADM296" s="5"/>
      <c r="ADN296" s="5"/>
      <c r="ADO296" s="5"/>
      <c r="ADP296" s="5"/>
      <c r="ADQ296" s="5"/>
      <c r="ADR296" s="5"/>
      <c r="ADS296" s="5"/>
      <c r="ADT296" s="5"/>
      <c r="ADU296" s="5"/>
      <c r="ADV296" s="5"/>
      <c r="ADW296" s="5"/>
      <c r="ADX296" s="5"/>
      <c r="ADY296" s="5"/>
      <c r="ADZ296" s="5"/>
      <c r="AEA296" s="5"/>
      <c r="AEB296" s="5"/>
      <c r="AEC296" s="5"/>
      <c r="AED296" s="5"/>
      <c r="AEE296" s="5"/>
      <c r="AEF296" s="5"/>
      <c r="AEG296" s="5"/>
      <c r="AEH296" s="5"/>
      <c r="AEI296" s="5"/>
      <c r="AEJ296" s="5"/>
      <c r="AEK296" s="5"/>
      <c r="AEL296" s="5"/>
      <c r="AEM296" s="5"/>
      <c r="AEN296" s="5"/>
      <c r="AEO296" s="5"/>
      <c r="AEP296" s="5"/>
      <c r="AEQ296" s="5"/>
      <c r="AER296" s="5"/>
      <c r="AES296" s="5"/>
      <c r="AET296" s="5"/>
      <c r="AEU296" s="5"/>
      <c r="AEV296" s="5"/>
      <c r="AEW296" s="5"/>
      <c r="AEX296" s="5"/>
      <c r="AEY296" s="5"/>
      <c r="AEZ296" s="5"/>
      <c r="AFA296" s="5"/>
      <c r="AFB296" s="5"/>
      <c r="AFC296" s="5"/>
      <c r="AFD296" s="5"/>
      <c r="AFE296" s="5"/>
      <c r="AFF296" s="5"/>
      <c r="AFG296" s="5"/>
      <c r="AFH296" s="5"/>
      <c r="AFI296" s="5"/>
      <c r="AFJ296" s="5"/>
      <c r="AFK296" s="5"/>
      <c r="AFL296" s="5"/>
      <c r="AFM296" s="5"/>
      <c r="AFN296" s="5"/>
      <c r="AFO296" s="5"/>
      <c r="AFP296" s="5"/>
      <c r="AFQ296" s="5"/>
      <c r="AFR296" s="5"/>
      <c r="AFS296" s="5"/>
      <c r="AFT296" s="5"/>
      <c r="AFU296" s="5"/>
      <c r="AFV296" s="5"/>
      <c r="AFW296" s="5"/>
      <c r="AFX296" s="5"/>
      <c r="AFY296" s="5"/>
      <c r="AFZ296" s="5"/>
      <c r="AGA296" s="5"/>
      <c r="AGB296" s="5"/>
      <c r="AGC296" s="5"/>
      <c r="AGD296" s="5"/>
      <c r="AGE296" s="5"/>
      <c r="AGF296" s="5"/>
      <c r="AGG296" s="5"/>
      <c r="AGH296" s="5"/>
      <c r="AGI296" s="5"/>
      <c r="AGJ296" s="5"/>
      <c r="AGK296" s="5"/>
      <c r="AGL296" s="5"/>
      <c r="AGM296" s="5"/>
      <c r="AGN296" s="5"/>
      <c r="AGO296" s="5"/>
      <c r="AGP296" s="5"/>
      <c r="AGQ296" s="5"/>
      <c r="AGR296" s="5"/>
      <c r="AGS296" s="5"/>
      <c r="AGT296" s="5"/>
      <c r="AGU296" s="5"/>
      <c r="AGV296" s="5"/>
      <c r="AGW296" s="5"/>
      <c r="AGX296" s="5"/>
      <c r="AGY296" s="5"/>
      <c r="AGZ296" s="5"/>
      <c r="AHA296" s="5"/>
      <c r="AHB296" s="5"/>
      <c r="AHC296" s="5"/>
      <c r="AHD296" s="5"/>
      <c r="AHE296" s="5"/>
      <c r="AHF296" s="5"/>
      <c r="AHG296" s="5"/>
      <c r="AHH296" s="5"/>
      <c r="AHI296" s="5"/>
      <c r="AHJ296" s="5"/>
      <c r="AHK296" s="5"/>
      <c r="AHL296" s="5"/>
      <c r="AHM296" s="5"/>
      <c r="AHN296" s="5"/>
      <c r="AHO296" s="5"/>
      <c r="AHP296" s="5"/>
      <c r="AHQ296" s="5"/>
      <c r="AHR296" s="5"/>
      <c r="AHS296" s="5"/>
      <c r="AHT296" s="5"/>
      <c r="AHU296" s="5"/>
      <c r="AHV296" s="5"/>
      <c r="AHW296" s="5"/>
      <c r="AHX296" s="5"/>
      <c r="AHY296" s="5"/>
      <c r="AHZ296" s="5"/>
      <c r="AIA296" s="5"/>
      <c r="AIB296" s="5"/>
      <c r="AIC296" s="5"/>
      <c r="AID296" s="5"/>
      <c r="AIE296" s="5"/>
      <c r="AIF296" s="5"/>
      <c r="AIG296" s="5"/>
      <c r="AIH296" s="5"/>
      <c r="AII296" s="5"/>
      <c r="AIJ296" s="5"/>
      <c r="AIK296" s="5"/>
      <c r="AIL296" s="5"/>
      <c r="AIM296" s="5"/>
      <c r="AIN296" s="5"/>
      <c r="AIO296" s="5"/>
      <c r="AIP296" s="5"/>
      <c r="AIQ296" s="5"/>
      <c r="AIR296" s="5"/>
      <c r="AIS296" s="5"/>
      <c r="AIT296" s="5"/>
      <c r="AIU296" s="5"/>
      <c r="AIV296" s="5"/>
      <c r="AIW296" s="5"/>
      <c r="AIX296" s="5"/>
      <c r="AIY296" s="5"/>
      <c r="AIZ296" s="5"/>
      <c r="AJA296" s="5"/>
      <c r="AJB296" s="5"/>
      <c r="AJC296" s="5"/>
      <c r="AJD296" s="5"/>
      <c r="AJE296" s="5"/>
      <c r="AJF296" s="5"/>
      <c r="AJG296" s="5"/>
      <c r="AJH296" s="5"/>
      <c r="AJI296" s="5"/>
      <c r="AJJ296" s="5"/>
      <c r="AJK296" s="5"/>
      <c r="AJL296" s="5"/>
      <c r="AJM296" s="5"/>
      <c r="AJN296" s="5"/>
      <c r="AJO296" s="5"/>
      <c r="AJP296" s="5"/>
      <c r="AJQ296" s="5"/>
      <c r="AJR296" s="5"/>
      <c r="AJS296" s="5"/>
      <c r="AJT296" s="5"/>
      <c r="AJU296" s="5"/>
      <c r="AJV296" s="5"/>
      <c r="AJW296" s="5"/>
      <c r="AJX296" s="5"/>
      <c r="AJY296" s="5"/>
      <c r="AJZ296" s="5"/>
      <c r="AKA296" s="5"/>
      <c r="AKB296" s="5"/>
      <c r="AKC296" s="5"/>
      <c r="AKD296" s="5"/>
      <c r="AKE296" s="5"/>
      <c r="AKF296" s="5"/>
      <c r="AKG296" s="5"/>
      <c r="AKH296" s="5"/>
      <c r="AKI296" s="5"/>
      <c r="AKJ296" s="5"/>
      <c r="AKK296" s="5"/>
      <c r="AKL296" s="5"/>
      <c r="AKM296" s="5"/>
      <c r="AKN296" s="5"/>
      <c r="AKO296" s="5"/>
      <c r="AKP296" s="5"/>
      <c r="AKQ296" s="5"/>
      <c r="AKR296" s="5"/>
      <c r="AKS296" s="5"/>
      <c r="AKT296" s="5"/>
      <c r="AKU296" s="5"/>
      <c r="AKV296" s="5"/>
      <c r="AKW296" s="5"/>
      <c r="AKX296" s="5"/>
      <c r="AKY296" s="5"/>
      <c r="AKZ296" s="5"/>
      <c r="ALA296" s="5"/>
      <c r="ALB296" s="5"/>
      <c r="ALC296" s="5"/>
      <c r="ALD296" s="5"/>
      <c r="ALE296" s="5"/>
      <c r="ALF296" s="5"/>
      <c r="ALG296" s="5"/>
      <c r="ALH296" s="5"/>
      <c r="ALI296" s="5"/>
      <c r="ALJ296" s="5"/>
      <c r="ALK296" s="5"/>
      <c r="ALL296" s="5"/>
      <c r="ALM296" s="5"/>
      <c r="ALN296" s="5"/>
      <c r="ALO296" s="5"/>
      <c r="ALP296" s="5"/>
      <c r="ALQ296" s="5"/>
      <c r="ALR296" s="5"/>
      <c r="ALS296" s="5"/>
      <c r="ALT296" s="5"/>
      <c r="ALU296" s="5"/>
      <c r="ALV296" s="5"/>
      <c r="ALW296" s="5"/>
      <c r="ALX296" s="5"/>
      <c r="ALY296" s="5"/>
      <c r="ALZ296" s="5"/>
      <c r="AMA296" s="5"/>
      <c r="AMB296" s="5"/>
      <c r="AMC296" s="5"/>
      <c r="AMD296" s="5"/>
      <c r="AME296" s="5"/>
      <c r="AMF296" s="5"/>
      <c r="AMG296" s="5"/>
      <c r="AMH296" s="5"/>
      <c r="AMI296" s="5"/>
      <c r="AMJ296" s="5"/>
    </row>
    <row r="297" spans="1:1024" ht="20.25" customHeight="1">
      <c r="A297" s="5"/>
      <c r="B297" s="209"/>
      <c r="C297" s="219"/>
      <c r="D297" s="219"/>
      <c r="E297" s="219"/>
      <c r="F297" s="303">
        <f>C295</f>
        <v>0</v>
      </c>
      <c r="G297" s="50"/>
      <c r="H297" s="50"/>
      <c r="I297" s="50"/>
      <c r="J297" s="50"/>
      <c r="K297" s="50"/>
      <c r="L297" s="67"/>
      <c r="M297" s="67"/>
      <c r="N297" s="67"/>
      <c r="O297" s="67"/>
      <c r="P297" s="240" t="s">
        <v>44</v>
      </c>
      <c r="Q297" s="240"/>
      <c r="R297" s="240"/>
      <c r="S297" s="248" t="str">
        <f>IF(S295="","",VLOOKUP(S295,'シフト記号表（勤務時間帯）'!$C$6:$U$35,19,0))</f>
        <v/>
      </c>
      <c r="T297" s="252" t="str">
        <f>IF(T295="","",VLOOKUP(T295,'シフト記号表（勤務時間帯）'!$C$6:$U$35,19,0))</f>
        <v/>
      </c>
      <c r="U297" s="252" t="str">
        <f>IF(U295="","",VLOOKUP(U295,'シフト記号表（勤務時間帯）'!$C$6:$U$35,19,0))</f>
        <v/>
      </c>
      <c r="V297" s="252" t="str">
        <f>IF(V295="","",VLOOKUP(V295,'シフト記号表（勤務時間帯）'!$C$6:$U$35,19,0))</f>
        <v/>
      </c>
      <c r="W297" s="252" t="str">
        <f>IF(W295="","",VLOOKUP(W295,'シフト記号表（勤務時間帯）'!$C$6:$U$35,19,0))</f>
        <v/>
      </c>
      <c r="X297" s="252" t="str">
        <f>IF(X295="","",VLOOKUP(X295,'シフト記号表（勤務時間帯）'!$C$6:$U$35,19,0))</f>
        <v/>
      </c>
      <c r="Y297" s="257" t="str">
        <f>IF(Y295="","",VLOOKUP(Y295,'シフト記号表（勤務時間帯）'!$C$6:$U$35,19,0))</f>
        <v/>
      </c>
      <c r="Z297" s="248" t="str">
        <f>IF(Z295="","",VLOOKUP(Z295,'シフト記号表（勤務時間帯）'!$C$6:$U$35,19,0))</f>
        <v/>
      </c>
      <c r="AA297" s="252" t="str">
        <f>IF(AA295="","",VLOOKUP(AA295,'シフト記号表（勤務時間帯）'!$C$6:$U$35,19,0))</f>
        <v/>
      </c>
      <c r="AB297" s="252" t="str">
        <f>IF(AB295="","",VLOOKUP(AB295,'シフト記号表（勤務時間帯）'!$C$6:$U$35,19,0))</f>
        <v/>
      </c>
      <c r="AC297" s="252" t="str">
        <f>IF(AC295="","",VLOOKUP(AC295,'シフト記号表（勤務時間帯）'!$C$6:$U$35,19,0))</f>
        <v/>
      </c>
      <c r="AD297" s="252" t="str">
        <f>IF(AD295="","",VLOOKUP(AD295,'シフト記号表（勤務時間帯）'!$C$6:$U$35,19,0))</f>
        <v/>
      </c>
      <c r="AE297" s="252" t="str">
        <f>IF(AE295="","",VLOOKUP(AE295,'シフト記号表（勤務時間帯）'!$C$6:$U$35,19,0))</f>
        <v/>
      </c>
      <c r="AF297" s="257" t="str">
        <f>IF(AF295="","",VLOOKUP(AF295,'シフト記号表（勤務時間帯）'!$C$6:$U$35,19,0))</f>
        <v/>
      </c>
      <c r="AG297" s="248" t="str">
        <f>IF(AG295="","",VLOOKUP(AG295,'シフト記号表（勤務時間帯）'!$C$6:$U$35,19,0))</f>
        <v/>
      </c>
      <c r="AH297" s="252" t="str">
        <f>IF(AH295="","",VLOOKUP(AH295,'シフト記号表（勤務時間帯）'!$C$6:$U$35,19,0))</f>
        <v/>
      </c>
      <c r="AI297" s="252" t="str">
        <f>IF(AI295="","",VLOOKUP(AI295,'シフト記号表（勤務時間帯）'!$C$6:$U$35,19,0))</f>
        <v/>
      </c>
      <c r="AJ297" s="252" t="str">
        <f>IF(AJ295="","",VLOOKUP(AJ295,'シフト記号表（勤務時間帯）'!$C$6:$U$35,19,0))</f>
        <v/>
      </c>
      <c r="AK297" s="252" t="str">
        <f>IF(AK295="","",VLOOKUP(AK295,'シフト記号表（勤務時間帯）'!$C$6:$U$35,19,0))</f>
        <v/>
      </c>
      <c r="AL297" s="252" t="str">
        <f>IF(AL295="","",VLOOKUP(AL295,'シフト記号表（勤務時間帯）'!$C$6:$U$35,19,0))</f>
        <v/>
      </c>
      <c r="AM297" s="257" t="str">
        <f>IF(AM295="","",VLOOKUP(AM295,'シフト記号表（勤務時間帯）'!$C$6:$U$35,19,0))</f>
        <v/>
      </c>
      <c r="AN297" s="248" t="str">
        <f>IF(AN295="","",VLOOKUP(AN295,'シフト記号表（勤務時間帯）'!$C$6:$U$35,19,0))</f>
        <v/>
      </c>
      <c r="AO297" s="252" t="str">
        <f>IF(AO295="","",VLOOKUP(AO295,'シフト記号表（勤務時間帯）'!$C$6:$U$35,19,0))</f>
        <v/>
      </c>
      <c r="AP297" s="252" t="str">
        <f>IF(AP295="","",VLOOKUP(AP295,'シフト記号表（勤務時間帯）'!$C$6:$U$35,19,0))</f>
        <v/>
      </c>
      <c r="AQ297" s="252" t="str">
        <f>IF(AQ295="","",VLOOKUP(AQ295,'シフト記号表（勤務時間帯）'!$C$6:$U$35,19,0))</f>
        <v/>
      </c>
      <c r="AR297" s="252" t="str">
        <f>IF(AR295="","",VLOOKUP(AR295,'シフト記号表（勤務時間帯）'!$C$6:$U$35,19,0))</f>
        <v/>
      </c>
      <c r="AS297" s="252" t="str">
        <f>IF(AS295="","",VLOOKUP(AS295,'シフト記号表（勤務時間帯）'!$C$6:$U$35,19,0))</f>
        <v/>
      </c>
      <c r="AT297" s="257" t="str">
        <f>IF(AT295="","",VLOOKUP(AT295,'シフト記号表（勤務時間帯）'!$C$6:$U$35,19,0))</f>
        <v/>
      </c>
      <c r="AU297" s="248" t="str">
        <f>IF(AU295="","",VLOOKUP(AU295,'シフト記号表（勤務時間帯）'!$C$6:$U$35,19,0))</f>
        <v/>
      </c>
      <c r="AV297" s="252" t="str">
        <f>IF(AV295="","",VLOOKUP(AV295,'シフト記号表（勤務時間帯）'!$C$6:$U$35,19,0))</f>
        <v/>
      </c>
      <c r="AW297" s="252" t="str">
        <f>IF(AW295="","",VLOOKUP(AW295,'シフト記号表（勤務時間帯）'!$C$6:$U$35,19,0))</f>
        <v/>
      </c>
      <c r="AX297" s="277">
        <f>IF($BB$3="４週",SUM(S297:AT297),IF($BB$3="暦月",SUM(S297:AW297),""))</f>
        <v>0</v>
      </c>
      <c r="AY297" s="277"/>
      <c r="AZ297" s="286">
        <f>IF($BB$3="４週",AX297/4,IF($BB$3="暦月",'認知症対応型通所（100名）'!AX297/('認知症対応型通所（100名）'!$BB$8/7),""))</f>
        <v>0</v>
      </c>
      <c r="BA297" s="286"/>
      <c r="BB297" s="174"/>
      <c r="BC297" s="174"/>
      <c r="BD297" s="174"/>
      <c r="BE297" s="174"/>
      <c r="BF297" s="174"/>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c r="GO297" s="5"/>
      <c r="GP297" s="5"/>
      <c r="GQ297" s="5"/>
      <c r="GR297" s="5"/>
      <c r="GS297" s="5"/>
      <c r="GT297" s="5"/>
      <c r="GU297" s="5"/>
      <c r="GV297" s="5"/>
      <c r="GW297" s="5"/>
      <c r="GX297" s="5"/>
      <c r="GY297" s="5"/>
      <c r="GZ297" s="5"/>
      <c r="HA297" s="5"/>
      <c r="HB297" s="5"/>
      <c r="HC297" s="5"/>
      <c r="HD297" s="5"/>
      <c r="HE297" s="5"/>
      <c r="HF297" s="5"/>
      <c r="HG297" s="5"/>
      <c r="HH297" s="5"/>
      <c r="HI297" s="5"/>
      <c r="HJ297" s="5"/>
      <c r="HK297" s="5"/>
      <c r="HL297" s="5"/>
      <c r="HM297" s="5"/>
      <c r="HN297" s="5"/>
      <c r="HO297" s="5"/>
      <c r="HP297" s="5"/>
      <c r="HQ297" s="5"/>
      <c r="HR297" s="5"/>
      <c r="HS297" s="5"/>
      <c r="HT297" s="5"/>
      <c r="HU297" s="5"/>
      <c r="HV297" s="5"/>
      <c r="HW297" s="5"/>
      <c r="HX297" s="5"/>
      <c r="HY297" s="5"/>
      <c r="HZ297" s="5"/>
      <c r="IA297" s="5"/>
      <c r="IB297" s="5"/>
      <c r="IC297" s="5"/>
      <c r="ID297" s="5"/>
      <c r="IE297" s="5"/>
      <c r="IF297" s="5"/>
      <c r="IG297" s="5"/>
      <c r="IH297" s="5"/>
      <c r="II297" s="5"/>
      <c r="IJ297" s="5"/>
      <c r="IK297" s="5"/>
      <c r="IL297" s="5"/>
      <c r="IM297" s="5"/>
      <c r="IN297" s="5"/>
      <c r="IO297" s="5"/>
      <c r="IP297" s="5"/>
      <c r="IQ297" s="5"/>
      <c r="IR297" s="5"/>
      <c r="IS297" s="5"/>
      <c r="IT297" s="5"/>
      <c r="IU297" s="5"/>
      <c r="IV297" s="5"/>
      <c r="IW297" s="5"/>
      <c r="IX297" s="5"/>
      <c r="IY297" s="5"/>
      <c r="IZ297" s="5"/>
      <c r="JA297" s="5"/>
      <c r="JB297" s="5"/>
      <c r="JC297" s="5"/>
      <c r="JD297" s="5"/>
      <c r="JE297" s="5"/>
      <c r="JF297" s="5"/>
      <c r="JG297" s="5"/>
      <c r="JH297" s="5"/>
      <c r="JI297" s="5"/>
      <c r="JJ297" s="5"/>
      <c r="JK297" s="5"/>
      <c r="JL297" s="5"/>
      <c r="JM297" s="5"/>
      <c r="JN297" s="5"/>
      <c r="JO297" s="5"/>
      <c r="JP297" s="5"/>
      <c r="JQ297" s="5"/>
      <c r="JR297" s="5"/>
      <c r="JS297" s="5"/>
      <c r="JT297" s="5"/>
      <c r="JU297" s="5"/>
      <c r="JV297" s="5"/>
      <c r="JW297" s="5"/>
      <c r="JX297" s="5"/>
      <c r="JY297" s="5"/>
      <c r="JZ297" s="5"/>
      <c r="KA297" s="5"/>
      <c r="KB297" s="5"/>
      <c r="KC297" s="5"/>
      <c r="KD297" s="5"/>
      <c r="KE297" s="5"/>
      <c r="KF297" s="5"/>
      <c r="KG297" s="5"/>
      <c r="KH297" s="5"/>
      <c r="KI297" s="5"/>
      <c r="KJ297" s="5"/>
      <c r="KK297" s="5"/>
      <c r="KL297" s="5"/>
      <c r="KM297" s="5"/>
      <c r="KN297" s="5"/>
      <c r="KO297" s="5"/>
      <c r="KP297" s="5"/>
      <c r="KQ297" s="5"/>
      <c r="KR297" s="5"/>
      <c r="KS297" s="5"/>
      <c r="KT297" s="5"/>
      <c r="KU297" s="5"/>
      <c r="KV297" s="5"/>
      <c r="KW297" s="5"/>
      <c r="KX297" s="5"/>
      <c r="KY297" s="5"/>
      <c r="KZ297" s="5"/>
      <c r="LA297" s="5"/>
      <c r="LB297" s="5"/>
      <c r="LC297" s="5"/>
      <c r="LD297" s="5"/>
      <c r="LE297" s="5"/>
      <c r="LF297" s="5"/>
      <c r="LG297" s="5"/>
      <c r="LH297" s="5"/>
      <c r="LI297" s="5"/>
      <c r="LJ297" s="5"/>
      <c r="LK297" s="5"/>
      <c r="LL297" s="5"/>
      <c r="LM297" s="5"/>
      <c r="LN297" s="5"/>
      <c r="LO297" s="5"/>
      <c r="LP297" s="5"/>
      <c r="LQ297" s="5"/>
      <c r="LR297" s="5"/>
      <c r="LS297" s="5"/>
      <c r="LT297" s="5"/>
      <c r="LU297" s="5"/>
      <c r="LV297" s="5"/>
      <c r="LW297" s="5"/>
      <c r="LX297" s="5"/>
      <c r="LY297" s="5"/>
      <c r="LZ297" s="5"/>
      <c r="MA297" s="5"/>
      <c r="MB297" s="5"/>
      <c r="MC297" s="5"/>
      <c r="MD297" s="5"/>
      <c r="ME297" s="5"/>
      <c r="MF297" s="5"/>
      <c r="MG297" s="5"/>
      <c r="MH297" s="5"/>
      <c r="MI297" s="5"/>
      <c r="MJ297" s="5"/>
      <c r="MK297" s="5"/>
      <c r="ML297" s="5"/>
      <c r="MM297" s="5"/>
      <c r="MN297" s="5"/>
      <c r="MO297" s="5"/>
      <c r="MP297" s="5"/>
      <c r="MQ297" s="5"/>
      <c r="MR297" s="5"/>
      <c r="MS297" s="5"/>
      <c r="MT297" s="5"/>
      <c r="MU297" s="5"/>
      <c r="MV297" s="5"/>
      <c r="MW297" s="5"/>
      <c r="MX297" s="5"/>
      <c r="MY297" s="5"/>
      <c r="MZ297" s="5"/>
      <c r="NA297" s="5"/>
      <c r="NB297" s="5"/>
      <c r="NC297" s="5"/>
      <c r="ND297" s="5"/>
      <c r="NE297" s="5"/>
      <c r="NF297" s="5"/>
      <c r="NG297" s="5"/>
      <c r="NH297" s="5"/>
      <c r="NI297" s="5"/>
      <c r="NJ297" s="5"/>
      <c r="NK297" s="5"/>
      <c r="NL297" s="5"/>
      <c r="NM297" s="5"/>
      <c r="NN297" s="5"/>
      <c r="NO297" s="5"/>
      <c r="NP297" s="5"/>
      <c r="NQ297" s="5"/>
      <c r="NR297" s="5"/>
      <c r="NS297" s="5"/>
      <c r="NT297" s="5"/>
      <c r="NU297" s="5"/>
      <c r="NV297" s="5"/>
      <c r="NW297" s="5"/>
      <c r="NX297" s="5"/>
      <c r="NY297" s="5"/>
      <c r="NZ297" s="5"/>
      <c r="OA297" s="5"/>
      <c r="OB297" s="5"/>
      <c r="OC297" s="5"/>
      <c r="OD297" s="5"/>
      <c r="OE297" s="5"/>
      <c r="OF297" s="5"/>
      <c r="OG297" s="5"/>
      <c r="OH297" s="5"/>
      <c r="OI297" s="5"/>
      <c r="OJ297" s="5"/>
      <c r="OK297" s="5"/>
      <c r="OL297" s="5"/>
      <c r="OM297" s="5"/>
      <c r="ON297" s="5"/>
      <c r="OO297" s="5"/>
      <c r="OP297" s="5"/>
      <c r="OQ297" s="5"/>
      <c r="OR297" s="5"/>
      <c r="OS297" s="5"/>
      <c r="OT297" s="5"/>
      <c r="OU297" s="5"/>
      <c r="OV297" s="5"/>
      <c r="OW297" s="5"/>
      <c r="OX297" s="5"/>
      <c r="OY297" s="5"/>
      <c r="OZ297" s="5"/>
      <c r="PA297" s="5"/>
      <c r="PB297" s="5"/>
      <c r="PC297" s="5"/>
      <c r="PD297" s="5"/>
      <c r="PE297" s="5"/>
      <c r="PF297" s="5"/>
      <c r="PG297" s="5"/>
      <c r="PH297" s="5"/>
      <c r="PI297" s="5"/>
      <c r="PJ297" s="5"/>
      <c r="PK297" s="5"/>
      <c r="PL297" s="5"/>
      <c r="PM297" s="5"/>
      <c r="PN297" s="5"/>
      <c r="PO297" s="5"/>
      <c r="PP297" s="5"/>
      <c r="PQ297" s="5"/>
      <c r="PR297" s="5"/>
      <c r="PS297" s="5"/>
      <c r="PT297" s="5"/>
      <c r="PU297" s="5"/>
      <c r="PV297" s="5"/>
      <c r="PW297" s="5"/>
      <c r="PX297" s="5"/>
      <c r="PY297" s="5"/>
      <c r="PZ297" s="5"/>
      <c r="QA297" s="5"/>
      <c r="QB297" s="5"/>
      <c r="QC297" s="5"/>
      <c r="QD297" s="5"/>
      <c r="QE297" s="5"/>
      <c r="QF297" s="5"/>
      <c r="QG297" s="5"/>
      <c r="QH297" s="5"/>
      <c r="QI297" s="5"/>
      <c r="QJ297" s="5"/>
      <c r="QK297" s="5"/>
      <c r="QL297" s="5"/>
      <c r="QM297" s="5"/>
      <c r="QN297" s="5"/>
      <c r="QO297" s="5"/>
      <c r="QP297" s="5"/>
      <c r="QQ297" s="5"/>
      <c r="QR297" s="5"/>
      <c r="QS297" s="5"/>
      <c r="QT297" s="5"/>
      <c r="QU297" s="5"/>
      <c r="QV297" s="5"/>
      <c r="QW297" s="5"/>
      <c r="QX297" s="5"/>
      <c r="QY297" s="5"/>
      <c r="QZ297" s="5"/>
      <c r="RA297" s="5"/>
      <c r="RB297" s="5"/>
      <c r="RC297" s="5"/>
      <c r="RD297" s="5"/>
      <c r="RE297" s="5"/>
      <c r="RF297" s="5"/>
      <c r="RG297" s="5"/>
      <c r="RH297" s="5"/>
      <c r="RI297" s="5"/>
      <c r="RJ297" s="5"/>
      <c r="RK297" s="5"/>
      <c r="RL297" s="5"/>
      <c r="RM297" s="5"/>
      <c r="RN297" s="5"/>
      <c r="RO297" s="5"/>
      <c r="RP297" s="5"/>
      <c r="RQ297" s="5"/>
      <c r="RR297" s="5"/>
      <c r="RS297" s="5"/>
      <c r="RT297" s="5"/>
      <c r="RU297" s="5"/>
      <c r="RV297" s="5"/>
      <c r="RW297" s="5"/>
      <c r="RX297" s="5"/>
      <c r="RY297" s="5"/>
      <c r="RZ297" s="5"/>
      <c r="SA297" s="5"/>
      <c r="SB297" s="5"/>
      <c r="SC297" s="5"/>
      <c r="SD297" s="5"/>
      <c r="SE297" s="5"/>
      <c r="SF297" s="5"/>
      <c r="SG297" s="5"/>
      <c r="SH297" s="5"/>
      <c r="SI297" s="5"/>
      <c r="SJ297" s="5"/>
      <c r="SK297" s="5"/>
      <c r="SL297" s="5"/>
      <c r="SM297" s="5"/>
      <c r="SN297" s="5"/>
      <c r="SO297" s="5"/>
      <c r="SP297" s="5"/>
      <c r="SQ297" s="5"/>
      <c r="SR297" s="5"/>
      <c r="SS297" s="5"/>
      <c r="ST297" s="5"/>
      <c r="SU297" s="5"/>
      <c r="SV297" s="5"/>
      <c r="SW297" s="5"/>
      <c r="SX297" s="5"/>
      <c r="SY297" s="5"/>
      <c r="SZ297" s="5"/>
      <c r="TA297" s="5"/>
      <c r="TB297" s="5"/>
      <c r="TC297" s="5"/>
      <c r="TD297" s="5"/>
      <c r="TE297" s="5"/>
      <c r="TF297" s="5"/>
      <c r="TG297" s="5"/>
      <c r="TH297" s="5"/>
      <c r="TI297" s="5"/>
      <c r="TJ297" s="5"/>
      <c r="TK297" s="5"/>
      <c r="TL297" s="5"/>
      <c r="TM297" s="5"/>
      <c r="TN297" s="5"/>
      <c r="TO297" s="5"/>
      <c r="TP297" s="5"/>
      <c r="TQ297" s="5"/>
      <c r="TR297" s="5"/>
      <c r="TS297" s="5"/>
      <c r="TT297" s="5"/>
      <c r="TU297" s="5"/>
      <c r="TV297" s="5"/>
      <c r="TW297" s="5"/>
      <c r="TX297" s="5"/>
      <c r="TY297" s="5"/>
      <c r="TZ297" s="5"/>
      <c r="UA297" s="5"/>
      <c r="UB297" s="5"/>
      <c r="UC297" s="5"/>
      <c r="UD297" s="5"/>
      <c r="UE297" s="5"/>
      <c r="UF297" s="5"/>
      <c r="UG297" s="5"/>
      <c r="UH297" s="5"/>
      <c r="UI297" s="5"/>
      <c r="UJ297" s="5"/>
      <c r="UK297" s="5"/>
      <c r="UL297" s="5"/>
      <c r="UM297" s="5"/>
      <c r="UN297" s="5"/>
      <c r="UO297" s="5"/>
      <c r="UP297" s="5"/>
      <c r="UQ297" s="5"/>
      <c r="UR297" s="5"/>
      <c r="US297" s="5"/>
      <c r="UT297" s="5"/>
      <c r="UU297" s="5"/>
      <c r="UV297" s="5"/>
      <c r="UW297" s="5"/>
      <c r="UX297" s="5"/>
      <c r="UY297" s="5"/>
      <c r="UZ297" s="5"/>
      <c r="VA297" s="5"/>
      <c r="VB297" s="5"/>
      <c r="VC297" s="5"/>
      <c r="VD297" s="5"/>
      <c r="VE297" s="5"/>
      <c r="VF297" s="5"/>
      <c r="VG297" s="5"/>
      <c r="VH297" s="5"/>
      <c r="VI297" s="5"/>
      <c r="VJ297" s="5"/>
      <c r="VK297" s="5"/>
      <c r="VL297" s="5"/>
      <c r="VM297" s="5"/>
      <c r="VN297" s="5"/>
      <c r="VO297" s="5"/>
      <c r="VP297" s="5"/>
      <c r="VQ297" s="5"/>
      <c r="VR297" s="5"/>
      <c r="VS297" s="5"/>
      <c r="VT297" s="5"/>
      <c r="VU297" s="5"/>
      <c r="VV297" s="5"/>
      <c r="VW297" s="5"/>
      <c r="VX297" s="5"/>
      <c r="VY297" s="5"/>
      <c r="VZ297" s="5"/>
      <c r="WA297" s="5"/>
      <c r="WB297" s="5"/>
      <c r="WC297" s="5"/>
      <c r="WD297" s="5"/>
      <c r="WE297" s="5"/>
      <c r="WF297" s="5"/>
      <c r="WG297" s="5"/>
      <c r="WH297" s="5"/>
      <c r="WI297" s="5"/>
      <c r="WJ297" s="5"/>
      <c r="WK297" s="5"/>
      <c r="WL297" s="5"/>
      <c r="WM297" s="5"/>
      <c r="WN297" s="5"/>
      <c r="WO297" s="5"/>
      <c r="WP297" s="5"/>
      <c r="WQ297" s="5"/>
      <c r="WR297" s="5"/>
      <c r="WS297" s="5"/>
      <c r="WT297" s="5"/>
      <c r="WU297" s="5"/>
      <c r="WV297" s="5"/>
      <c r="WW297" s="5"/>
      <c r="WX297" s="5"/>
      <c r="WY297" s="5"/>
      <c r="WZ297" s="5"/>
      <c r="XA297" s="5"/>
      <c r="XB297" s="5"/>
      <c r="XC297" s="5"/>
      <c r="XD297" s="5"/>
      <c r="XE297" s="5"/>
      <c r="XF297" s="5"/>
      <c r="XG297" s="5"/>
      <c r="XH297" s="5"/>
      <c r="XI297" s="5"/>
      <c r="XJ297" s="5"/>
      <c r="XK297" s="5"/>
      <c r="XL297" s="5"/>
      <c r="XM297" s="5"/>
      <c r="XN297" s="5"/>
      <c r="XO297" s="5"/>
      <c r="XP297" s="5"/>
      <c r="XQ297" s="5"/>
      <c r="XR297" s="5"/>
      <c r="XS297" s="5"/>
      <c r="XT297" s="5"/>
      <c r="XU297" s="5"/>
      <c r="XV297" s="5"/>
      <c r="XW297" s="5"/>
      <c r="XX297" s="5"/>
      <c r="XY297" s="5"/>
      <c r="XZ297" s="5"/>
      <c r="YA297" s="5"/>
      <c r="YB297" s="5"/>
      <c r="YC297" s="5"/>
      <c r="YD297" s="5"/>
      <c r="YE297" s="5"/>
      <c r="YF297" s="5"/>
      <c r="YG297" s="5"/>
      <c r="YH297" s="5"/>
      <c r="YI297" s="5"/>
      <c r="YJ297" s="5"/>
      <c r="YK297" s="5"/>
      <c r="YL297" s="5"/>
      <c r="YM297" s="5"/>
      <c r="YN297" s="5"/>
      <c r="YO297" s="5"/>
      <c r="YP297" s="5"/>
      <c r="YQ297" s="5"/>
      <c r="YR297" s="5"/>
      <c r="YS297" s="5"/>
      <c r="YT297" s="5"/>
      <c r="YU297" s="5"/>
      <c r="YV297" s="5"/>
      <c r="YW297" s="5"/>
      <c r="YX297" s="5"/>
      <c r="YY297" s="5"/>
      <c r="YZ297" s="5"/>
      <c r="ZA297" s="5"/>
      <c r="ZB297" s="5"/>
      <c r="ZC297" s="5"/>
      <c r="ZD297" s="5"/>
      <c r="ZE297" s="5"/>
      <c r="ZF297" s="5"/>
      <c r="ZG297" s="5"/>
      <c r="ZH297" s="5"/>
      <c r="ZI297" s="5"/>
      <c r="ZJ297" s="5"/>
      <c r="ZK297" s="5"/>
      <c r="ZL297" s="5"/>
      <c r="ZM297" s="5"/>
      <c r="ZN297" s="5"/>
      <c r="ZO297" s="5"/>
      <c r="ZP297" s="5"/>
      <c r="ZQ297" s="5"/>
      <c r="ZR297" s="5"/>
      <c r="ZS297" s="5"/>
      <c r="ZT297" s="5"/>
      <c r="ZU297" s="5"/>
      <c r="ZV297" s="5"/>
      <c r="ZW297" s="5"/>
      <c r="ZX297" s="5"/>
      <c r="ZY297" s="5"/>
      <c r="ZZ297" s="5"/>
      <c r="AAA297" s="5"/>
      <c r="AAB297" s="5"/>
      <c r="AAC297" s="5"/>
      <c r="AAD297" s="5"/>
      <c r="AAE297" s="5"/>
      <c r="AAF297" s="5"/>
      <c r="AAG297" s="5"/>
      <c r="AAH297" s="5"/>
      <c r="AAI297" s="5"/>
      <c r="AAJ297" s="5"/>
      <c r="AAK297" s="5"/>
      <c r="AAL297" s="5"/>
      <c r="AAM297" s="5"/>
      <c r="AAN297" s="5"/>
      <c r="AAO297" s="5"/>
      <c r="AAP297" s="5"/>
      <c r="AAQ297" s="5"/>
      <c r="AAR297" s="5"/>
      <c r="AAS297" s="5"/>
      <c r="AAT297" s="5"/>
      <c r="AAU297" s="5"/>
      <c r="AAV297" s="5"/>
      <c r="AAW297" s="5"/>
      <c r="AAX297" s="5"/>
      <c r="AAY297" s="5"/>
      <c r="AAZ297" s="5"/>
      <c r="ABA297" s="5"/>
      <c r="ABB297" s="5"/>
      <c r="ABC297" s="5"/>
      <c r="ABD297" s="5"/>
      <c r="ABE297" s="5"/>
      <c r="ABF297" s="5"/>
      <c r="ABG297" s="5"/>
      <c r="ABH297" s="5"/>
      <c r="ABI297" s="5"/>
      <c r="ABJ297" s="5"/>
      <c r="ABK297" s="5"/>
      <c r="ABL297" s="5"/>
      <c r="ABM297" s="5"/>
      <c r="ABN297" s="5"/>
      <c r="ABO297" s="5"/>
      <c r="ABP297" s="5"/>
      <c r="ABQ297" s="5"/>
      <c r="ABR297" s="5"/>
      <c r="ABS297" s="5"/>
      <c r="ABT297" s="5"/>
      <c r="ABU297" s="5"/>
      <c r="ABV297" s="5"/>
      <c r="ABW297" s="5"/>
      <c r="ABX297" s="5"/>
      <c r="ABY297" s="5"/>
      <c r="ABZ297" s="5"/>
      <c r="ACA297" s="5"/>
      <c r="ACB297" s="5"/>
      <c r="ACC297" s="5"/>
      <c r="ACD297" s="5"/>
      <c r="ACE297" s="5"/>
      <c r="ACF297" s="5"/>
      <c r="ACG297" s="5"/>
      <c r="ACH297" s="5"/>
      <c r="ACI297" s="5"/>
      <c r="ACJ297" s="5"/>
      <c r="ACK297" s="5"/>
      <c r="ACL297" s="5"/>
      <c r="ACM297" s="5"/>
      <c r="ACN297" s="5"/>
      <c r="ACO297" s="5"/>
      <c r="ACP297" s="5"/>
      <c r="ACQ297" s="5"/>
      <c r="ACR297" s="5"/>
      <c r="ACS297" s="5"/>
      <c r="ACT297" s="5"/>
      <c r="ACU297" s="5"/>
      <c r="ACV297" s="5"/>
      <c r="ACW297" s="5"/>
      <c r="ACX297" s="5"/>
      <c r="ACY297" s="5"/>
      <c r="ACZ297" s="5"/>
      <c r="ADA297" s="5"/>
      <c r="ADB297" s="5"/>
      <c r="ADC297" s="5"/>
      <c r="ADD297" s="5"/>
      <c r="ADE297" s="5"/>
      <c r="ADF297" s="5"/>
      <c r="ADG297" s="5"/>
      <c r="ADH297" s="5"/>
      <c r="ADI297" s="5"/>
      <c r="ADJ297" s="5"/>
      <c r="ADK297" s="5"/>
      <c r="ADL297" s="5"/>
      <c r="ADM297" s="5"/>
      <c r="ADN297" s="5"/>
      <c r="ADO297" s="5"/>
      <c r="ADP297" s="5"/>
      <c r="ADQ297" s="5"/>
      <c r="ADR297" s="5"/>
      <c r="ADS297" s="5"/>
      <c r="ADT297" s="5"/>
      <c r="ADU297" s="5"/>
      <c r="ADV297" s="5"/>
      <c r="ADW297" s="5"/>
      <c r="ADX297" s="5"/>
      <c r="ADY297" s="5"/>
      <c r="ADZ297" s="5"/>
      <c r="AEA297" s="5"/>
      <c r="AEB297" s="5"/>
      <c r="AEC297" s="5"/>
      <c r="AED297" s="5"/>
      <c r="AEE297" s="5"/>
      <c r="AEF297" s="5"/>
      <c r="AEG297" s="5"/>
      <c r="AEH297" s="5"/>
      <c r="AEI297" s="5"/>
      <c r="AEJ297" s="5"/>
      <c r="AEK297" s="5"/>
      <c r="AEL297" s="5"/>
      <c r="AEM297" s="5"/>
      <c r="AEN297" s="5"/>
      <c r="AEO297" s="5"/>
      <c r="AEP297" s="5"/>
      <c r="AEQ297" s="5"/>
      <c r="AER297" s="5"/>
      <c r="AES297" s="5"/>
      <c r="AET297" s="5"/>
      <c r="AEU297" s="5"/>
      <c r="AEV297" s="5"/>
      <c r="AEW297" s="5"/>
      <c r="AEX297" s="5"/>
      <c r="AEY297" s="5"/>
      <c r="AEZ297" s="5"/>
      <c r="AFA297" s="5"/>
      <c r="AFB297" s="5"/>
      <c r="AFC297" s="5"/>
      <c r="AFD297" s="5"/>
      <c r="AFE297" s="5"/>
      <c r="AFF297" s="5"/>
      <c r="AFG297" s="5"/>
      <c r="AFH297" s="5"/>
      <c r="AFI297" s="5"/>
      <c r="AFJ297" s="5"/>
      <c r="AFK297" s="5"/>
      <c r="AFL297" s="5"/>
      <c r="AFM297" s="5"/>
      <c r="AFN297" s="5"/>
      <c r="AFO297" s="5"/>
      <c r="AFP297" s="5"/>
      <c r="AFQ297" s="5"/>
      <c r="AFR297" s="5"/>
      <c r="AFS297" s="5"/>
      <c r="AFT297" s="5"/>
      <c r="AFU297" s="5"/>
      <c r="AFV297" s="5"/>
      <c r="AFW297" s="5"/>
      <c r="AFX297" s="5"/>
      <c r="AFY297" s="5"/>
      <c r="AFZ297" s="5"/>
      <c r="AGA297" s="5"/>
      <c r="AGB297" s="5"/>
      <c r="AGC297" s="5"/>
      <c r="AGD297" s="5"/>
      <c r="AGE297" s="5"/>
      <c r="AGF297" s="5"/>
      <c r="AGG297" s="5"/>
      <c r="AGH297" s="5"/>
      <c r="AGI297" s="5"/>
      <c r="AGJ297" s="5"/>
      <c r="AGK297" s="5"/>
      <c r="AGL297" s="5"/>
      <c r="AGM297" s="5"/>
      <c r="AGN297" s="5"/>
      <c r="AGO297" s="5"/>
      <c r="AGP297" s="5"/>
      <c r="AGQ297" s="5"/>
      <c r="AGR297" s="5"/>
      <c r="AGS297" s="5"/>
      <c r="AGT297" s="5"/>
      <c r="AGU297" s="5"/>
      <c r="AGV297" s="5"/>
      <c r="AGW297" s="5"/>
      <c r="AGX297" s="5"/>
      <c r="AGY297" s="5"/>
      <c r="AGZ297" s="5"/>
      <c r="AHA297" s="5"/>
      <c r="AHB297" s="5"/>
      <c r="AHC297" s="5"/>
      <c r="AHD297" s="5"/>
      <c r="AHE297" s="5"/>
      <c r="AHF297" s="5"/>
      <c r="AHG297" s="5"/>
      <c r="AHH297" s="5"/>
      <c r="AHI297" s="5"/>
      <c r="AHJ297" s="5"/>
      <c r="AHK297" s="5"/>
      <c r="AHL297" s="5"/>
      <c r="AHM297" s="5"/>
      <c r="AHN297" s="5"/>
      <c r="AHO297" s="5"/>
      <c r="AHP297" s="5"/>
      <c r="AHQ297" s="5"/>
      <c r="AHR297" s="5"/>
      <c r="AHS297" s="5"/>
      <c r="AHT297" s="5"/>
      <c r="AHU297" s="5"/>
      <c r="AHV297" s="5"/>
      <c r="AHW297" s="5"/>
      <c r="AHX297" s="5"/>
      <c r="AHY297" s="5"/>
      <c r="AHZ297" s="5"/>
      <c r="AIA297" s="5"/>
      <c r="AIB297" s="5"/>
      <c r="AIC297" s="5"/>
      <c r="AID297" s="5"/>
      <c r="AIE297" s="5"/>
      <c r="AIF297" s="5"/>
      <c r="AIG297" s="5"/>
      <c r="AIH297" s="5"/>
      <c r="AII297" s="5"/>
      <c r="AIJ297" s="5"/>
      <c r="AIK297" s="5"/>
      <c r="AIL297" s="5"/>
      <c r="AIM297" s="5"/>
      <c r="AIN297" s="5"/>
      <c r="AIO297" s="5"/>
      <c r="AIP297" s="5"/>
      <c r="AIQ297" s="5"/>
      <c r="AIR297" s="5"/>
      <c r="AIS297" s="5"/>
      <c r="AIT297" s="5"/>
      <c r="AIU297" s="5"/>
      <c r="AIV297" s="5"/>
      <c r="AIW297" s="5"/>
      <c r="AIX297" s="5"/>
      <c r="AIY297" s="5"/>
      <c r="AIZ297" s="5"/>
      <c r="AJA297" s="5"/>
      <c r="AJB297" s="5"/>
      <c r="AJC297" s="5"/>
      <c r="AJD297" s="5"/>
      <c r="AJE297" s="5"/>
      <c r="AJF297" s="5"/>
      <c r="AJG297" s="5"/>
      <c r="AJH297" s="5"/>
      <c r="AJI297" s="5"/>
      <c r="AJJ297" s="5"/>
      <c r="AJK297" s="5"/>
      <c r="AJL297" s="5"/>
      <c r="AJM297" s="5"/>
      <c r="AJN297" s="5"/>
      <c r="AJO297" s="5"/>
      <c r="AJP297" s="5"/>
      <c r="AJQ297" s="5"/>
      <c r="AJR297" s="5"/>
      <c r="AJS297" s="5"/>
      <c r="AJT297" s="5"/>
      <c r="AJU297" s="5"/>
      <c r="AJV297" s="5"/>
      <c r="AJW297" s="5"/>
      <c r="AJX297" s="5"/>
      <c r="AJY297" s="5"/>
      <c r="AJZ297" s="5"/>
      <c r="AKA297" s="5"/>
      <c r="AKB297" s="5"/>
      <c r="AKC297" s="5"/>
      <c r="AKD297" s="5"/>
      <c r="AKE297" s="5"/>
      <c r="AKF297" s="5"/>
      <c r="AKG297" s="5"/>
      <c r="AKH297" s="5"/>
      <c r="AKI297" s="5"/>
      <c r="AKJ297" s="5"/>
      <c r="AKK297" s="5"/>
      <c r="AKL297" s="5"/>
      <c r="AKM297" s="5"/>
      <c r="AKN297" s="5"/>
      <c r="AKO297" s="5"/>
      <c r="AKP297" s="5"/>
      <c r="AKQ297" s="5"/>
      <c r="AKR297" s="5"/>
      <c r="AKS297" s="5"/>
      <c r="AKT297" s="5"/>
      <c r="AKU297" s="5"/>
      <c r="AKV297" s="5"/>
      <c r="AKW297" s="5"/>
      <c r="AKX297" s="5"/>
      <c r="AKY297" s="5"/>
      <c r="AKZ297" s="5"/>
      <c r="ALA297" s="5"/>
      <c r="ALB297" s="5"/>
      <c r="ALC297" s="5"/>
      <c r="ALD297" s="5"/>
      <c r="ALE297" s="5"/>
      <c r="ALF297" s="5"/>
      <c r="ALG297" s="5"/>
      <c r="ALH297" s="5"/>
      <c r="ALI297" s="5"/>
      <c r="ALJ297" s="5"/>
      <c r="ALK297" s="5"/>
      <c r="ALL297" s="5"/>
      <c r="ALM297" s="5"/>
      <c r="ALN297" s="5"/>
      <c r="ALO297" s="5"/>
      <c r="ALP297" s="5"/>
      <c r="ALQ297" s="5"/>
      <c r="ALR297" s="5"/>
      <c r="ALS297" s="5"/>
      <c r="ALT297" s="5"/>
      <c r="ALU297" s="5"/>
      <c r="ALV297" s="5"/>
      <c r="ALW297" s="5"/>
      <c r="ALX297" s="5"/>
      <c r="ALY297" s="5"/>
      <c r="ALZ297" s="5"/>
      <c r="AMA297" s="5"/>
      <c r="AMB297" s="5"/>
      <c r="AMC297" s="5"/>
      <c r="AMD297" s="5"/>
      <c r="AME297" s="5"/>
      <c r="AMF297" s="5"/>
      <c r="AMG297" s="5"/>
      <c r="AMH297" s="5"/>
      <c r="AMI297" s="5"/>
      <c r="AMJ297" s="5"/>
    </row>
    <row r="298" spans="1:1024" ht="20.25" customHeight="1">
      <c r="A298" s="5"/>
      <c r="B298" s="209">
        <f>B295+1</f>
        <v>93</v>
      </c>
      <c r="C298" s="219"/>
      <c r="D298" s="219"/>
      <c r="E298" s="219"/>
      <c r="F298" s="41"/>
      <c r="G298" s="50"/>
      <c r="H298" s="50"/>
      <c r="I298" s="50"/>
      <c r="J298" s="50"/>
      <c r="K298" s="50"/>
      <c r="L298" s="67"/>
      <c r="M298" s="67"/>
      <c r="N298" s="67"/>
      <c r="O298" s="67"/>
      <c r="P298" s="241" t="s">
        <v>49</v>
      </c>
      <c r="Q298" s="241"/>
      <c r="R298" s="241"/>
      <c r="S298" s="307"/>
      <c r="T298" s="309"/>
      <c r="U298" s="309"/>
      <c r="V298" s="309"/>
      <c r="W298" s="309"/>
      <c r="X298" s="309"/>
      <c r="Y298" s="310"/>
      <c r="Z298" s="307"/>
      <c r="AA298" s="309"/>
      <c r="AB298" s="309"/>
      <c r="AC298" s="309"/>
      <c r="AD298" s="309"/>
      <c r="AE298" s="309"/>
      <c r="AF298" s="310"/>
      <c r="AG298" s="307"/>
      <c r="AH298" s="309"/>
      <c r="AI298" s="309"/>
      <c r="AJ298" s="309"/>
      <c r="AK298" s="309"/>
      <c r="AL298" s="309"/>
      <c r="AM298" s="310"/>
      <c r="AN298" s="307"/>
      <c r="AO298" s="309"/>
      <c r="AP298" s="309"/>
      <c r="AQ298" s="309"/>
      <c r="AR298" s="309"/>
      <c r="AS298" s="309"/>
      <c r="AT298" s="310"/>
      <c r="AU298" s="307"/>
      <c r="AV298" s="309"/>
      <c r="AW298" s="309"/>
      <c r="AX298" s="312"/>
      <c r="AY298" s="312"/>
      <c r="AZ298" s="316"/>
      <c r="BA298" s="316"/>
      <c r="BB298" s="174"/>
      <c r="BC298" s="174"/>
      <c r="BD298" s="174"/>
      <c r="BE298" s="174"/>
      <c r="BF298" s="174"/>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c r="GO298" s="5"/>
      <c r="GP298" s="5"/>
      <c r="GQ298" s="5"/>
      <c r="GR298" s="5"/>
      <c r="GS298" s="5"/>
      <c r="GT298" s="5"/>
      <c r="GU298" s="5"/>
      <c r="GV298" s="5"/>
      <c r="GW298" s="5"/>
      <c r="GX298" s="5"/>
      <c r="GY298" s="5"/>
      <c r="GZ298" s="5"/>
      <c r="HA298" s="5"/>
      <c r="HB298" s="5"/>
      <c r="HC298" s="5"/>
      <c r="HD298" s="5"/>
      <c r="HE298" s="5"/>
      <c r="HF298" s="5"/>
      <c r="HG298" s="5"/>
      <c r="HH298" s="5"/>
      <c r="HI298" s="5"/>
      <c r="HJ298" s="5"/>
      <c r="HK298" s="5"/>
      <c r="HL298" s="5"/>
      <c r="HM298" s="5"/>
      <c r="HN298" s="5"/>
      <c r="HO298" s="5"/>
      <c r="HP298" s="5"/>
      <c r="HQ298" s="5"/>
      <c r="HR298" s="5"/>
      <c r="HS298" s="5"/>
      <c r="HT298" s="5"/>
      <c r="HU298" s="5"/>
      <c r="HV298" s="5"/>
      <c r="HW298" s="5"/>
      <c r="HX298" s="5"/>
      <c r="HY298" s="5"/>
      <c r="HZ298" s="5"/>
      <c r="IA298" s="5"/>
      <c r="IB298" s="5"/>
      <c r="IC298" s="5"/>
      <c r="ID298" s="5"/>
      <c r="IE298" s="5"/>
      <c r="IF298" s="5"/>
      <c r="IG298" s="5"/>
      <c r="IH298" s="5"/>
      <c r="II298" s="5"/>
      <c r="IJ298" s="5"/>
      <c r="IK298" s="5"/>
      <c r="IL298" s="5"/>
      <c r="IM298" s="5"/>
      <c r="IN298" s="5"/>
      <c r="IO298" s="5"/>
      <c r="IP298" s="5"/>
      <c r="IQ298" s="5"/>
      <c r="IR298" s="5"/>
      <c r="IS298" s="5"/>
      <c r="IT298" s="5"/>
      <c r="IU298" s="5"/>
      <c r="IV298" s="5"/>
      <c r="IW298" s="5"/>
      <c r="IX298" s="5"/>
      <c r="IY298" s="5"/>
      <c r="IZ298" s="5"/>
      <c r="JA298" s="5"/>
      <c r="JB298" s="5"/>
      <c r="JC298" s="5"/>
      <c r="JD298" s="5"/>
      <c r="JE298" s="5"/>
      <c r="JF298" s="5"/>
      <c r="JG298" s="5"/>
      <c r="JH298" s="5"/>
      <c r="JI298" s="5"/>
      <c r="JJ298" s="5"/>
      <c r="JK298" s="5"/>
      <c r="JL298" s="5"/>
      <c r="JM298" s="5"/>
      <c r="JN298" s="5"/>
      <c r="JO298" s="5"/>
      <c r="JP298" s="5"/>
      <c r="JQ298" s="5"/>
      <c r="JR298" s="5"/>
      <c r="JS298" s="5"/>
      <c r="JT298" s="5"/>
      <c r="JU298" s="5"/>
      <c r="JV298" s="5"/>
      <c r="JW298" s="5"/>
      <c r="JX298" s="5"/>
      <c r="JY298" s="5"/>
      <c r="JZ298" s="5"/>
      <c r="KA298" s="5"/>
      <c r="KB298" s="5"/>
      <c r="KC298" s="5"/>
      <c r="KD298" s="5"/>
      <c r="KE298" s="5"/>
      <c r="KF298" s="5"/>
      <c r="KG298" s="5"/>
      <c r="KH298" s="5"/>
      <c r="KI298" s="5"/>
      <c r="KJ298" s="5"/>
      <c r="KK298" s="5"/>
      <c r="KL298" s="5"/>
      <c r="KM298" s="5"/>
      <c r="KN298" s="5"/>
      <c r="KO298" s="5"/>
      <c r="KP298" s="5"/>
      <c r="KQ298" s="5"/>
      <c r="KR298" s="5"/>
      <c r="KS298" s="5"/>
      <c r="KT298" s="5"/>
      <c r="KU298" s="5"/>
      <c r="KV298" s="5"/>
      <c r="KW298" s="5"/>
      <c r="KX298" s="5"/>
      <c r="KY298" s="5"/>
      <c r="KZ298" s="5"/>
      <c r="LA298" s="5"/>
      <c r="LB298" s="5"/>
      <c r="LC298" s="5"/>
      <c r="LD298" s="5"/>
      <c r="LE298" s="5"/>
      <c r="LF298" s="5"/>
      <c r="LG298" s="5"/>
      <c r="LH298" s="5"/>
      <c r="LI298" s="5"/>
      <c r="LJ298" s="5"/>
      <c r="LK298" s="5"/>
      <c r="LL298" s="5"/>
      <c r="LM298" s="5"/>
      <c r="LN298" s="5"/>
      <c r="LO298" s="5"/>
      <c r="LP298" s="5"/>
      <c r="LQ298" s="5"/>
      <c r="LR298" s="5"/>
      <c r="LS298" s="5"/>
      <c r="LT298" s="5"/>
      <c r="LU298" s="5"/>
      <c r="LV298" s="5"/>
      <c r="LW298" s="5"/>
      <c r="LX298" s="5"/>
      <c r="LY298" s="5"/>
      <c r="LZ298" s="5"/>
      <c r="MA298" s="5"/>
      <c r="MB298" s="5"/>
      <c r="MC298" s="5"/>
      <c r="MD298" s="5"/>
      <c r="ME298" s="5"/>
      <c r="MF298" s="5"/>
      <c r="MG298" s="5"/>
      <c r="MH298" s="5"/>
      <c r="MI298" s="5"/>
      <c r="MJ298" s="5"/>
      <c r="MK298" s="5"/>
      <c r="ML298" s="5"/>
      <c r="MM298" s="5"/>
      <c r="MN298" s="5"/>
      <c r="MO298" s="5"/>
      <c r="MP298" s="5"/>
      <c r="MQ298" s="5"/>
      <c r="MR298" s="5"/>
      <c r="MS298" s="5"/>
      <c r="MT298" s="5"/>
      <c r="MU298" s="5"/>
      <c r="MV298" s="5"/>
      <c r="MW298" s="5"/>
      <c r="MX298" s="5"/>
      <c r="MY298" s="5"/>
      <c r="MZ298" s="5"/>
      <c r="NA298" s="5"/>
      <c r="NB298" s="5"/>
      <c r="NC298" s="5"/>
      <c r="ND298" s="5"/>
      <c r="NE298" s="5"/>
      <c r="NF298" s="5"/>
      <c r="NG298" s="5"/>
      <c r="NH298" s="5"/>
      <c r="NI298" s="5"/>
      <c r="NJ298" s="5"/>
      <c r="NK298" s="5"/>
      <c r="NL298" s="5"/>
      <c r="NM298" s="5"/>
      <c r="NN298" s="5"/>
      <c r="NO298" s="5"/>
      <c r="NP298" s="5"/>
      <c r="NQ298" s="5"/>
      <c r="NR298" s="5"/>
      <c r="NS298" s="5"/>
      <c r="NT298" s="5"/>
      <c r="NU298" s="5"/>
      <c r="NV298" s="5"/>
      <c r="NW298" s="5"/>
      <c r="NX298" s="5"/>
      <c r="NY298" s="5"/>
      <c r="NZ298" s="5"/>
      <c r="OA298" s="5"/>
      <c r="OB298" s="5"/>
      <c r="OC298" s="5"/>
      <c r="OD298" s="5"/>
      <c r="OE298" s="5"/>
      <c r="OF298" s="5"/>
      <c r="OG298" s="5"/>
      <c r="OH298" s="5"/>
      <c r="OI298" s="5"/>
      <c r="OJ298" s="5"/>
      <c r="OK298" s="5"/>
      <c r="OL298" s="5"/>
      <c r="OM298" s="5"/>
      <c r="ON298" s="5"/>
      <c r="OO298" s="5"/>
      <c r="OP298" s="5"/>
      <c r="OQ298" s="5"/>
      <c r="OR298" s="5"/>
      <c r="OS298" s="5"/>
      <c r="OT298" s="5"/>
      <c r="OU298" s="5"/>
      <c r="OV298" s="5"/>
      <c r="OW298" s="5"/>
      <c r="OX298" s="5"/>
      <c r="OY298" s="5"/>
      <c r="OZ298" s="5"/>
      <c r="PA298" s="5"/>
      <c r="PB298" s="5"/>
      <c r="PC298" s="5"/>
      <c r="PD298" s="5"/>
      <c r="PE298" s="5"/>
      <c r="PF298" s="5"/>
      <c r="PG298" s="5"/>
      <c r="PH298" s="5"/>
      <c r="PI298" s="5"/>
      <c r="PJ298" s="5"/>
      <c r="PK298" s="5"/>
      <c r="PL298" s="5"/>
      <c r="PM298" s="5"/>
      <c r="PN298" s="5"/>
      <c r="PO298" s="5"/>
      <c r="PP298" s="5"/>
      <c r="PQ298" s="5"/>
      <c r="PR298" s="5"/>
      <c r="PS298" s="5"/>
      <c r="PT298" s="5"/>
      <c r="PU298" s="5"/>
      <c r="PV298" s="5"/>
      <c r="PW298" s="5"/>
      <c r="PX298" s="5"/>
      <c r="PY298" s="5"/>
      <c r="PZ298" s="5"/>
      <c r="QA298" s="5"/>
      <c r="QB298" s="5"/>
      <c r="QC298" s="5"/>
      <c r="QD298" s="5"/>
      <c r="QE298" s="5"/>
      <c r="QF298" s="5"/>
      <c r="QG298" s="5"/>
      <c r="QH298" s="5"/>
      <c r="QI298" s="5"/>
      <c r="QJ298" s="5"/>
      <c r="QK298" s="5"/>
      <c r="QL298" s="5"/>
      <c r="QM298" s="5"/>
      <c r="QN298" s="5"/>
      <c r="QO298" s="5"/>
      <c r="QP298" s="5"/>
      <c r="QQ298" s="5"/>
      <c r="QR298" s="5"/>
      <c r="QS298" s="5"/>
      <c r="QT298" s="5"/>
      <c r="QU298" s="5"/>
      <c r="QV298" s="5"/>
      <c r="QW298" s="5"/>
      <c r="QX298" s="5"/>
      <c r="QY298" s="5"/>
      <c r="QZ298" s="5"/>
      <c r="RA298" s="5"/>
      <c r="RB298" s="5"/>
      <c r="RC298" s="5"/>
      <c r="RD298" s="5"/>
      <c r="RE298" s="5"/>
      <c r="RF298" s="5"/>
      <c r="RG298" s="5"/>
      <c r="RH298" s="5"/>
      <c r="RI298" s="5"/>
      <c r="RJ298" s="5"/>
      <c r="RK298" s="5"/>
      <c r="RL298" s="5"/>
      <c r="RM298" s="5"/>
      <c r="RN298" s="5"/>
      <c r="RO298" s="5"/>
      <c r="RP298" s="5"/>
      <c r="RQ298" s="5"/>
      <c r="RR298" s="5"/>
      <c r="RS298" s="5"/>
      <c r="RT298" s="5"/>
      <c r="RU298" s="5"/>
      <c r="RV298" s="5"/>
      <c r="RW298" s="5"/>
      <c r="RX298" s="5"/>
      <c r="RY298" s="5"/>
      <c r="RZ298" s="5"/>
      <c r="SA298" s="5"/>
      <c r="SB298" s="5"/>
      <c r="SC298" s="5"/>
      <c r="SD298" s="5"/>
      <c r="SE298" s="5"/>
      <c r="SF298" s="5"/>
      <c r="SG298" s="5"/>
      <c r="SH298" s="5"/>
      <c r="SI298" s="5"/>
      <c r="SJ298" s="5"/>
      <c r="SK298" s="5"/>
      <c r="SL298" s="5"/>
      <c r="SM298" s="5"/>
      <c r="SN298" s="5"/>
      <c r="SO298" s="5"/>
      <c r="SP298" s="5"/>
      <c r="SQ298" s="5"/>
      <c r="SR298" s="5"/>
      <c r="SS298" s="5"/>
      <c r="ST298" s="5"/>
      <c r="SU298" s="5"/>
      <c r="SV298" s="5"/>
      <c r="SW298" s="5"/>
      <c r="SX298" s="5"/>
      <c r="SY298" s="5"/>
      <c r="SZ298" s="5"/>
      <c r="TA298" s="5"/>
      <c r="TB298" s="5"/>
      <c r="TC298" s="5"/>
      <c r="TD298" s="5"/>
      <c r="TE298" s="5"/>
      <c r="TF298" s="5"/>
      <c r="TG298" s="5"/>
      <c r="TH298" s="5"/>
      <c r="TI298" s="5"/>
      <c r="TJ298" s="5"/>
      <c r="TK298" s="5"/>
      <c r="TL298" s="5"/>
      <c r="TM298" s="5"/>
      <c r="TN298" s="5"/>
      <c r="TO298" s="5"/>
      <c r="TP298" s="5"/>
      <c r="TQ298" s="5"/>
      <c r="TR298" s="5"/>
      <c r="TS298" s="5"/>
      <c r="TT298" s="5"/>
      <c r="TU298" s="5"/>
      <c r="TV298" s="5"/>
      <c r="TW298" s="5"/>
      <c r="TX298" s="5"/>
      <c r="TY298" s="5"/>
      <c r="TZ298" s="5"/>
      <c r="UA298" s="5"/>
      <c r="UB298" s="5"/>
      <c r="UC298" s="5"/>
      <c r="UD298" s="5"/>
      <c r="UE298" s="5"/>
      <c r="UF298" s="5"/>
      <c r="UG298" s="5"/>
      <c r="UH298" s="5"/>
      <c r="UI298" s="5"/>
      <c r="UJ298" s="5"/>
      <c r="UK298" s="5"/>
      <c r="UL298" s="5"/>
      <c r="UM298" s="5"/>
      <c r="UN298" s="5"/>
      <c r="UO298" s="5"/>
      <c r="UP298" s="5"/>
      <c r="UQ298" s="5"/>
      <c r="UR298" s="5"/>
      <c r="US298" s="5"/>
      <c r="UT298" s="5"/>
      <c r="UU298" s="5"/>
      <c r="UV298" s="5"/>
      <c r="UW298" s="5"/>
      <c r="UX298" s="5"/>
      <c r="UY298" s="5"/>
      <c r="UZ298" s="5"/>
      <c r="VA298" s="5"/>
      <c r="VB298" s="5"/>
      <c r="VC298" s="5"/>
      <c r="VD298" s="5"/>
      <c r="VE298" s="5"/>
      <c r="VF298" s="5"/>
      <c r="VG298" s="5"/>
      <c r="VH298" s="5"/>
      <c r="VI298" s="5"/>
      <c r="VJ298" s="5"/>
      <c r="VK298" s="5"/>
      <c r="VL298" s="5"/>
      <c r="VM298" s="5"/>
      <c r="VN298" s="5"/>
      <c r="VO298" s="5"/>
      <c r="VP298" s="5"/>
      <c r="VQ298" s="5"/>
      <c r="VR298" s="5"/>
      <c r="VS298" s="5"/>
      <c r="VT298" s="5"/>
      <c r="VU298" s="5"/>
      <c r="VV298" s="5"/>
      <c r="VW298" s="5"/>
      <c r="VX298" s="5"/>
      <c r="VY298" s="5"/>
      <c r="VZ298" s="5"/>
      <c r="WA298" s="5"/>
      <c r="WB298" s="5"/>
      <c r="WC298" s="5"/>
      <c r="WD298" s="5"/>
      <c r="WE298" s="5"/>
      <c r="WF298" s="5"/>
      <c r="WG298" s="5"/>
      <c r="WH298" s="5"/>
      <c r="WI298" s="5"/>
      <c r="WJ298" s="5"/>
      <c r="WK298" s="5"/>
      <c r="WL298" s="5"/>
      <c r="WM298" s="5"/>
      <c r="WN298" s="5"/>
      <c r="WO298" s="5"/>
      <c r="WP298" s="5"/>
      <c r="WQ298" s="5"/>
      <c r="WR298" s="5"/>
      <c r="WS298" s="5"/>
      <c r="WT298" s="5"/>
      <c r="WU298" s="5"/>
      <c r="WV298" s="5"/>
      <c r="WW298" s="5"/>
      <c r="WX298" s="5"/>
      <c r="WY298" s="5"/>
      <c r="WZ298" s="5"/>
      <c r="XA298" s="5"/>
      <c r="XB298" s="5"/>
      <c r="XC298" s="5"/>
      <c r="XD298" s="5"/>
      <c r="XE298" s="5"/>
      <c r="XF298" s="5"/>
      <c r="XG298" s="5"/>
      <c r="XH298" s="5"/>
      <c r="XI298" s="5"/>
      <c r="XJ298" s="5"/>
      <c r="XK298" s="5"/>
      <c r="XL298" s="5"/>
      <c r="XM298" s="5"/>
      <c r="XN298" s="5"/>
      <c r="XO298" s="5"/>
      <c r="XP298" s="5"/>
      <c r="XQ298" s="5"/>
      <c r="XR298" s="5"/>
      <c r="XS298" s="5"/>
      <c r="XT298" s="5"/>
      <c r="XU298" s="5"/>
      <c r="XV298" s="5"/>
      <c r="XW298" s="5"/>
      <c r="XX298" s="5"/>
      <c r="XY298" s="5"/>
      <c r="XZ298" s="5"/>
      <c r="YA298" s="5"/>
      <c r="YB298" s="5"/>
      <c r="YC298" s="5"/>
      <c r="YD298" s="5"/>
      <c r="YE298" s="5"/>
      <c r="YF298" s="5"/>
      <c r="YG298" s="5"/>
      <c r="YH298" s="5"/>
      <c r="YI298" s="5"/>
      <c r="YJ298" s="5"/>
      <c r="YK298" s="5"/>
      <c r="YL298" s="5"/>
      <c r="YM298" s="5"/>
      <c r="YN298" s="5"/>
      <c r="YO298" s="5"/>
      <c r="YP298" s="5"/>
      <c r="YQ298" s="5"/>
      <c r="YR298" s="5"/>
      <c r="YS298" s="5"/>
      <c r="YT298" s="5"/>
      <c r="YU298" s="5"/>
      <c r="YV298" s="5"/>
      <c r="YW298" s="5"/>
      <c r="YX298" s="5"/>
      <c r="YY298" s="5"/>
      <c r="YZ298" s="5"/>
      <c r="ZA298" s="5"/>
      <c r="ZB298" s="5"/>
      <c r="ZC298" s="5"/>
      <c r="ZD298" s="5"/>
      <c r="ZE298" s="5"/>
      <c r="ZF298" s="5"/>
      <c r="ZG298" s="5"/>
      <c r="ZH298" s="5"/>
      <c r="ZI298" s="5"/>
      <c r="ZJ298" s="5"/>
      <c r="ZK298" s="5"/>
      <c r="ZL298" s="5"/>
      <c r="ZM298" s="5"/>
      <c r="ZN298" s="5"/>
      <c r="ZO298" s="5"/>
      <c r="ZP298" s="5"/>
      <c r="ZQ298" s="5"/>
      <c r="ZR298" s="5"/>
      <c r="ZS298" s="5"/>
      <c r="ZT298" s="5"/>
      <c r="ZU298" s="5"/>
      <c r="ZV298" s="5"/>
      <c r="ZW298" s="5"/>
      <c r="ZX298" s="5"/>
      <c r="ZY298" s="5"/>
      <c r="ZZ298" s="5"/>
      <c r="AAA298" s="5"/>
      <c r="AAB298" s="5"/>
      <c r="AAC298" s="5"/>
      <c r="AAD298" s="5"/>
      <c r="AAE298" s="5"/>
      <c r="AAF298" s="5"/>
      <c r="AAG298" s="5"/>
      <c r="AAH298" s="5"/>
      <c r="AAI298" s="5"/>
      <c r="AAJ298" s="5"/>
      <c r="AAK298" s="5"/>
      <c r="AAL298" s="5"/>
      <c r="AAM298" s="5"/>
      <c r="AAN298" s="5"/>
      <c r="AAO298" s="5"/>
      <c r="AAP298" s="5"/>
      <c r="AAQ298" s="5"/>
      <c r="AAR298" s="5"/>
      <c r="AAS298" s="5"/>
      <c r="AAT298" s="5"/>
      <c r="AAU298" s="5"/>
      <c r="AAV298" s="5"/>
      <c r="AAW298" s="5"/>
      <c r="AAX298" s="5"/>
      <c r="AAY298" s="5"/>
      <c r="AAZ298" s="5"/>
      <c r="ABA298" s="5"/>
      <c r="ABB298" s="5"/>
      <c r="ABC298" s="5"/>
      <c r="ABD298" s="5"/>
      <c r="ABE298" s="5"/>
      <c r="ABF298" s="5"/>
      <c r="ABG298" s="5"/>
      <c r="ABH298" s="5"/>
      <c r="ABI298" s="5"/>
      <c r="ABJ298" s="5"/>
      <c r="ABK298" s="5"/>
      <c r="ABL298" s="5"/>
      <c r="ABM298" s="5"/>
      <c r="ABN298" s="5"/>
      <c r="ABO298" s="5"/>
      <c r="ABP298" s="5"/>
      <c r="ABQ298" s="5"/>
      <c r="ABR298" s="5"/>
      <c r="ABS298" s="5"/>
      <c r="ABT298" s="5"/>
      <c r="ABU298" s="5"/>
      <c r="ABV298" s="5"/>
      <c r="ABW298" s="5"/>
      <c r="ABX298" s="5"/>
      <c r="ABY298" s="5"/>
      <c r="ABZ298" s="5"/>
      <c r="ACA298" s="5"/>
      <c r="ACB298" s="5"/>
      <c r="ACC298" s="5"/>
      <c r="ACD298" s="5"/>
      <c r="ACE298" s="5"/>
      <c r="ACF298" s="5"/>
      <c r="ACG298" s="5"/>
      <c r="ACH298" s="5"/>
      <c r="ACI298" s="5"/>
      <c r="ACJ298" s="5"/>
      <c r="ACK298" s="5"/>
      <c r="ACL298" s="5"/>
      <c r="ACM298" s="5"/>
      <c r="ACN298" s="5"/>
      <c r="ACO298" s="5"/>
      <c r="ACP298" s="5"/>
      <c r="ACQ298" s="5"/>
      <c r="ACR298" s="5"/>
      <c r="ACS298" s="5"/>
      <c r="ACT298" s="5"/>
      <c r="ACU298" s="5"/>
      <c r="ACV298" s="5"/>
      <c r="ACW298" s="5"/>
      <c r="ACX298" s="5"/>
      <c r="ACY298" s="5"/>
      <c r="ACZ298" s="5"/>
      <c r="ADA298" s="5"/>
      <c r="ADB298" s="5"/>
      <c r="ADC298" s="5"/>
      <c r="ADD298" s="5"/>
      <c r="ADE298" s="5"/>
      <c r="ADF298" s="5"/>
      <c r="ADG298" s="5"/>
      <c r="ADH298" s="5"/>
      <c r="ADI298" s="5"/>
      <c r="ADJ298" s="5"/>
      <c r="ADK298" s="5"/>
      <c r="ADL298" s="5"/>
      <c r="ADM298" s="5"/>
      <c r="ADN298" s="5"/>
      <c r="ADO298" s="5"/>
      <c r="ADP298" s="5"/>
      <c r="ADQ298" s="5"/>
      <c r="ADR298" s="5"/>
      <c r="ADS298" s="5"/>
      <c r="ADT298" s="5"/>
      <c r="ADU298" s="5"/>
      <c r="ADV298" s="5"/>
      <c r="ADW298" s="5"/>
      <c r="ADX298" s="5"/>
      <c r="ADY298" s="5"/>
      <c r="ADZ298" s="5"/>
      <c r="AEA298" s="5"/>
      <c r="AEB298" s="5"/>
      <c r="AEC298" s="5"/>
      <c r="AED298" s="5"/>
      <c r="AEE298" s="5"/>
      <c r="AEF298" s="5"/>
      <c r="AEG298" s="5"/>
      <c r="AEH298" s="5"/>
      <c r="AEI298" s="5"/>
      <c r="AEJ298" s="5"/>
      <c r="AEK298" s="5"/>
      <c r="AEL298" s="5"/>
      <c r="AEM298" s="5"/>
      <c r="AEN298" s="5"/>
      <c r="AEO298" s="5"/>
      <c r="AEP298" s="5"/>
      <c r="AEQ298" s="5"/>
      <c r="AER298" s="5"/>
      <c r="AES298" s="5"/>
      <c r="AET298" s="5"/>
      <c r="AEU298" s="5"/>
      <c r="AEV298" s="5"/>
      <c r="AEW298" s="5"/>
      <c r="AEX298" s="5"/>
      <c r="AEY298" s="5"/>
      <c r="AEZ298" s="5"/>
      <c r="AFA298" s="5"/>
      <c r="AFB298" s="5"/>
      <c r="AFC298" s="5"/>
      <c r="AFD298" s="5"/>
      <c r="AFE298" s="5"/>
      <c r="AFF298" s="5"/>
      <c r="AFG298" s="5"/>
      <c r="AFH298" s="5"/>
      <c r="AFI298" s="5"/>
      <c r="AFJ298" s="5"/>
      <c r="AFK298" s="5"/>
      <c r="AFL298" s="5"/>
      <c r="AFM298" s="5"/>
      <c r="AFN298" s="5"/>
      <c r="AFO298" s="5"/>
      <c r="AFP298" s="5"/>
      <c r="AFQ298" s="5"/>
      <c r="AFR298" s="5"/>
      <c r="AFS298" s="5"/>
      <c r="AFT298" s="5"/>
      <c r="AFU298" s="5"/>
      <c r="AFV298" s="5"/>
      <c r="AFW298" s="5"/>
      <c r="AFX298" s="5"/>
      <c r="AFY298" s="5"/>
      <c r="AFZ298" s="5"/>
      <c r="AGA298" s="5"/>
      <c r="AGB298" s="5"/>
      <c r="AGC298" s="5"/>
      <c r="AGD298" s="5"/>
      <c r="AGE298" s="5"/>
      <c r="AGF298" s="5"/>
      <c r="AGG298" s="5"/>
      <c r="AGH298" s="5"/>
      <c r="AGI298" s="5"/>
      <c r="AGJ298" s="5"/>
      <c r="AGK298" s="5"/>
      <c r="AGL298" s="5"/>
      <c r="AGM298" s="5"/>
      <c r="AGN298" s="5"/>
      <c r="AGO298" s="5"/>
      <c r="AGP298" s="5"/>
      <c r="AGQ298" s="5"/>
      <c r="AGR298" s="5"/>
      <c r="AGS298" s="5"/>
      <c r="AGT298" s="5"/>
      <c r="AGU298" s="5"/>
      <c r="AGV298" s="5"/>
      <c r="AGW298" s="5"/>
      <c r="AGX298" s="5"/>
      <c r="AGY298" s="5"/>
      <c r="AGZ298" s="5"/>
      <c r="AHA298" s="5"/>
      <c r="AHB298" s="5"/>
      <c r="AHC298" s="5"/>
      <c r="AHD298" s="5"/>
      <c r="AHE298" s="5"/>
      <c r="AHF298" s="5"/>
      <c r="AHG298" s="5"/>
      <c r="AHH298" s="5"/>
      <c r="AHI298" s="5"/>
      <c r="AHJ298" s="5"/>
      <c r="AHK298" s="5"/>
      <c r="AHL298" s="5"/>
      <c r="AHM298" s="5"/>
      <c r="AHN298" s="5"/>
      <c r="AHO298" s="5"/>
      <c r="AHP298" s="5"/>
      <c r="AHQ298" s="5"/>
      <c r="AHR298" s="5"/>
      <c r="AHS298" s="5"/>
      <c r="AHT298" s="5"/>
      <c r="AHU298" s="5"/>
      <c r="AHV298" s="5"/>
      <c r="AHW298" s="5"/>
      <c r="AHX298" s="5"/>
      <c r="AHY298" s="5"/>
      <c r="AHZ298" s="5"/>
      <c r="AIA298" s="5"/>
      <c r="AIB298" s="5"/>
      <c r="AIC298" s="5"/>
      <c r="AID298" s="5"/>
      <c r="AIE298" s="5"/>
      <c r="AIF298" s="5"/>
      <c r="AIG298" s="5"/>
      <c r="AIH298" s="5"/>
      <c r="AII298" s="5"/>
      <c r="AIJ298" s="5"/>
      <c r="AIK298" s="5"/>
      <c r="AIL298" s="5"/>
      <c r="AIM298" s="5"/>
      <c r="AIN298" s="5"/>
      <c r="AIO298" s="5"/>
      <c r="AIP298" s="5"/>
      <c r="AIQ298" s="5"/>
      <c r="AIR298" s="5"/>
      <c r="AIS298" s="5"/>
      <c r="AIT298" s="5"/>
      <c r="AIU298" s="5"/>
      <c r="AIV298" s="5"/>
      <c r="AIW298" s="5"/>
      <c r="AIX298" s="5"/>
      <c r="AIY298" s="5"/>
      <c r="AIZ298" s="5"/>
      <c r="AJA298" s="5"/>
      <c r="AJB298" s="5"/>
      <c r="AJC298" s="5"/>
      <c r="AJD298" s="5"/>
      <c r="AJE298" s="5"/>
      <c r="AJF298" s="5"/>
      <c r="AJG298" s="5"/>
      <c r="AJH298" s="5"/>
      <c r="AJI298" s="5"/>
      <c r="AJJ298" s="5"/>
      <c r="AJK298" s="5"/>
      <c r="AJL298" s="5"/>
      <c r="AJM298" s="5"/>
      <c r="AJN298" s="5"/>
      <c r="AJO298" s="5"/>
      <c r="AJP298" s="5"/>
      <c r="AJQ298" s="5"/>
      <c r="AJR298" s="5"/>
      <c r="AJS298" s="5"/>
      <c r="AJT298" s="5"/>
      <c r="AJU298" s="5"/>
      <c r="AJV298" s="5"/>
      <c r="AJW298" s="5"/>
      <c r="AJX298" s="5"/>
      <c r="AJY298" s="5"/>
      <c r="AJZ298" s="5"/>
      <c r="AKA298" s="5"/>
      <c r="AKB298" s="5"/>
      <c r="AKC298" s="5"/>
      <c r="AKD298" s="5"/>
      <c r="AKE298" s="5"/>
      <c r="AKF298" s="5"/>
      <c r="AKG298" s="5"/>
      <c r="AKH298" s="5"/>
      <c r="AKI298" s="5"/>
      <c r="AKJ298" s="5"/>
      <c r="AKK298" s="5"/>
      <c r="AKL298" s="5"/>
      <c r="AKM298" s="5"/>
      <c r="AKN298" s="5"/>
      <c r="AKO298" s="5"/>
      <c r="AKP298" s="5"/>
      <c r="AKQ298" s="5"/>
      <c r="AKR298" s="5"/>
      <c r="AKS298" s="5"/>
      <c r="AKT298" s="5"/>
      <c r="AKU298" s="5"/>
      <c r="AKV298" s="5"/>
      <c r="AKW298" s="5"/>
      <c r="AKX298" s="5"/>
      <c r="AKY298" s="5"/>
      <c r="AKZ298" s="5"/>
      <c r="ALA298" s="5"/>
      <c r="ALB298" s="5"/>
      <c r="ALC298" s="5"/>
      <c r="ALD298" s="5"/>
      <c r="ALE298" s="5"/>
      <c r="ALF298" s="5"/>
      <c r="ALG298" s="5"/>
      <c r="ALH298" s="5"/>
      <c r="ALI298" s="5"/>
      <c r="ALJ298" s="5"/>
      <c r="ALK298" s="5"/>
      <c r="ALL298" s="5"/>
      <c r="ALM298" s="5"/>
      <c r="ALN298" s="5"/>
      <c r="ALO298" s="5"/>
      <c r="ALP298" s="5"/>
      <c r="ALQ298" s="5"/>
      <c r="ALR298" s="5"/>
      <c r="ALS298" s="5"/>
      <c r="ALT298" s="5"/>
      <c r="ALU298" s="5"/>
      <c r="ALV298" s="5"/>
      <c r="ALW298" s="5"/>
      <c r="ALX298" s="5"/>
      <c r="ALY298" s="5"/>
      <c r="ALZ298" s="5"/>
      <c r="AMA298" s="5"/>
      <c r="AMB298" s="5"/>
      <c r="AMC298" s="5"/>
      <c r="AMD298" s="5"/>
      <c r="AME298" s="5"/>
      <c r="AMF298" s="5"/>
      <c r="AMG298" s="5"/>
      <c r="AMH298" s="5"/>
      <c r="AMI298" s="5"/>
      <c r="AMJ298" s="5"/>
    </row>
    <row r="299" spans="1:1024" ht="20.25" customHeight="1">
      <c r="A299" s="5"/>
      <c r="B299" s="209"/>
      <c r="C299" s="219"/>
      <c r="D299" s="219"/>
      <c r="E299" s="219"/>
      <c r="F299" s="39"/>
      <c r="G299" s="50"/>
      <c r="H299" s="50"/>
      <c r="I299" s="50"/>
      <c r="J299" s="50"/>
      <c r="K299" s="50"/>
      <c r="L299" s="67"/>
      <c r="M299" s="67"/>
      <c r="N299" s="67"/>
      <c r="O299" s="67"/>
      <c r="P299" s="239" t="s">
        <v>40</v>
      </c>
      <c r="Q299" s="239"/>
      <c r="R299" s="239"/>
      <c r="S299" s="247" t="str">
        <f>IF(S298="","",VLOOKUP(S298,'シフト記号表（勤務時間帯）'!$C$6:$K$35,9,0))</f>
        <v/>
      </c>
      <c r="T299" s="251" t="str">
        <f>IF(T298="","",VLOOKUP(T298,'シフト記号表（勤務時間帯）'!$C$6:$K$35,9,0))</f>
        <v/>
      </c>
      <c r="U299" s="251" t="str">
        <f>IF(U298="","",VLOOKUP(U298,'シフト記号表（勤務時間帯）'!$C$6:$K$35,9,0))</f>
        <v/>
      </c>
      <c r="V299" s="251" t="str">
        <f>IF(V298="","",VLOOKUP(V298,'シフト記号表（勤務時間帯）'!$C$6:$K$35,9,0))</f>
        <v/>
      </c>
      <c r="W299" s="251" t="str">
        <f>IF(W298="","",VLOOKUP(W298,'シフト記号表（勤務時間帯）'!$C$6:$K$35,9,0))</f>
        <v/>
      </c>
      <c r="X299" s="251" t="str">
        <f>IF(X298="","",VLOOKUP(X298,'シフト記号表（勤務時間帯）'!$C$6:$K$35,9,0))</f>
        <v/>
      </c>
      <c r="Y299" s="256" t="str">
        <f>IF(Y298="","",VLOOKUP(Y298,'シフト記号表（勤務時間帯）'!$C$6:$K$35,9,0))</f>
        <v/>
      </c>
      <c r="Z299" s="247" t="str">
        <f>IF(Z298="","",VLOOKUP(Z298,'シフト記号表（勤務時間帯）'!$C$6:$K$35,9,0))</f>
        <v/>
      </c>
      <c r="AA299" s="251" t="str">
        <f>IF(AA298="","",VLOOKUP(AA298,'シフト記号表（勤務時間帯）'!$C$6:$K$35,9,0))</f>
        <v/>
      </c>
      <c r="AB299" s="251" t="str">
        <f>IF(AB298="","",VLOOKUP(AB298,'シフト記号表（勤務時間帯）'!$C$6:$K$35,9,0))</f>
        <v/>
      </c>
      <c r="AC299" s="251" t="str">
        <f>IF(AC298="","",VLOOKUP(AC298,'シフト記号表（勤務時間帯）'!$C$6:$K$35,9,0))</f>
        <v/>
      </c>
      <c r="AD299" s="251" t="str">
        <f>IF(AD298="","",VLOOKUP(AD298,'シフト記号表（勤務時間帯）'!$C$6:$K$35,9,0))</f>
        <v/>
      </c>
      <c r="AE299" s="251" t="str">
        <f>IF(AE298="","",VLOOKUP(AE298,'シフト記号表（勤務時間帯）'!$C$6:$K$35,9,0))</f>
        <v/>
      </c>
      <c r="AF299" s="256" t="str">
        <f>IF(AF298="","",VLOOKUP(AF298,'シフト記号表（勤務時間帯）'!$C$6:$K$35,9,0))</f>
        <v/>
      </c>
      <c r="AG299" s="247" t="str">
        <f>IF(AG298="","",VLOOKUP(AG298,'シフト記号表（勤務時間帯）'!$C$6:$K$35,9,0))</f>
        <v/>
      </c>
      <c r="AH299" s="251" t="str">
        <f>IF(AH298="","",VLOOKUP(AH298,'シフト記号表（勤務時間帯）'!$C$6:$K$35,9,0))</f>
        <v/>
      </c>
      <c r="AI299" s="251" t="str">
        <f>IF(AI298="","",VLOOKUP(AI298,'シフト記号表（勤務時間帯）'!$C$6:$K$35,9,0))</f>
        <v/>
      </c>
      <c r="AJ299" s="251" t="str">
        <f>IF(AJ298="","",VLOOKUP(AJ298,'シフト記号表（勤務時間帯）'!$C$6:$K$35,9,0))</f>
        <v/>
      </c>
      <c r="AK299" s="251" t="str">
        <f>IF(AK298="","",VLOOKUP(AK298,'シフト記号表（勤務時間帯）'!$C$6:$K$35,9,0))</f>
        <v/>
      </c>
      <c r="AL299" s="251" t="str">
        <f>IF(AL298="","",VLOOKUP(AL298,'シフト記号表（勤務時間帯）'!$C$6:$K$35,9,0))</f>
        <v/>
      </c>
      <c r="AM299" s="256" t="str">
        <f>IF(AM298="","",VLOOKUP(AM298,'シフト記号表（勤務時間帯）'!$C$6:$K$35,9,0))</f>
        <v/>
      </c>
      <c r="AN299" s="247" t="str">
        <f>IF(AN298="","",VLOOKUP(AN298,'シフト記号表（勤務時間帯）'!$C$6:$K$35,9,0))</f>
        <v/>
      </c>
      <c r="AO299" s="251" t="str">
        <f>IF(AO298="","",VLOOKUP(AO298,'シフト記号表（勤務時間帯）'!$C$6:$K$35,9,0))</f>
        <v/>
      </c>
      <c r="AP299" s="251" t="str">
        <f>IF(AP298="","",VLOOKUP(AP298,'シフト記号表（勤務時間帯）'!$C$6:$K$35,9,0))</f>
        <v/>
      </c>
      <c r="AQ299" s="251" t="str">
        <f>IF(AQ298="","",VLOOKUP(AQ298,'シフト記号表（勤務時間帯）'!$C$6:$K$35,9,0))</f>
        <v/>
      </c>
      <c r="AR299" s="251" t="str">
        <f>IF(AR298="","",VLOOKUP(AR298,'シフト記号表（勤務時間帯）'!$C$6:$K$35,9,0))</f>
        <v/>
      </c>
      <c r="AS299" s="251" t="str">
        <f>IF(AS298="","",VLOOKUP(AS298,'シフト記号表（勤務時間帯）'!$C$6:$K$35,9,0))</f>
        <v/>
      </c>
      <c r="AT299" s="256" t="str">
        <f>IF(AT298="","",VLOOKUP(AT298,'シフト記号表（勤務時間帯）'!$C$6:$K$35,9,0))</f>
        <v/>
      </c>
      <c r="AU299" s="247" t="str">
        <f>IF(AU298="","",VLOOKUP(AU298,'シフト記号表（勤務時間帯）'!$C$6:$K$35,9,0))</f>
        <v/>
      </c>
      <c r="AV299" s="251" t="str">
        <f>IF(AV298="","",VLOOKUP(AV298,'シフト記号表（勤務時間帯）'!$C$6:$K$35,9,0))</f>
        <v/>
      </c>
      <c r="AW299" s="251" t="str">
        <f>IF(AW298="","",VLOOKUP(AW298,'シフト記号表（勤務時間帯）'!$C$6:$K$35,9,0))</f>
        <v/>
      </c>
      <c r="AX299" s="276">
        <f>IF($BB$3="４週",SUM(S299:AT299),IF($BB$3="暦月",SUM(S299:AW299),""))</f>
        <v>0</v>
      </c>
      <c r="AY299" s="276"/>
      <c r="AZ299" s="285">
        <f>IF($BB$3="４週",AX299/4,IF($BB$3="暦月",'認知症対応型通所（100名）'!AX299/('認知症対応型通所（100名）'!$BB$8/7),""))</f>
        <v>0</v>
      </c>
      <c r="BA299" s="285"/>
      <c r="BB299" s="174"/>
      <c r="BC299" s="174"/>
      <c r="BD299" s="174"/>
      <c r="BE299" s="174"/>
      <c r="BF299" s="174"/>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c r="GO299" s="5"/>
      <c r="GP299" s="5"/>
      <c r="GQ299" s="5"/>
      <c r="GR299" s="5"/>
      <c r="GS299" s="5"/>
      <c r="GT299" s="5"/>
      <c r="GU299" s="5"/>
      <c r="GV299" s="5"/>
      <c r="GW299" s="5"/>
      <c r="GX299" s="5"/>
      <c r="GY299" s="5"/>
      <c r="GZ299" s="5"/>
      <c r="HA299" s="5"/>
      <c r="HB299" s="5"/>
      <c r="HC299" s="5"/>
      <c r="HD299" s="5"/>
      <c r="HE299" s="5"/>
      <c r="HF299" s="5"/>
      <c r="HG299" s="5"/>
      <c r="HH299" s="5"/>
      <c r="HI299" s="5"/>
      <c r="HJ299" s="5"/>
      <c r="HK299" s="5"/>
      <c r="HL299" s="5"/>
      <c r="HM299" s="5"/>
      <c r="HN299" s="5"/>
      <c r="HO299" s="5"/>
      <c r="HP299" s="5"/>
      <c r="HQ299" s="5"/>
      <c r="HR299" s="5"/>
      <c r="HS299" s="5"/>
      <c r="HT299" s="5"/>
      <c r="HU299" s="5"/>
      <c r="HV299" s="5"/>
      <c r="HW299" s="5"/>
      <c r="HX299" s="5"/>
      <c r="HY299" s="5"/>
      <c r="HZ299" s="5"/>
      <c r="IA299" s="5"/>
      <c r="IB299" s="5"/>
      <c r="IC299" s="5"/>
      <c r="ID299" s="5"/>
      <c r="IE299" s="5"/>
      <c r="IF299" s="5"/>
      <c r="IG299" s="5"/>
      <c r="IH299" s="5"/>
      <c r="II299" s="5"/>
      <c r="IJ299" s="5"/>
      <c r="IK299" s="5"/>
      <c r="IL299" s="5"/>
      <c r="IM299" s="5"/>
      <c r="IN299" s="5"/>
      <c r="IO299" s="5"/>
      <c r="IP299" s="5"/>
      <c r="IQ299" s="5"/>
      <c r="IR299" s="5"/>
      <c r="IS299" s="5"/>
      <c r="IT299" s="5"/>
      <c r="IU299" s="5"/>
      <c r="IV299" s="5"/>
      <c r="IW299" s="5"/>
      <c r="IX299" s="5"/>
      <c r="IY299" s="5"/>
      <c r="IZ299" s="5"/>
      <c r="JA299" s="5"/>
      <c r="JB299" s="5"/>
      <c r="JC299" s="5"/>
      <c r="JD299" s="5"/>
      <c r="JE299" s="5"/>
      <c r="JF299" s="5"/>
      <c r="JG299" s="5"/>
      <c r="JH299" s="5"/>
      <c r="JI299" s="5"/>
      <c r="JJ299" s="5"/>
      <c r="JK299" s="5"/>
      <c r="JL299" s="5"/>
      <c r="JM299" s="5"/>
      <c r="JN299" s="5"/>
      <c r="JO299" s="5"/>
      <c r="JP299" s="5"/>
      <c r="JQ299" s="5"/>
      <c r="JR299" s="5"/>
      <c r="JS299" s="5"/>
      <c r="JT299" s="5"/>
      <c r="JU299" s="5"/>
      <c r="JV299" s="5"/>
      <c r="JW299" s="5"/>
      <c r="JX299" s="5"/>
      <c r="JY299" s="5"/>
      <c r="JZ299" s="5"/>
      <c r="KA299" s="5"/>
      <c r="KB299" s="5"/>
      <c r="KC299" s="5"/>
      <c r="KD299" s="5"/>
      <c r="KE299" s="5"/>
      <c r="KF299" s="5"/>
      <c r="KG299" s="5"/>
      <c r="KH299" s="5"/>
      <c r="KI299" s="5"/>
      <c r="KJ299" s="5"/>
      <c r="KK299" s="5"/>
      <c r="KL299" s="5"/>
      <c r="KM299" s="5"/>
      <c r="KN299" s="5"/>
      <c r="KO299" s="5"/>
      <c r="KP299" s="5"/>
      <c r="KQ299" s="5"/>
      <c r="KR299" s="5"/>
      <c r="KS299" s="5"/>
      <c r="KT299" s="5"/>
      <c r="KU299" s="5"/>
      <c r="KV299" s="5"/>
      <c r="KW299" s="5"/>
      <c r="KX299" s="5"/>
      <c r="KY299" s="5"/>
      <c r="KZ299" s="5"/>
      <c r="LA299" s="5"/>
      <c r="LB299" s="5"/>
      <c r="LC299" s="5"/>
      <c r="LD299" s="5"/>
      <c r="LE299" s="5"/>
      <c r="LF299" s="5"/>
      <c r="LG299" s="5"/>
      <c r="LH299" s="5"/>
      <c r="LI299" s="5"/>
      <c r="LJ299" s="5"/>
      <c r="LK299" s="5"/>
      <c r="LL299" s="5"/>
      <c r="LM299" s="5"/>
      <c r="LN299" s="5"/>
      <c r="LO299" s="5"/>
      <c r="LP299" s="5"/>
      <c r="LQ299" s="5"/>
      <c r="LR299" s="5"/>
      <c r="LS299" s="5"/>
      <c r="LT299" s="5"/>
      <c r="LU299" s="5"/>
      <c r="LV299" s="5"/>
      <c r="LW299" s="5"/>
      <c r="LX299" s="5"/>
      <c r="LY299" s="5"/>
      <c r="LZ299" s="5"/>
      <c r="MA299" s="5"/>
      <c r="MB299" s="5"/>
      <c r="MC299" s="5"/>
      <c r="MD299" s="5"/>
      <c r="ME299" s="5"/>
      <c r="MF299" s="5"/>
      <c r="MG299" s="5"/>
      <c r="MH299" s="5"/>
      <c r="MI299" s="5"/>
      <c r="MJ299" s="5"/>
      <c r="MK299" s="5"/>
      <c r="ML299" s="5"/>
      <c r="MM299" s="5"/>
      <c r="MN299" s="5"/>
      <c r="MO299" s="5"/>
      <c r="MP299" s="5"/>
      <c r="MQ299" s="5"/>
      <c r="MR299" s="5"/>
      <c r="MS299" s="5"/>
      <c r="MT299" s="5"/>
      <c r="MU299" s="5"/>
      <c r="MV299" s="5"/>
      <c r="MW299" s="5"/>
      <c r="MX299" s="5"/>
      <c r="MY299" s="5"/>
      <c r="MZ299" s="5"/>
      <c r="NA299" s="5"/>
      <c r="NB299" s="5"/>
      <c r="NC299" s="5"/>
      <c r="ND299" s="5"/>
      <c r="NE299" s="5"/>
      <c r="NF299" s="5"/>
      <c r="NG299" s="5"/>
      <c r="NH299" s="5"/>
      <c r="NI299" s="5"/>
      <c r="NJ299" s="5"/>
      <c r="NK299" s="5"/>
      <c r="NL299" s="5"/>
      <c r="NM299" s="5"/>
      <c r="NN299" s="5"/>
      <c r="NO299" s="5"/>
      <c r="NP299" s="5"/>
      <c r="NQ299" s="5"/>
      <c r="NR299" s="5"/>
      <c r="NS299" s="5"/>
      <c r="NT299" s="5"/>
      <c r="NU299" s="5"/>
      <c r="NV299" s="5"/>
      <c r="NW299" s="5"/>
      <c r="NX299" s="5"/>
      <c r="NY299" s="5"/>
      <c r="NZ299" s="5"/>
      <c r="OA299" s="5"/>
      <c r="OB299" s="5"/>
      <c r="OC299" s="5"/>
      <c r="OD299" s="5"/>
      <c r="OE299" s="5"/>
      <c r="OF299" s="5"/>
      <c r="OG299" s="5"/>
      <c r="OH299" s="5"/>
      <c r="OI299" s="5"/>
      <c r="OJ299" s="5"/>
      <c r="OK299" s="5"/>
      <c r="OL299" s="5"/>
      <c r="OM299" s="5"/>
      <c r="ON299" s="5"/>
      <c r="OO299" s="5"/>
      <c r="OP299" s="5"/>
      <c r="OQ299" s="5"/>
      <c r="OR299" s="5"/>
      <c r="OS299" s="5"/>
      <c r="OT299" s="5"/>
      <c r="OU299" s="5"/>
      <c r="OV299" s="5"/>
      <c r="OW299" s="5"/>
      <c r="OX299" s="5"/>
      <c r="OY299" s="5"/>
      <c r="OZ299" s="5"/>
      <c r="PA299" s="5"/>
      <c r="PB299" s="5"/>
      <c r="PC299" s="5"/>
      <c r="PD299" s="5"/>
      <c r="PE299" s="5"/>
      <c r="PF299" s="5"/>
      <c r="PG299" s="5"/>
      <c r="PH299" s="5"/>
      <c r="PI299" s="5"/>
      <c r="PJ299" s="5"/>
      <c r="PK299" s="5"/>
      <c r="PL299" s="5"/>
      <c r="PM299" s="5"/>
      <c r="PN299" s="5"/>
      <c r="PO299" s="5"/>
      <c r="PP299" s="5"/>
      <c r="PQ299" s="5"/>
      <c r="PR299" s="5"/>
      <c r="PS299" s="5"/>
      <c r="PT299" s="5"/>
      <c r="PU299" s="5"/>
      <c r="PV299" s="5"/>
      <c r="PW299" s="5"/>
      <c r="PX299" s="5"/>
      <c r="PY299" s="5"/>
      <c r="PZ299" s="5"/>
      <c r="QA299" s="5"/>
      <c r="QB299" s="5"/>
      <c r="QC299" s="5"/>
      <c r="QD299" s="5"/>
      <c r="QE299" s="5"/>
      <c r="QF299" s="5"/>
      <c r="QG299" s="5"/>
      <c r="QH299" s="5"/>
      <c r="QI299" s="5"/>
      <c r="QJ299" s="5"/>
      <c r="QK299" s="5"/>
      <c r="QL299" s="5"/>
      <c r="QM299" s="5"/>
      <c r="QN299" s="5"/>
      <c r="QO299" s="5"/>
      <c r="QP299" s="5"/>
      <c r="QQ299" s="5"/>
      <c r="QR299" s="5"/>
      <c r="QS299" s="5"/>
      <c r="QT299" s="5"/>
      <c r="QU299" s="5"/>
      <c r="QV299" s="5"/>
      <c r="QW299" s="5"/>
      <c r="QX299" s="5"/>
      <c r="QY299" s="5"/>
      <c r="QZ299" s="5"/>
      <c r="RA299" s="5"/>
      <c r="RB299" s="5"/>
      <c r="RC299" s="5"/>
      <c r="RD299" s="5"/>
      <c r="RE299" s="5"/>
      <c r="RF299" s="5"/>
      <c r="RG299" s="5"/>
      <c r="RH299" s="5"/>
      <c r="RI299" s="5"/>
      <c r="RJ299" s="5"/>
      <c r="RK299" s="5"/>
      <c r="RL299" s="5"/>
      <c r="RM299" s="5"/>
      <c r="RN299" s="5"/>
      <c r="RO299" s="5"/>
      <c r="RP299" s="5"/>
      <c r="RQ299" s="5"/>
      <c r="RR299" s="5"/>
      <c r="RS299" s="5"/>
      <c r="RT299" s="5"/>
      <c r="RU299" s="5"/>
      <c r="RV299" s="5"/>
      <c r="RW299" s="5"/>
      <c r="RX299" s="5"/>
      <c r="RY299" s="5"/>
      <c r="RZ299" s="5"/>
      <c r="SA299" s="5"/>
      <c r="SB299" s="5"/>
      <c r="SC299" s="5"/>
      <c r="SD299" s="5"/>
      <c r="SE299" s="5"/>
      <c r="SF299" s="5"/>
      <c r="SG299" s="5"/>
      <c r="SH299" s="5"/>
      <c r="SI299" s="5"/>
      <c r="SJ299" s="5"/>
      <c r="SK299" s="5"/>
      <c r="SL299" s="5"/>
      <c r="SM299" s="5"/>
      <c r="SN299" s="5"/>
      <c r="SO299" s="5"/>
      <c r="SP299" s="5"/>
      <c r="SQ299" s="5"/>
      <c r="SR299" s="5"/>
      <c r="SS299" s="5"/>
      <c r="ST299" s="5"/>
      <c r="SU299" s="5"/>
      <c r="SV299" s="5"/>
      <c r="SW299" s="5"/>
      <c r="SX299" s="5"/>
      <c r="SY299" s="5"/>
      <c r="SZ299" s="5"/>
      <c r="TA299" s="5"/>
      <c r="TB299" s="5"/>
      <c r="TC299" s="5"/>
      <c r="TD299" s="5"/>
      <c r="TE299" s="5"/>
      <c r="TF299" s="5"/>
      <c r="TG299" s="5"/>
      <c r="TH299" s="5"/>
      <c r="TI299" s="5"/>
      <c r="TJ299" s="5"/>
      <c r="TK299" s="5"/>
      <c r="TL299" s="5"/>
      <c r="TM299" s="5"/>
      <c r="TN299" s="5"/>
      <c r="TO299" s="5"/>
      <c r="TP299" s="5"/>
      <c r="TQ299" s="5"/>
      <c r="TR299" s="5"/>
      <c r="TS299" s="5"/>
      <c r="TT299" s="5"/>
      <c r="TU299" s="5"/>
      <c r="TV299" s="5"/>
      <c r="TW299" s="5"/>
      <c r="TX299" s="5"/>
      <c r="TY299" s="5"/>
      <c r="TZ299" s="5"/>
      <c r="UA299" s="5"/>
      <c r="UB299" s="5"/>
      <c r="UC299" s="5"/>
      <c r="UD299" s="5"/>
      <c r="UE299" s="5"/>
      <c r="UF299" s="5"/>
      <c r="UG299" s="5"/>
      <c r="UH299" s="5"/>
      <c r="UI299" s="5"/>
      <c r="UJ299" s="5"/>
      <c r="UK299" s="5"/>
      <c r="UL299" s="5"/>
      <c r="UM299" s="5"/>
      <c r="UN299" s="5"/>
      <c r="UO299" s="5"/>
      <c r="UP299" s="5"/>
      <c r="UQ299" s="5"/>
      <c r="UR299" s="5"/>
      <c r="US299" s="5"/>
      <c r="UT299" s="5"/>
      <c r="UU299" s="5"/>
      <c r="UV299" s="5"/>
      <c r="UW299" s="5"/>
      <c r="UX299" s="5"/>
      <c r="UY299" s="5"/>
      <c r="UZ299" s="5"/>
      <c r="VA299" s="5"/>
      <c r="VB299" s="5"/>
      <c r="VC299" s="5"/>
      <c r="VD299" s="5"/>
      <c r="VE299" s="5"/>
      <c r="VF299" s="5"/>
      <c r="VG299" s="5"/>
      <c r="VH299" s="5"/>
      <c r="VI299" s="5"/>
      <c r="VJ299" s="5"/>
      <c r="VK299" s="5"/>
      <c r="VL299" s="5"/>
      <c r="VM299" s="5"/>
      <c r="VN299" s="5"/>
      <c r="VO299" s="5"/>
      <c r="VP299" s="5"/>
      <c r="VQ299" s="5"/>
      <c r="VR299" s="5"/>
      <c r="VS299" s="5"/>
      <c r="VT299" s="5"/>
      <c r="VU299" s="5"/>
      <c r="VV299" s="5"/>
      <c r="VW299" s="5"/>
      <c r="VX299" s="5"/>
      <c r="VY299" s="5"/>
      <c r="VZ299" s="5"/>
      <c r="WA299" s="5"/>
      <c r="WB299" s="5"/>
      <c r="WC299" s="5"/>
      <c r="WD299" s="5"/>
      <c r="WE299" s="5"/>
      <c r="WF299" s="5"/>
      <c r="WG299" s="5"/>
      <c r="WH299" s="5"/>
      <c r="WI299" s="5"/>
      <c r="WJ299" s="5"/>
      <c r="WK299" s="5"/>
      <c r="WL299" s="5"/>
      <c r="WM299" s="5"/>
      <c r="WN299" s="5"/>
      <c r="WO299" s="5"/>
      <c r="WP299" s="5"/>
      <c r="WQ299" s="5"/>
      <c r="WR299" s="5"/>
      <c r="WS299" s="5"/>
      <c r="WT299" s="5"/>
      <c r="WU299" s="5"/>
      <c r="WV299" s="5"/>
      <c r="WW299" s="5"/>
      <c r="WX299" s="5"/>
      <c r="WY299" s="5"/>
      <c r="WZ299" s="5"/>
      <c r="XA299" s="5"/>
      <c r="XB299" s="5"/>
      <c r="XC299" s="5"/>
      <c r="XD299" s="5"/>
      <c r="XE299" s="5"/>
      <c r="XF299" s="5"/>
      <c r="XG299" s="5"/>
      <c r="XH299" s="5"/>
      <c r="XI299" s="5"/>
      <c r="XJ299" s="5"/>
      <c r="XK299" s="5"/>
      <c r="XL299" s="5"/>
      <c r="XM299" s="5"/>
      <c r="XN299" s="5"/>
      <c r="XO299" s="5"/>
      <c r="XP299" s="5"/>
      <c r="XQ299" s="5"/>
      <c r="XR299" s="5"/>
      <c r="XS299" s="5"/>
      <c r="XT299" s="5"/>
      <c r="XU299" s="5"/>
      <c r="XV299" s="5"/>
      <c r="XW299" s="5"/>
      <c r="XX299" s="5"/>
      <c r="XY299" s="5"/>
      <c r="XZ299" s="5"/>
      <c r="YA299" s="5"/>
      <c r="YB299" s="5"/>
      <c r="YC299" s="5"/>
      <c r="YD299" s="5"/>
      <c r="YE299" s="5"/>
      <c r="YF299" s="5"/>
      <c r="YG299" s="5"/>
      <c r="YH299" s="5"/>
      <c r="YI299" s="5"/>
      <c r="YJ299" s="5"/>
      <c r="YK299" s="5"/>
      <c r="YL299" s="5"/>
      <c r="YM299" s="5"/>
      <c r="YN299" s="5"/>
      <c r="YO299" s="5"/>
      <c r="YP299" s="5"/>
      <c r="YQ299" s="5"/>
      <c r="YR299" s="5"/>
      <c r="YS299" s="5"/>
      <c r="YT299" s="5"/>
      <c r="YU299" s="5"/>
      <c r="YV299" s="5"/>
      <c r="YW299" s="5"/>
      <c r="YX299" s="5"/>
      <c r="YY299" s="5"/>
      <c r="YZ299" s="5"/>
      <c r="ZA299" s="5"/>
      <c r="ZB299" s="5"/>
      <c r="ZC299" s="5"/>
      <c r="ZD299" s="5"/>
      <c r="ZE299" s="5"/>
      <c r="ZF299" s="5"/>
      <c r="ZG299" s="5"/>
      <c r="ZH299" s="5"/>
      <c r="ZI299" s="5"/>
      <c r="ZJ299" s="5"/>
      <c r="ZK299" s="5"/>
      <c r="ZL299" s="5"/>
      <c r="ZM299" s="5"/>
      <c r="ZN299" s="5"/>
      <c r="ZO299" s="5"/>
      <c r="ZP299" s="5"/>
      <c r="ZQ299" s="5"/>
      <c r="ZR299" s="5"/>
      <c r="ZS299" s="5"/>
      <c r="ZT299" s="5"/>
      <c r="ZU299" s="5"/>
      <c r="ZV299" s="5"/>
      <c r="ZW299" s="5"/>
      <c r="ZX299" s="5"/>
      <c r="ZY299" s="5"/>
      <c r="ZZ299" s="5"/>
      <c r="AAA299" s="5"/>
      <c r="AAB299" s="5"/>
      <c r="AAC299" s="5"/>
      <c r="AAD299" s="5"/>
      <c r="AAE299" s="5"/>
      <c r="AAF299" s="5"/>
      <c r="AAG299" s="5"/>
      <c r="AAH299" s="5"/>
      <c r="AAI299" s="5"/>
      <c r="AAJ299" s="5"/>
      <c r="AAK299" s="5"/>
      <c r="AAL299" s="5"/>
      <c r="AAM299" s="5"/>
      <c r="AAN299" s="5"/>
      <c r="AAO299" s="5"/>
      <c r="AAP299" s="5"/>
      <c r="AAQ299" s="5"/>
      <c r="AAR299" s="5"/>
      <c r="AAS299" s="5"/>
      <c r="AAT299" s="5"/>
      <c r="AAU299" s="5"/>
      <c r="AAV299" s="5"/>
      <c r="AAW299" s="5"/>
      <c r="AAX299" s="5"/>
      <c r="AAY299" s="5"/>
      <c r="AAZ299" s="5"/>
      <c r="ABA299" s="5"/>
      <c r="ABB299" s="5"/>
      <c r="ABC299" s="5"/>
      <c r="ABD299" s="5"/>
      <c r="ABE299" s="5"/>
      <c r="ABF299" s="5"/>
      <c r="ABG299" s="5"/>
      <c r="ABH299" s="5"/>
      <c r="ABI299" s="5"/>
      <c r="ABJ299" s="5"/>
      <c r="ABK299" s="5"/>
      <c r="ABL299" s="5"/>
      <c r="ABM299" s="5"/>
      <c r="ABN299" s="5"/>
      <c r="ABO299" s="5"/>
      <c r="ABP299" s="5"/>
      <c r="ABQ299" s="5"/>
      <c r="ABR299" s="5"/>
      <c r="ABS299" s="5"/>
      <c r="ABT299" s="5"/>
      <c r="ABU299" s="5"/>
      <c r="ABV299" s="5"/>
      <c r="ABW299" s="5"/>
      <c r="ABX299" s="5"/>
      <c r="ABY299" s="5"/>
      <c r="ABZ299" s="5"/>
      <c r="ACA299" s="5"/>
      <c r="ACB299" s="5"/>
      <c r="ACC299" s="5"/>
      <c r="ACD299" s="5"/>
      <c r="ACE299" s="5"/>
      <c r="ACF299" s="5"/>
      <c r="ACG299" s="5"/>
      <c r="ACH299" s="5"/>
      <c r="ACI299" s="5"/>
      <c r="ACJ299" s="5"/>
      <c r="ACK299" s="5"/>
      <c r="ACL299" s="5"/>
      <c r="ACM299" s="5"/>
      <c r="ACN299" s="5"/>
      <c r="ACO299" s="5"/>
      <c r="ACP299" s="5"/>
      <c r="ACQ299" s="5"/>
      <c r="ACR299" s="5"/>
      <c r="ACS299" s="5"/>
      <c r="ACT299" s="5"/>
      <c r="ACU299" s="5"/>
      <c r="ACV299" s="5"/>
      <c r="ACW299" s="5"/>
      <c r="ACX299" s="5"/>
      <c r="ACY299" s="5"/>
      <c r="ACZ299" s="5"/>
      <c r="ADA299" s="5"/>
      <c r="ADB299" s="5"/>
      <c r="ADC299" s="5"/>
      <c r="ADD299" s="5"/>
      <c r="ADE299" s="5"/>
      <c r="ADF299" s="5"/>
      <c r="ADG299" s="5"/>
      <c r="ADH299" s="5"/>
      <c r="ADI299" s="5"/>
      <c r="ADJ299" s="5"/>
      <c r="ADK299" s="5"/>
      <c r="ADL299" s="5"/>
      <c r="ADM299" s="5"/>
      <c r="ADN299" s="5"/>
      <c r="ADO299" s="5"/>
      <c r="ADP299" s="5"/>
      <c r="ADQ299" s="5"/>
      <c r="ADR299" s="5"/>
      <c r="ADS299" s="5"/>
      <c r="ADT299" s="5"/>
      <c r="ADU299" s="5"/>
      <c r="ADV299" s="5"/>
      <c r="ADW299" s="5"/>
      <c r="ADX299" s="5"/>
      <c r="ADY299" s="5"/>
      <c r="ADZ299" s="5"/>
      <c r="AEA299" s="5"/>
      <c r="AEB299" s="5"/>
      <c r="AEC299" s="5"/>
      <c r="AED299" s="5"/>
      <c r="AEE299" s="5"/>
      <c r="AEF299" s="5"/>
      <c r="AEG299" s="5"/>
      <c r="AEH299" s="5"/>
      <c r="AEI299" s="5"/>
      <c r="AEJ299" s="5"/>
      <c r="AEK299" s="5"/>
      <c r="AEL299" s="5"/>
      <c r="AEM299" s="5"/>
      <c r="AEN299" s="5"/>
      <c r="AEO299" s="5"/>
      <c r="AEP299" s="5"/>
      <c r="AEQ299" s="5"/>
      <c r="AER299" s="5"/>
      <c r="AES299" s="5"/>
      <c r="AET299" s="5"/>
      <c r="AEU299" s="5"/>
      <c r="AEV299" s="5"/>
      <c r="AEW299" s="5"/>
      <c r="AEX299" s="5"/>
      <c r="AEY299" s="5"/>
      <c r="AEZ299" s="5"/>
      <c r="AFA299" s="5"/>
      <c r="AFB299" s="5"/>
      <c r="AFC299" s="5"/>
      <c r="AFD299" s="5"/>
      <c r="AFE299" s="5"/>
      <c r="AFF299" s="5"/>
      <c r="AFG299" s="5"/>
      <c r="AFH299" s="5"/>
      <c r="AFI299" s="5"/>
      <c r="AFJ299" s="5"/>
      <c r="AFK299" s="5"/>
      <c r="AFL299" s="5"/>
      <c r="AFM299" s="5"/>
      <c r="AFN299" s="5"/>
      <c r="AFO299" s="5"/>
      <c r="AFP299" s="5"/>
      <c r="AFQ299" s="5"/>
      <c r="AFR299" s="5"/>
      <c r="AFS299" s="5"/>
      <c r="AFT299" s="5"/>
      <c r="AFU299" s="5"/>
      <c r="AFV299" s="5"/>
      <c r="AFW299" s="5"/>
      <c r="AFX299" s="5"/>
      <c r="AFY299" s="5"/>
      <c r="AFZ299" s="5"/>
      <c r="AGA299" s="5"/>
      <c r="AGB299" s="5"/>
      <c r="AGC299" s="5"/>
      <c r="AGD299" s="5"/>
      <c r="AGE299" s="5"/>
      <c r="AGF299" s="5"/>
      <c r="AGG299" s="5"/>
      <c r="AGH299" s="5"/>
      <c r="AGI299" s="5"/>
      <c r="AGJ299" s="5"/>
      <c r="AGK299" s="5"/>
      <c r="AGL299" s="5"/>
      <c r="AGM299" s="5"/>
      <c r="AGN299" s="5"/>
      <c r="AGO299" s="5"/>
      <c r="AGP299" s="5"/>
      <c r="AGQ299" s="5"/>
      <c r="AGR299" s="5"/>
      <c r="AGS299" s="5"/>
      <c r="AGT299" s="5"/>
      <c r="AGU299" s="5"/>
      <c r="AGV299" s="5"/>
      <c r="AGW299" s="5"/>
      <c r="AGX299" s="5"/>
      <c r="AGY299" s="5"/>
      <c r="AGZ299" s="5"/>
      <c r="AHA299" s="5"/>
      <c r="AHB299" s="5"/>
      <c r="AHC299" s="5"/>
      <c r="AHD299" s="5"/>
      <c r="AHE299" s="5"/>
      <c r="AHF299" s="5"/>
      <c r="AHG299" s="5"/>
      <c r="AHH299" s="5"/>
      <c r="AHI299" s="5"/>
      <c r="AHJ299" s="5"/>
      <c r="AHK299" s="5"/>
      <c r="AHL299" s="5"/>
      <c r="AHM299" s="5"/>
      <c r="AHN299" s="5"/>
      <c r="AHO299" s="5"/>
      <c r="AHP299" s="5"/>
      <c r="AHQ299" s="5"/>
      <c r="AHR299" s="5"/>
      <c r="AHS299" s="5"/>
      <c r="AHT299" s="5"/>
      <c r="AHU299" s="5"/>
      <c r="AHV299" s="5"/>
      <c r="AHW299" s="5"/>
      <c r="AHX299" s="5"/>
      <c r="AHY299" s="5"/>
      <c r="AHZ299" s="5"/>
      <c r="AIA299" s="5"/>
      <c r="AIB299" s="5"/>
      <c r="AIC299" s="5"/>
      <c r="AID299" s="5"/>
      <c r="AIE299" s="5"/>
      <c r="AIF299" s="5"/>
      <c r="AIG299" s="5"/>
      <c r="AIH299" s="5"/>
      <c r="AII299" s="5"/>
      <c r="AIJ299" s="5"/>
      <c r="AIK299" s="5"/>
      <c r="AIL299" s="5"/>
      <c r="AIM299" s="5"/>
      <c r="AIN299" s="5"/>
      <c r="AIO299" s="5"/>
      <c r="AIP299" s="5"/>
      <c r="AIQ299" s="5"/>
      <c r="AIR299" s="5"/>
      <c r="AIS299" s="5"/>
      <c r="AIT299" s="5"/>
      <c r="AIU299" s="5"/>
      <c r="AIV299" s="5"/>
      <c r="AIW299" s="5"/>
      <c r="AIX299" s="5"/>
      <c r="AIY299" s="5"/>
      <c r="AIZ299" s="5"/>
      <c r="AJA299" s="5"/>
      <c r="AJB299" s="5"/>
      <c r="AJC299" s="5"/>
      <c r="AJD299" s="5"/>
      <c r="AJE299" s="5"/>
      <c r="AJF299" s="5"/>
      <c r="AJG299" s="5"/>
      <c r="AJH299" s="5"/>
      <c r="AJI299" s="5"/>
      <c r="AJJ299" s="5"/>
      <c r="AJK299" s="5"/>
      <c r="AJL299" s="5"/>
      <c r="AJM299" s="5"/>
      <c r="AJN299" s="5"/>
      <c r="AJO299" s="5"/>
      <c r="AJP299" s="5"/>
      <c r="AJQ299" s="5"/>
      <c r="AJR299" s="5"/>
      <c r="AJS299" s="5"/>
      <c r="AJT299" s="5"/>
      <c r="AJU299" s="5"/>
      <c r="AJV299" s="5"/>
      <c r="AJW299" s="5"/>
      <c r="AJX299" s="5"/>
      <c r="AJY299" s="5"/>
      <c r="AJZ299" s="5"/>
      <c r="AKA299" s="5"/>
      <c r="AKB299" s="5"/>
      <c r="AKC299" s="5"/>
      <c r="AKD299" s="5"/>
      <c r="AKE299" s="5"/>
      <c r="AKF299" s="5"/>
      <c r="AKG299" s="5"/>
      <c r="AKH299" s="5"/>
      <c r="AKI299" s="5"/>
      <c r="AKJ299" s="5"/>
      <c r="AKK299" s="5"/>
      <c r="AKL299" s="5"/>
      <c r="AKM299" s="5"/>
      <c r="AKN299" s="5"/>
      <c r="AKO299" s="5"/>
      <c r="AKP299" s="5"/>
      <c r="AKQ299" s="5"/>
      <c r="AKR299" s="5"/>
      <c r="AKS299" s="5"/>
      <c r="AKT299" s="5"/>
      <c r="AKU299" s="5"/>
      <c r="AKV299" s="5"/>
      <c r="AKW299" s="5"/>
      <c r="AKX299" s="5"/>
      <c r="AKY299" s="5"/>
      <c r="AKZ299" s="5"/>
      <c r="ALA299" s="5"/>
      <c r="ALB299" s="5"/>
      <c r="ALC299" s="5"/>
      <c r="ALD299" s="5"/>
      <c r="ALE299" s="5"/>
      <c r="ALF299" s="5"/>
      <c r="ALG299" s="5"/>
      <c r="ALH299" s="5"/>
      <c r="ALI299" s="5"/>
      <c r="ALJ299" s="5"/>
      <c r="ALK299" s="5"/>
      <c r="ALL299" s="5"/>
      <c r="ALM299" s="5"/>
      <c r="ALN299" s="5"/>
      <c r="ALO299" s="5"/>
      <c r="ALP299" s="5"/>
      <c r="ALQ299" s="5"/>
      <c r="ALR299" s="5"/>
      <c r="ALS299" s="5"/>
      <c r="ALT299" s="5"/>
      <c r="ALU299" s="5"/>
      <c r="ALV299" s="5"/>
      <c r="ALW299" s="5"/>
      <c r="ALX299" s="5"/>
      <c r="ALY299" s="5"/>
      <c r="ALZ299" s="5"/>
      <c r="AMA299" s="5"/>
      <c r="AMB299" s="5"/>
      <c r="AMC299" s="5"/>
      <c r="AMD299" s="5"/>
      <c r="AME299" s="5"/>
      <c r="AMF299" s="5"/>
      <c r="AMG299" s="5"/>
      <c r="AMH299" s="5"/>
      <c r="AMI299" s="5"/>
      <c r="AMJ299" s="5"/>
    </row>
    <row r="300" spans="1:1024" ht="20.25" customHeight="1">
      <c r="A300" s="5"/>
      <c r="B300" s="209"/>
      <c r="C300" s="219"/>
      <c r="D300" s="219"/>
      <c r="E300" s="219"/>
      <c r="F300" s="303">
        <f>C298</f>
        <v>0</v>
      </c>
      <c r="G300" s="50"/>
      <c r="H300" s="50"/>
      <c r="I300" s="50"/>
      <c r="J300" s="50"/>
      <c r="K300" s="50"/>
      <c r="L300" s="67"/>
      <c r="M300" s="67"/>
      <c r="N300" s="67"/>
      <c r="O300" s="67"/>
      <c r="P300" s="240" t="s">
        <v>44</v>
      </c>
      <c r="Q300" s="240"/>
      <c r="R300" s="240"/>
      <c r="S300" s="248" t="str">
        <f>IF(S298="","",VLOOKUP(S298,'シフト記号表（勤務時間帯）'!$C$6:$U$35,19,0))</f>
        <v/>
      </c>
      <c r="T300" s="252" t="str">
        <f>IF(T298="","",VLOOKUP(T298,'シフト記号表（勤務時間帯）'!$C$6:$U$35,19,0))</f>
        <v/>
      </c>
      <c r="U300" s="252" t="str">
        <f>IF(U298="","",VLOOKUP(U298,'シフト記号表（勤務時間帯）'!$C$6:$U$35,19,0))</f>
        <v/>
      </c>
      <c r="V300" s="252" t="str">
        <f>IF(V298="","",VLOOKUP(V298,'シフト記号表（勤務時間帯）'!$C$6:$U$35,19,0))</f>
        <v/>
      </c>
      <c r="W300" s="252" t="str">
        <f>IF(W298="","",VLOOKUP(W298,'シフト記号表（勤務時間帯）'!$C$6:$U$35,19,0))</f>
        <v/>
      </c>
      <c r="X300" s="252" t="str">
        <f>IF(X298="","",VLOOKUP(X298,'シフト記号表（勤務時間帯）'!$C$6:$U$35,19,0))</f>
        <v/>
      </c>
      <c r="Y300" s="257" t="str">
        <f>IF(Y298="","",VLOOKUP(Y298,'シフト記号表（勤務時間帯）'!$C$6:$U$35,19,0))</f>
        <v/>
      </c>
      <c r="Z300" s="248" t="str">
        <f>IF(Z298="","",VLOOKUP(Z298,'シフト記号表（勤務時間帯）'!$C$6:$U$35,19,0))</f>
        <v/>
      </c>
      <c r="AA300" s="252" t="str">
        <f>IF(AA298="","",VLOOKUP(AA298,'シフト記号表（勤務時間帯）'!$C$6:$U$35,19,0))</f>
        <v/>
      </c>
      <c r="AB300" s="252" t="str">
        <f>IF(AB298="","",VLOOKUP(AB298,'シフト記号表（勤務時間帯）'!$C$6:$U$35,19,0))</f>
        <v/>
      </c>
      <c r="AC300" s="252" t="str">
        <f>IF(AC298="","",VLOOKUP(AC298,'シフト記号表（勤務時間帯）'!$C$6:$U$35,19,0))</f>
        <v/>
      </c>
      <c r="AD300" s="252" t="str">
        <f>IF(AD298="","",VLOOKUP(AD298,'シフト記号表（勤務時間帯）'!$C$6:$U$35,19,0))</f>
        <v/>
      </c>
      <c r="AE300" s="252" t="str">
        <f>IF(AE298="","",VLOOKUP(AE298,'シフト記号表（勤務時間帯）'!$C$6:$U$35,19,0))</f>
        <v/>
      </c>
      <c r="AF300" s="257" t="str">
        <f>IF(AF298="","",VLOOKUP(AF298,'シフト記号表（勤務時間帯）'!$C$6:$U$35,19,0))</f>
        <v/>
      </c>
      <c r="AG300" s="248" t="str">
        <f>IF(AG298="","",VLOOKUP(AG298,'シフト記号表（勤務時間帯）'!$C$6:$U$35,19,0))</f>
        <v/>
      </c>
      <c r="AH300" s="252" t="str">
        <f>IF(AH298="","",VLOOKUP(AH298,'シフト記号表（勤務時間帯）'!$C$6:$U$35,19,0))</f>
        <v/>
      </c>
      <c r="AI300" s="252" t="str">
        <f>IF(AI298="","",VLOOKUP(AI298,'シフト記号表（勤務時間帯）'!$C$6:$U$35,19,0))</f>
        <v/>
      </c>
      <c r="AJ300" s="252" t="str">
        <f>IF(AJ298="","",VLOOKUP(AJ298,'シフト記号表（勤務時間帯）'!$C$6:$U$35,19,0))</f>
        <v/>
      </c>
      <c r="AK300" s="252" t="str">
        <f>IF(AK298="","",VLOOKUP(AK298,'シフト記号表（勤務時間帯）'!$C$6:$U$35,19,0))</f>
        <v/>
      </c>
      <c r="AL300" s="252" t="str">
        <f>IF(AL298="","",VLOOKUP(AL298,'シフト記号表（勤務時間帯）'!$C$6:$U$35,19,0))</f>
        <v/>
      </c>
      <c r="AM300" s="257" t="str">
        <f>IF(AM298="","",VLOOKUP(AM298,'シフト記号表（勤務時間帯）'!$C$6:$U$35,19,0))</f>
        <v/>
      </c>
      <c r="AN300" s="248" t="str">
        <f>IF(AN298="","",VLOOKUP(AN298,'シフト記号表（勤務時間帯）'!$C$6:$U$35,19,0))</f>
        <v/>
      </c>
      <c r="AO300" s="252" t="str">
        <f>IF(AO298="","",VLOOKUP(AO298,'シフト記号表（勤務時間帯）'!$C$6:$U$35,19,0))</f>
        <v/>
      </c>
      <c r="AP300" s="252" t="str">
        <f>IF(AP298="","",VLOOKUP(AP298,'シフト記号表（勤務時間帯）'!$C$6:$U$35,19,0))</f>
        <v/>
      </c>
      <c r="AQ300" s="252" t="str">
        <f>IF(AQ298="","",VLOOKUP(AQ298,'シフト記号表（勤務時間帯）'!$C$6:$U$35,19,0))</f>
        <v/>
      </c>
      <c r="AR300" s="252" t="str">
        <f>IF(AR298="","",VLOOKUP(AR298,'シフト記号表（勤務時間帯）'!$C$6:$U$35,19,0))</f>
        <v/>
      </c>
      <c r="AS300" s="252" t="str">
        <f>IF(AS298="","",VLOOKUP(AS298,'シフト記号表（勤務時間帯）'!$C$6:$U$35,19,0))</f>
        <v/>
      </c>
      <c r="AT300" s="257" t="str">
        <f>IF(AT298="","",VLOOKUP(AT298,'シフト記号表（勤務時間帯）'!$C$6:$U$35,19,0))</f>
        <v/>
      </c>
      <c r="AU300" s="248" t="str">
        <f>IF(AU298="","",VLOOKUP(AU298,'シフト記号表（勤務時間帯）'!$C$6:$U$35,19,0))</f>
        <v/>
      </c>
      <c r="AV300" s="252" t="str">
        <f>IF(AV298="","",VLOOKUP(AV298,'シフト記号表（勤務時間帯）'!$C$6:$U$35,19,0))</f>
        <v/>
      </c>
      <c r="AW300" s="252" t="str">
        <f>IF(AW298="","",VLOOKUP(AW298,'シフト記号表（勤務時間帯）'!$C$6:$U$35,19,0))</f>
        <v/>
      </c>
      <c r="AX300" s="277">
        <f>IF($BB$3="４週",SUM(S300:AT300),IF($BB$3="暦月",SUM(S300:AW300),""))</f>
        <v>0</v>
      </c>
      <c r="AY300" s="277"/>
      <c r="AZ300" s="286">
        <f>IF($BB$3="４週",AX300/4,IF($BB$3="暦月",'認知症対応型通所（100名）'!AX300/('認知症対応型通所（100名）'!$BB$8/7),""))</f>
        <v>0</v>
      </c>
      <c r="BA300" s="286"/>
      <c r="BB300" s="174"/>
      <c r="BC300" s="174"/>
      <c r="BD300" s="174"/>
      <c r="BE300" s="174"/>
      <c r="BF300" s="174"/>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c r="GS300" s="5"/>
      <c r="GT300" s="5"/>
      <c r="GU300" s="5"/>
      <c r="GV300" s="5"/>
      <c r="GW300" s="5"/>
      <c r="GX300" s="5"/>
      <c r="GY300" s="5"/>
      <c r="GZ300" s="5"/>
      <c r="HA300" s="5"/>
      <c r="HB300" s="5"/>
      <c r="HC300" s="5"/>
      <c r="HD300" s="5"/>
      <c r="HE300" s="5"/>
      <c r="HF300" s="5"/>
      <c r="HG300" s="5"/>
      <c r="HH300" s="5"/>
      <c r="HI300" s="5"/>
      <c r="HJ300" s="5"/>
      <c r="HK300" s="5"/>
      <c r="HL300" s="5"/>
      <c r="HM300" s="5"/>
      <c r="HN300" s="5"/>
      <c r="HO300" s="5"/>
      <c r="HP300" s="5"/>
      <c r="HQ300" s="5"/>
      <c r="HR300" s="5"/>
      <c r="HS300" s="5"/>
      <c r="HT300" s="5"/>
      <c r="HU300" s="5"/>
      <c r="HV300" s="5"/>
      <c r="HW300" s="5"/>
      <c r="HX300" s="5"/>
      <c r="HY300" s="5"/>
      <c r="HZ300" s="5"/>
      <c r="IA300" s="5"/>
      <c r="IB300" s="5"/>
      <c r="IC300" s="5"/>
      <c r="ID300" s="5"/>
      <c r="IE300" s="5"/>
      <c r="IF300" s="5"/>
      <c r="IG300" s="5"/>
      <c r="IH300" s="5"/>
      <c r="II300" s="5"/>
      <c r="IJ300" s="5"/>
      <c r="IK300" s="5"/>
      <c r="IL300" s="5"/>
      <c r="IM300" s="5"/>
      <c r="IN300" s="5"/>
      <c r="IO300" s="5"/>
      <c r="IP300" s="5"/>
      <c r="IQ300" s="5"/>
      <c r="IR300" s="5"/>
      <c r="IS300" s="5"/>
      <c r="IT300" s="5"/>
      <c r="IU300" s="5"/>
      <c r="IV300" s="5"/>
      <c r="IW300" s="5"/>
      <c r="IX300" s="5"/>
      <c r="IY300" s="5"/>
      <c r="IZ300" s="5"/>
      <c r="JA300" s="5"/>
      <c r="JB300" s="5"/>
      <c r="JC300" s="5"/>
      <c r="JD300" s="5"/>
      <c r="JE300" s="5"/>
      <c r="JF300" s="5"/>
      <c r="JG300" s="5"/>
      <c r="JH300" s="5"/>
      <c r="JI300" s="5"/>
      <c r="JJ300" s="5"/>
      <c r="JK300" s="5"/>
      <c r="JL300" s="5"/>
      <c r="JM300" s="5"/>
      <c r="JN300" s="5"/>
      <c r="JO300" s="5"/>
      <c r="JP300" s="5"/>
      <c r="JQ300" s="5"/>
      <c r="JR300" s="5"/>
      <c r="JS300" s="5"/>
      <c r="JT300" s="5"/>
      <c r="JU300" s="5"/>
      <c r="JV300" s="5"/>
      <c r="JW300" s="5"/>
      <c r="JX300" s="5"/>
      <c r="JY300" s="5"/>
      <c r="JZ300" s="5"/>
      <c r="KA300" s="5"/>
      <c r="KB300" s="5"/>
      <c r="KC300" s="5"/>
      <c r="KD300" s="5"/>
      <c r="KE300" s="5"/>
      <c r="KF300" s="5"/>
      <c r="KG300" s="5"/>
      <c r="KH300" s="5"/>
      <c r="KI300" s="5"/>
      <c r="KJ300" s="5"/>
      <c r="KK300" s="5"/>
      <c r="KL300" s="5"/>
      <c r="KM300" s="5"/>
      <c r="KN300" s="5"/>
      <c r="KO300" s="5"/>
      <c r="KP300" s="5"/>
      <c r="KQ300" s="5"/>
      <c r="KR300" s="5"/>
      <c r="KS300" s="5"/>
      <c r="KT300" s="5"/>
      <c r="KU300" s="5"/>
      <c r="KV300" s="5"/>
      <c r="KW300" s="5"/>
      <c r="KX300" s="5"/>
      <c r="KY300" s="5"/>
      <c r="KZ300" s="5"/>
      <c r="LA300" s="5"/>
      <c r="LB300" s="5"/>
      <c r="LC300" s="5"/>
      <c r="LD300" s="5"/>
      <c r="LE300" s="5"/>
      <c r="LF300" s="5"/>
      <c r="LG300" s="5"/>
      <c r="LH300" s="5"/>
      <c r="LI300" s="5"/>
      <c r="LJ300" s="5"/>
      <c r="LK300" s="5"/>
      <c r="LL300" s="5"/>
      <c r="LM300" s="5"/>
      <c r="LN300" s="5"/>
      <c r="LO300" s="5"/>
      <c r="LP300" s="5"/>
      <c r="LQ300" s="5"/>
      <c r="LR300" s="5"/>
      <c r="LS300" s="5"/>
      <c r="LT300" s="5"/>
      <c r="LU300" s="5"/>
      <c r="LV300" s="5"/>
      <c r="LW300" s="5"/>
      <c r="LX300" s="5"/>
      <c r="LY300" s="5"/>
      <c r="LZ300" s="5"/>
      <c r="MA300" s="5"/>
      <c r="MB300" s="5"/>
      <c r="MC300" s="5"/>
      <c r="MD300" s="5"/>
      <c r="ME300" s="5"/>
      <c r="MF300" s="5"/>
      <c r="MG300" s="5"/>
      <c r="MH300" s="5"/>
      <c r="MI300" s="5"/>
      <c r="MJ300" s="5"/>
      <c r="MK300" s="5"/>
      <c r="ML300" s="5"/>
      <c r="MM300" s="5"/>
      <c r="MN300" s="5"/>
      <c r="MO300" s="5"/>
      <c r="MP300" s="5"/>
      <c r="MQ300" s="5"/>
      <c r="MR300" s="5"/>
      <c r="MS300" s="5"/>
      <c r="MT300" s="5"/>
      <c r="MU300" s="5"/>
      <c r="MV300" s="5"/>
      <c r="MW300" s="5"/>
      <c r="MX300" s="5"/>
      <c r="MY300" s="5"/>
      <c r="MZ300" s="5"/>
      <c r="NA300" s="5"/>
      <c r="NB300" s="5"/>
      <c r="NC300" s="5"/>
      <c r="ND300" s="5"/>
      <c r="NE300" s="5"/>
      <c r="NF300" s="5"/>
      <c r="NG300" s="5"/>
      <c r="NH300" s="5"/>
      <c r="NI300" s="5"/>
      <c r="NJ300" s="5"/>
      <c r="NK300" s="5"/>
      <c r="NL300" s="5"/>
      <c r="NM300" s="5"/>
      <c r="NN300" s="5"/>
      <c r="NO300" s="5"/>
      <c r="NP300" s="5"/>
      <c r="NQ300" s="5"/>
      <c r="NR300" s="5"/>
      <c r="NS300" s="5"/>
      <c r="NT300" s="5"/>
      <c r="NU300" s="5"/>
      <c r="NV300" s="5"/>
      <c r="NW300" s="5"/>
      <c r="NX300" s="5"/>
      <c r="NY300" s="5"/>
      <c r="NZ300" s="5"/>
      <c r="OA300" s="5"/>
      <c r="OB300" s="5"/>
      <c r="OC300" s="5"/>
      <c r="OD300" s="5"/>
      <c r="OE300" s="5"/>
      <c r="OF300" s="5"/>
      <c r="OG300" s="5"/>
      <c r="OH300" s="5"/>
      <c r="OI300" s="5"/>
      <c r="OJ300" s="5"/>
      <c r="OK300" s="5"/>
      <c r="OL300" s="5"/>
      <c r="OM300" s="5"/>
      <c r="ON300" s="5"/>
      <c r="OO300" s="5"/>
      <c r="OP300" s="5"/>
      <c r="OQ300" s="5"/>
      <c r="OR300" s="5"/>
      <c r="OS300" s="5"/>
      <c r="OT300" s="5"/>
      <c r="OU300" s="5"/>
      <c r="OV300" s="5"/>
      <c r="OW300" s="5"/>
      <c r="OX300" s="5"/>
      <c r="OY300" s="5"/>
      <c r="OZ300" s="5"/>
      <c r="PA300" s="5"/>
      <c r="PB300" s="5"/>
      <c r="PC300" s="5"/>
      <c r="PD300" s="5"/>
      <c r="PE300" s="5"/>
      <c r="PF300" s="5"/>
      <c r="PG300" s="5"/>
      <c r="PH300" s="5"/>
      <c r="PI300" s="5"/>
      <c r="PJ300" s="5"/>
      <c r="PK300" s="5"/>
      <c r="PL300" s="5"/>
      <c r="PM300" s="5"/>
      <c r="PN300" s="5"/>
      <c r="PO300" s="5"/>
      <c r="PP300" s="5"/>
      <c r="PQ300" s="5"/>
      <c r="PR300" s="5"/>
      <c r="PS300" s="5"/>
      <c r="PT300" s="5"/>
      <c r="PU300" s="5"/>
      <c r="PV300" s="5"/>
      <c r="PW300" s="5"/>
      <c r="PX300" s="5"/>
      <c r="PY300" s="5"/>
      <c r="PZ300" s="5"/>
      <c r="QA300" s="5"/>
      <c r="QB300" s="5"/>
      <c r="QC300" s="5"/>
      <c r="QD300" s="5"/>
      <c r="QE300" s="5"/>
      <c r="QF300" s="5"/>
      <c r="QG300" s="5"/>
      <c r="QH300" s="5"/>
      <c r="QI300" s="5"/>
      <c r="QJ300" s="5"/>
      <c r="QK300" s="5"/>
      <c r="QL300" s="5"/>
      <c r="QM300" s="5"/>
      <c r="QN300" s="5"/>
      <c r="QO300" s="5"/>
      <c r="QP300" s="5"/>
      <c r="QQ300" s="5"/>
      <c r="QR300" s="5"/>
      <c r="QS300" s="5"/>
      <c r="QT300" s="5"/>
      <c r="QU300" s="5"/>
      <c r="QV300" s="5"/>
      <c r="QW300" s="5"/>
      <c r="QX300" s="5"/>
      <c r="QY300" s="5"/>
      <c r="QZ300" s="5"/>
      <c r="RA300" s="5"/>
      <c r="RB300" s="5"/>
      <c r="RC300" s="5"/>
      <c r="RD300" s="5"/>
      <c r="RE300" s="5"/>
      <c r="RF300" s="5"/>
      <c r="RG300" s="5"/>
      <c r="RH300" s="5"/>
      <c r="RI300" s="5"/>
      <c r="RJ300" s="5"/>
      <c r="RK300" s="5"/>
      <c r="RL300" s="5"/>
      <c r="RM300" s="5"/>
      <c r="RN300" s="5"/>
      <c r="RO300" s="5"/>
      <c r="RP300" s="5"/>
      <c r="RQ300" s="5"/>
      <c r="RR300" s="5"/>
      <c r="RS300" s="5"/>
      <c r="RT300" s="5"/>
      <c r="RU300" s="5"/>
      <c r="RV300" s="5"/>
      <c r="RW300" s="5"/>
      <c r="RX300" s="5"/>
      <c r="RY300" s="5"/>
      <c r="RZ300" s="5"/>
      <c r="SA300" s="5"/>
      <c r="SB300" s="5"/>
      <c r="SC300" s="5"/>
      <c r="SD300" s="5"/>
      <c r="SE300" s="5"/>
      <c r="SF300" s="5"/>
      <c r="SG300" s="5"/>
      <c r="SH300" s="5"/>
      <c r="SI300" s="5"/>
      <c r="SJ300" s="5"/>
      <c r="SK300" s="5"/>
      <c r="SL300" s="5"/>
      <c r="SM300" s="5"/>
      <c r="SN300" s="5"/>
      <c r="SO300" s="5"/>
      <c r="SP300" s="5"/>
      <c r="SQ300" s="5"/>
      <c r="SR300" s="5"/>
      <c r="SS300" s="5"/>
      <c r="ST300" s="5"/>
      <c r="SU300" s="5"/>
      <c r="SV300" s="5"/>
      <c r="SW300" s="5"/>
      <c r="SX300" s="5"/>
      <c r="SY300" s="5"/>
      <c r="SZ300" s="5"/>
      <c r="TA300" s="5"/>
      <c r="TB300" s="5"/>
      <c r="TC300" s="5"/>
      <c r="TD300" s="5"/>
      <c r="TE300" s="5"/>
      <c r="TF300" s="5"/>
      <c r="TG300" s="5"/>
      <c r="TH300" s="5"/>
      <c r="TI300" s="5"/>
      <c r="TJ300" s="5"/>
      <c r="TK300" s="5"/>
      <c r="TL300" s="5"/>
      <c r="TM300" s="5"/>
      <c r="TN300" s="5"/>
      <c r="TO300" s="5"/>
      <c r="TP300" s="5"/>
      <c r="TQ300" s="5"/>
      <c r="TR300" s="5"/>
      <c r="TS300" s="5"/>
      <c r="TT300" s="5"/>
      <c r="TU300" s="5"/>
      <c r="TV300" s="5"/>
      <c r="TW300" s="5"/>
      <c r="TX300" s="5"/>
      <c r="TY300" s="5"/>
      <c r="TZ300" s="5"/>
      <c r="UA300" s="5"/>
      <c r="UB300" s="5"/>
      <c r="UC300" s="5"/>
      <c r="UD300" s="5"/>
      <c r="UE300" s="5"/>
      <c r="UF300" s="5"/>
      <c r="UG300" s="5"/>
      <c r="UH300" s="5"/>
      <c r="UI300" s="5"/>
      <c r="UJ300" s="5"/>
      <c r="UK300" s="5"/>
      <c r="UL300" s="5"/>
      <c r="UM300" s="5"/>
      <c r="UN300" s="5"/>
      <c r="UO300" s="5"/>
      <c r="UP300" s="5"/>
      <c r="UQ300" s="5"/>
      <c r="UR300" s="5"/>
      <c r="US300" s="5"/>
      <c r="UT300" s="5"/>
      <c r="UU300" s="5"/>
      <c r="UV300" s="5"/>
      <c r="UW300" s="5"/>
      <c r="UX300" s="5"/>
      <c r="UY300" s="5"/>
      <c r="UZ300" s="5"/>
      <c r="VA300" s="5"/>
      <c r="VB300" s="5"/>
      <c r="VC300" s="5"/>
      <c r="VD300" s="5"/>
      <c r="VE300" s="5"/>
      <c r="VF300" s="5"/>
      <c r="VG300" s="5"/>
      <c r="VH300" s="5"/>
      <c r="VI300" s="5"/>
      <c r="VJ300" s="5"/>
      <c r="VK300" s="5"/>
      <c r="VL300" s="5"/>
      <c r="VM300" s="5"/>
      <c r="VN300" s="5"/>
      <c r="VO300" s="5"/>
      <c r="VP300" s="5"/>
      <c r="VQ300" s="5"/>
      <c r="VR300" s="5"/>
      <c r="VS300" s="5"/>
      <c r="VT300" s="5"/>
      <c r="VU300" s="5"/>
      <c r="VV300" s="5"/>
      <c r="VW300" s="5"/>
      <c r="VX300" s="5"/>
      <c r="VY300" s="5"/>
      <c r="VZ300" s="5"/>
      <c r="WA300" s="5"/>
      <c r="WB300" s="5"/>
      <c r="WC300" s="5"/>
      <c r="WD300" s="5"/>
      <c r="WE300" s="5"/>
      <c r="WF300" s="5"/>
      <c r="WG300" s="5"/>
      <c r="WH300" s="5"/>
      <c r="WI300" s="5"/>
      <c r="WJ300" s="5"/>
      <c r="WK300" s="5"/>
      <c r="WL300" s="5"/>
      <c r="WM300" s="5"/>
      <c r="WN300" s="5"/>
      <c r="WO300" s="5"/>
      <c r="WP300" s="5"/>
      <c r="WQ300" s="5"/>
      <c r="WR300" s="5"/>
      <c r="WS300" s="5"/>
      <c r="WT300" s="5"/>
      <c r="WU300" s="5"/>
      <c r="WV300" s="5"/>
      <c r="WW300" s="5"/>
      <c r="WX300" s="5"/>
      <c r="WY300" s="5"/>
      <c r="WZ300" s="5"/>
      <c r="XA300" s="5"/>
      <c r="XB300" s="5"/>
      <c r="XC300" s="5"/>
      <c r="XD300" s="5"/>
      <c r="XE300" s="5"/>
      <c r="XF300" s="5"/>
      <c r="XG300" s="5"/>
      <c r="XH300" s="5"/>
      <c r="XI300" s="5"/>
      <c r="XJ300" s="5"/>
      <c r="XK300" s="5"/>
      <c r="XL300" s="5"/>
      <c r="XM300" s="5"/>
      <c r="XN300" s="5"/>
      <c r="XO300" s="5"/>
      <c r="XP300" s="5"/>
      <c r="XQ300" s="5"/>
      <c r="XR300" s="5"/>
      <c r="XS300" s="5"/>
      <c r="XT300" s="5"/>
      <c r="XU300" s="5"/>
      <c r="XV300" s="5"/>
      <c r="XW300" s="5"/>
      <c r="XX300" s="5"/>
      <c r="XY300" s="5"/>
      <c r="XZ300" s="5"/>
      <c r="YA300" s="5"/>
      <c r="YB300" s="5"/>
      <c r="YC300" s="5"/>
      <c r="YD300" s="5"/>
      <c r="YE300" s="5"/>
      <c r="YF300" s="5"/>
      <c r="YG300" s="5"/>
      <c r="YH300" s="5"/>
      <c r="YI300" s="5"/>
      <c r="YJ300" s="5"/>
      <c r="YK300" s="5"/>
      <c r="YL300" s="5"/>
      <c r="YM300" s="5"/>
      <c r="YN300" s="5"/>
      <c r="YO300" s="5"/>
      <c r="YP300" s="5"/>
      <c r="YQ300" s="5"/>
      <c r="YR300" s="5"/>
      <c r="YS300" s="5"/>
      <c r="YT300" s="5"/>
      <c r="YU300" s="5"/>
      <c r="YV300" s="5"/>
      <c r="YW300" s="5"/>
      <c r="YX300" s="5"/>
      <c r="YY300" s="5"/>
      <c r="YZ300" s="5"/>
      <c r="ZA300" s="5"/>
      <c r="ZB300" s="5"/>
      <c r="ZC300" s="5"/>
      <c r="ZD300" s="5"/>
      <c r="ZE300" s="5"/>
      <c r="ZF300" s="5"/>
      <c r="ZG300" s="5"/>
      <c r="ZH300" s="5"/>
      <c r="ZI300" s="5"/>
      <c r="ZJ300" s="5"/>
      <c r="ZK300" s="5"/>
      <c r="ZL300" s="5"/>
      <c r="ZM300" s="5"/>
      <c r="ZN300" s="5"/>
      <c r="ZO300" s="5"/>
      <c r="ZP300" s="5"/>
      <c r="ZQ300" s="5"/>
      <c r="ZR300" s="5"/>
      <c r="ZS300" s="5"/>
      <c r="ZT300" s="5"/>
      <c r="ZU300" s="5"/>
      <c r="ZV300" s="5"/>
      <c r="ZW300" s="5"/>
      <c r="ZX300" s="5"/>
      <c r="ZY300" s="5"/>
      <c r="ZZ300" s="5"/>
      <c r="AAA300" s="5"/>
      <c r="AAB300" s="5"/>
      <c r="AAC300" s="5"/>
      <c r="AAD300" s="5"/>
      <c r="AAE300" s="5"/>
      <c r="AAF300" s="5"/>
      <c r="AAG300" s="5"/>
      <c r="AAH300" s="5"/>
      <c r="AAI300" s="5"/>
      <c r="AAJ300" s="5"/>
      <c r="AAK300" s="5"/>
      <c r="AAL300" s="5"/>
      <c r="AAM300" s="5"/>
      <c r="AAN300" s="5"/>
      <c r="AAO300" s="5"/>
      <c r="AAP300" s="5"/>
      <c r="AAQ300" s="5"/>
      <c r="AAR300" s="5"/>
      <c r="AAS300" s="5"/>
      <c r="AAT300" s="5"/>
      <c r="AAU300" s="5"/>
      <c r="AAV300" s="5"/>
      <c r="AAW300" s="5"/>
      <c r="AAX300" s="5"/>
      <c r="AAY300" s="5"/>
      <c r="AAZ300" s="5"/>
      <c r="ABA300" s="5"/>
      <c r="ABB300" s="5"/>
      <c r="ABC300" s="5"/>
      <c r="ABD300" s="5"/>
      <c r="ABE300" s="5"/>
      <c r="ABF300" s="5"/>
      <c r="ABG300" s="5"/>
      <c r="ABH300" s="5"/>
      <c r="ABI300" s="5"/>
      <c r="ABJ300" s="5"/>
      <c r="ABK300" s="5"/>
      <c r="ABL300" s="5"/>
      <c r="ABM300" s="5"/>
      <c r="ABN300" s="5"/>
      <c r="ABO300" s="5"/>
      <c r="ABP300" s="5"/>
      <c r="ABQ300" s="5"/>
      <c r="ABR300" s="5"/>
      <c r="ABS300" s="5"/>
      <c r="ABT300" s="5"/>
      <c r="ABU300" s="5"/>
      <c r="ABV300" s="5"/>
      <c r="ABW300" s="5"/>
      <c r="ABX300" s="5"/>
      <c r="ABY300" s="5"/>
      <c r="ABZ300" s="5"/>
      <c r="ACA300" s="5"/>
      <c r="ACB300" s="5"/>
      <c r="ACC300" s="5"/>
      <c r="ACD300" s="5"/>
      <c r="ACE300" s="5"/>
      <c r="ACF300" s="5"/>
      <c r="ACG300" s="5"/>
      <c r="ACH300" s="5"/>
      <c r="ACI300" s="5"/>
      <c r="ACJ300" s="5"/>
      <c r="ACK300" s="5"/>
      <c r="ACL300" s="5"/>
      <c r="ACM300" s="5"/>
      <c r="ACN300" s="5"/>
      <c r="ACO300" s="5"/>
      <c r="ACP300" s="5"/>
      <c r="ACQ300" s="5"/>
      <c r="ACR300" s="5"/>
      <c r="ACS300" s="5"/>
      <c r="ACT300" s="5"/>
      <c r="ACU300" s="5"/>
      <c r="ACV300" s="5"/>
      <c r="ACW300" s="5"/>
      <c r="ACX300" s="5"/>
      <c r="ACY300" s="5"/>
      <c r="ACZ300" s="5"/>
      <c r="ADA300" s="5"/>
      <c r="ADB300" s="5"/>
      <c r="ADC300" s="5"/>
      <c r="ADD300" s="5"/>
      <c r="ADE300" s="5"/>
      <c r="ADF300" s="5"/>
      <c r="ADG300" s="5"/>
      <c r="ADH300" s="5"/>
      <c r="ADI300" s="5"/>
      <c r="ADJ300" s="5"/>
      <c r="ADK300" s="5"/>
      <c r="ADL300" s="5"/>
      <c r="ADM300" s="5"/>
      <c r="ADN300" s="5"/>
      <c r="ADO300" s="5"/>
      <c r="ADP300" s="5"/>
      <c r="ADQ300" s="5"/>
      <c r="ADR300" s="5"/>
      <c r="ADS300" s="5"/>
      <c r="ADT300" s="5"/>
      <c r="ADU300" s="5"/>
      <c r="ADV300" s="5"/>
      <c r="ADW300" s="5"/>
      <c r="ADX300" s="5"/>
      <c r="ADY300" s="5"/>
      <c r="ADZ300" s="5"/>
      <c r="AEA300" s="5"/>
      <c r="AEB300" s="5"/>
      <c r="AEC300" s="5"/>
      <c r="AED300" s="5"/>
      <c r="AEE300" s="5"/>
      <c r="AEF300" s="5"/>
      <c r="AEG300" s="5"/>
      <c r="AEH300" s="5"/>
      <c r="AEI300" s="5"/>
      <c r="AEJ300" s="5"/>
      <c r="AEK300" s="5"/>
      <c r="AEL300" s="5"/>
      <c r="AEM300" s="5"/>
      <c r="AEN300" s="5"/>
      <c r="AEO300" s="5"/>
      <c r="AEP300" s="5"/>
      <c r="AEQ300" s="5"/>
      <c r="AER300" s="5"/>
      <c r="AES300" s="5"/>
      <c r="AET300" s="5"/>
      <c r="AEU300" s="5"/>
      <c r="AEV300" s="5"/>
      <c r="AEW300" s="5"/>
      <c r="AEX300" s="5"/>
      <c r="AEY300" s="5"/>
      <c r="AEZ300" s="5"/>
      <c r="AFA300" s="5"/>
      <c r="AFB300" s="5"/>
      <c r="AFC300" s="5"/>
      <c r="AFD300" s="5"/>
      <c r="AFE300" s="5"/>
      <c r="AFF300" s="5"/>
      <c r="AFG300" s="5"/>
      <c r="AFH300" s="5"/>
      <c r="AFI300" s="5"/>
      <c r="AFJ300" s="5"/>
      <c r="AFK300" s="5"/>
      <c r="AFL300" s="5"/>
      <c r="AFM300" s="5"/>
      <c r="AFN300" s="5"/>
      <c r="AFO300" s="5"/>
      <c r="AFP300" s="5"/>
      <c r="AFQ300" s="5"/>
      <c r="AFR300" s="5"/>
      <c r="AFS300" s="5"/>
      <c r="AFT300" s="5"/>
      <c r="AFU300" s="5"/>
      <c r="AFV300" s="5"/>
      <c r="AFW300" s="5"/>
      <c r="AFX300" s="5"/>
      <c r="AFY300" s="5"/>
      <c r="AFZ300" s="5"/>
      <c r="AGA300" s="5"/>
      <c r="AGB300" s="5"/>
      <c r="AGC300" s="5"/>
      <c r="AGD300" s="5"/>
      <c r="AGE300" s="5"/>
      <c r="AGF300" s="5"/>
      <c r="AGG300" s="5"/>
      <c r="AGH300" s="5"/>
      <c r="AGI300" s="5"/>
      <c r="AGJ300" s="5"/>
      <c r="AGK300" s="5"/>
      <c r="AGL300" s="5"/>
      <c r="AGM300" s="5"/>
      <c r="AGN300" s="5"/>
      <c r="AGO300" s="5"/>
      <c r="AGP300" s="5"/>
      <c r="AGQ300" s="5"/>
      <c r="AGR300" s="5"/>
      <c r="AGS300" s="5"/>
      <c r="AGT300" s="5"/>
      <c r="AGU300" s="5"/>
      <c r="AGV300" s="5"/>
      <c r="AGW300" s="5"/>
      <c r="AGX300" s="5"/>
      <c r="AGY300" s="5"/>
      <c r="AGZ300" s="5"/>
      <c r="AHA300" s="5"/>
      <c r="AHB300" s="5"/>
      <c r="AHC300" s="5"/>
      <c r="AHD300" s="5"/>
      <c r="AHE300" s="5"/>
      <c r="AHF300" s="5"/>
      <c r="AHG300" s="5"/>
      <c r="AHH300" s="5"/>
      <c r="AHI300" s="5"/>
      <c r="AHJ300" s="5"/>
      <c r="AHK300" s="5"/>
      <c r="AHL300" s="5"/>
      <c r="AHM300" s="5"/>
      <c r="AHN300" s="5"/>
      <c r="AHO300" s="5"/>
      <c r="AHP300" s="5"/>
      <c r="AHQ300" s="5"/>
      <c r="AHR300" s="5"/>
      <c r="AHS300" s="5"/>
      <c r="AHT300" s="5"/>
      <c r="AHU300" s="5"/>
      <c r="AHV300" s="5"/>
      <c r="AHW300" s="5"/>
      <c r="AHX300" s="5"/>
      <c r="AHY300" s="5"/>
      <c r="AHZ300" s="5"/>
      <c r="AIA300" s="5"/>
      <c r="AIB300" s="5"/>
      <c r="AIC300" s="5"/>
      <c r="AID300" s="5"/>
      <c r="AIE300" s="5"/>
      <c r="AIF300" s="5"/>
      <c r="AIG300" s="5"/>
      <c r="AIH300" s="5"/>
      <c r="AII300" s="5"/>
      <c r="AIJ300" s="5"/>
      <c r="AIK300" s="5"/>
      <c r="AIL300" s="5"/>
      <c r="AIM300" s="5"/>
      <c r="AIN300" s="5"/>
      <c r="AIO300" s="5"/>
      <c r="AIP300" s="5"/>
      <c r="AIQ300" s="5"/>
      <c r="AIR300" s="5"/>
      <c r="AIS300" s="5"/>
      <c r="AIT300" s="5"/>
      <c r="AIU300" s="5"/>
      <c r="AIV300" s="5"/>
      <c r="AIW300" s="5"/>
      <c r="AIX300" s="5"/>
      <c r="AIY300" s="5"/>
      <c r="AIZ300" s="5"/>
      <c r="AJA300" s="5"/>
      <c r="AJB300" s="5"/>
      <c r="AJC300" s="5"/>
      <c r="AJD300" s="5"/>
      <c r="AJE300" s="5"/>
      <c r="AJF300" s="5"/>
      <c r="AJG300" s="5"/>
      <c r="AJH300" s="5"/>
      <c r="AJI300" s="5"/>
      <c r="AJJ300" s="5"/>
      <c r="AJK300" s="5"/>
      <c r="AJL300" s="5"/>
      <c r="AJM300" s="5"/>
      <c r="AJN300" s="5"/>
      <c r="AJO300" s="5"/>
      <c r="AJP300" s="5"/>
      <c r="AJQ300" s="5"/>
      <c r="AJR300" s="5"/>
      <c r="AJS300" s="5"/>
      <c r="AJT300" s="5"/>
      <c r="AJU300" s="5"/>
      <c r="AJV300" s="5"/>
      <c r="AJW300" s="5"/>
      <c r="AJX300" s="5"/>
      <c r="AJY300" s="5"/>
      <c r="AJZ300" s="5"/>
      <c r="AKA300" s="5"/>
      <c r="AKB300" s="5"/>
      <c r="AKC300" s="5"/>
      <c r="AKD300" s="5"/>
      <c r="AKE300" s="5"/>
      <c r="AKF300" s="5"/>
      <c r="AKG300" s="5"/>
      <c r="AKH300" s="5"/>
      <c r="AKI300" s="5"/>
      <c r="AKJ300" s="5"/>
      <c r="AKK300" s="5"/>
      <c r="AKL300" s="5"/>
      <c r="AKM300" s="5"/>
      <c r="AKN300" s="5"/>
      <c r="AKO300" s="5"/>
      <c r="AKP300" s="5"/>
      <c r="AKQ300" s="5"/>
      <c r="AKR300" s="5"/>
      <c r="AKS300" s="5"/>
      <c r="AKT300" s="5"/>
      <c r="AKU300" s="5"/>
      <c r="AKV300" s="5"/>
      <c r="AKW300" s="5"/>
      <c r="AKX300" s="5"/>
      <c r="AKY300" s="5"/>
      <c r="AKZ300" s="5"/>
      <c r="ALA300" s="5"/>
      <c r="ALB300" s="5"/>
      <c r="ALC300" s="5"/>
      <c r="ALD300" s="5"/>
      <c r="ALE300" s="5"/>
      <c r="ALF300" s="5"/>
      <c r="ALG300" s="5"/>
      <c r="ALH300" s="5"/>
      <c r="ALI300" s="5"/>
      <c r="ALJ300" s="5"/>
      <c r="ALK300" s="5"/>
      <c r="ALL300" s="5"/>
      <c r="ALM300" s="5"/>
      <c r="ALN300" s="5"/>
      <c r="ALO300" s="5"/>
      <c r="ALP300" s="5"/>
      <c r="ALQ300" s="5"/>
      <c r="ALR300" s="5"/>
      <c r="ALS300" s="5"/>
      <c r="ALT300" s="5"/>
      <c r="ALU300" s="5"/>
      <c r="ALV300" s="5"/>
      <c r="ALW300" s="5"/>
      <c r="ALX300" s="5"/>
      <c r="ALY300" s="5"/>
      <c r="ALZ300" s="5"/>
      <c r="AMA300" s="5"/>
      <c r="AMB300" s="5"/>
      <c r="AMC300" s="5"/>
      <c r="AMD300" s="5"/>
      <c r="AME300" s="5"/>
      <c r="AMF300" s="5"/>
      <c r="AMG300" s="5"/>
      <c r="AMH300" s="5"/>
      <c r="AMI300" s="5"/>
      <c r="AMJ300" s="5"/>
    </row>
    <row r="301" spans="1:1024" ht="20.25" customHeight="1">
      <c r="A301" s="5"/>
      <c r="B301" s="209">
        <f>B298+1</f>
        <v>94</v>
      </c>
      <c r="C301" s="219"/>
      <c r="D301" s="219"/>
      <c r="E301" s="219"/>
      <c r="F301" s="41"/>
      <c r="G301" s="50"/>
      <c r="H301" s="50"/>
      <c r="I301" s="50"/>
      <c r="J301" s="50"/>
      <c r="K301" s="50"/>
      <c r="L301" s="67"/>
      <c r="M301" s="67"/>
      <c r="N301" s="67"/>
      <c r="O301" s="67"/>
      <c r="P301" s="241" t="s">
        <v>49</v>
      </c>
      <c r="Q301" s="241"/>
      <c r="R301" s="241"/>
      <c r="S301" s="307"/>
      <c r="T301" s="309"/>
      <c r="U301" s="309"/>
      <c r="V301" s="309"/>
      <c r="W301" s="309"/>
      <c r="X301" s="309"/>
      <c r="Y301" s="310"/>
      <c r="Z301" s="307"/>
      <c r="AA301" s="309"/>
      <c r="AB301" s="309"/>
      <c r="AC301" s="309"/>
      <c r="AD301" s="309"/>
      <c r="AE301" s="309"/>
      <c r="AF301" s="310"/>
      <c r="AG301" s="307"/>
      <c r="AH301" s="309"/>
      <c r="AI301" s="309"/>
      <c r="AJ301" s="309"/>
      <c r="AK301" s="309"/>
      <c r="AL301" s="309"/>
      <c r="AM301" s="310"/>
      <c r="AN301" s="307"/>
      <c r="AO301" s="309"/>
      <c r="AP301" s="309"/>
      <c r="AQ301" s="309"/>
      <c r="AR301" s="309"/>
      <c r="AS301" s="309"/>
      <c r="AT301" s="310"/>
      <c r="AU301" s="307"/>
      <c r="AV301" s="309"/>
      <c r="AW301" s="309"/>
      <c r="AX301" s="312"/>
      <c r="AY301" s="312"/>
      <c r="AZ301" s="316"/>
      <c r="BA301" s="316"/>
      <c r="BB301" s="174"/>
      <c r="BC301" s="174"/>
      <c r="BD301" s="174"/>
      <c r="BE301" s="174"/>
      <c r="BF301" s="174"/>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c r="GS301" s="5"/>
      <c r="GT301" s="5"/>
      <c r="GU301" s="5"/>
      <c r="GV301" s="5"/>
      <c r="GW301" s="5"/>
      <c r="GX301" s="5"/>
      <c r="GY301" s="5"/>
      <c r="GZ301" s="5"/>
      <c r="HA301" s="5"/>
      <c r="HB301" s="5"/>
      <c r="HC301" s="5"/>
      <c r="HD301" s="5"/>
      <c r="HE301" s="5"/>
      <c r="HF301" s="5"/>
      <c r="HG301" s="5"/>
      <c r="HH301" s="5"/>
      <c r="HI301" s="5"/>
      <c r="HJ301" s="5"/>
      <c r="HK301" s="5"/>
      <c r="HL301" s="5"/>
      <c r="HM301" s="5"/>
      <c r="HN301" s="5"/>
      <c r="HO301" s="5"/>
      <c r="HP301" s="5"/>
      <c r="HQ301" s="5"/>
      <c r="HR301" s="5"/>
      <c r="HS301" s="5"/>
      <c r="HT301" s="5"/>
      <c r="HU301" s="5"/>
      <c r="HV301" s="5"/>
      <c r="HW301" s="5"/>
      <c r="HX301" s="5"/>
      <c r="HY301" s="5"/>
      <c r="HZ301" s="5"/>
      <c r="IA301" s="5"/>
      <c r="IB301" s="5"/>
      <c r="IC301" s="5"/>
      <c r="ID301" s="5"/>
      <c r="IE301" s="5"/>
      <c r="IF301" s="5"/>
      <c r="IG301" s="5"/>
      <c r="IH301" s="5"/>
      <c r="II301" s="5"/>
      <c r="IJ301" s="5"/>
      <c r="IK301" s="5"/>
      <c r="IL301" s="5"/>
      <c r="IM301" s="5"/>
      <c r="IN301" s="5"/>
      <c r="IO301" s="5"/>
      <c r="IP301" s="5"/>
      <c r="IQ301" s="5"/>
      <c r="IR301" s="5"/>
      <c r="IS301" s="5"/>
      <c r="IT301" s="5"/>
      <c r="IU301" s="5"/>
      <c r="IV301" s="5"/>
      <c r="IW301" s="5"/>
      <c r="IX301" s="5"/>
      <c r="IY301" s="5"/>
      <c r="IZ301" s="5"/>
      <c r="JA301" s="5"/>
      <c r="JB301" s="5"/>
      <c r="JC301" s="5"/>
      <c r="JD301" s="5"/>
      <c r="JE301" s="5"/>
      <c r="JF301" s="5"/>
      <c r="JG301" s="5"/>
      <c r="JH301" s="5"/>
      <c r="JI301" s="5"/>
      <c r="JJ301" s="5"/>
      <c r="JK301" s="5"/>
      <c r="JL301" s="5"/>
      <c r="JM301" s="5"/>
      <c r="JN301" s="5"/>
      <c r="JO301" s="5"/>
      <c r="JP301" s="5"/>
      <c r="JQ301" s="5"/>
      <c r="JR301" s="5"/>
      <c r="JS301" s="5"/>
      <c r="JT301" s="5"/>
      <c r="JU301" s="5"/>
      <c r="JV301" s="5"/>
      <c r="JW301" s="5"/>
      <c r="JX301" s="5"/>
      <c r="JY301" s="5"/>
      <c r="JZ301" s="5"/>
      <c r="KA301" s="5"/>
      <c r="KB301" s="5"/>
      <c r="KC301" s="5"/>
      <c r="KD301" s="5"/>
      <c r="KE301" s="5"/>
      <c r="KF301" s="5"/>
      <c r="KG301" s="5"/>
      <c r="KH301" s="5"/>
      <c r="KI301" s="5"/>
      <c r="KJ301" s="5"/>
      <c r="KK301" s="5"/>
      <c r="KL301" s="5"/>
      <c r="KM301" s="5"/>
      <c r="KN301" s="5"/>
      <c r="KO301" s="5"/>
      <c r="KP301" s="5"/>
      <c r="KQ301" s="5"/>
      <c r="KR301" s="5"/>
      <c r="KS301" s="5"/>
      <c r="KT301" s="5"/>
      <c r="KU301" s="5"/>
      <c r="KV301" s="5"/>
      <c r="KW301" s="5"/>
      <c r="KX301" s="5"/>
      <c r="KY301" s="5"/>
      <c r="KZ301" s="5"/>
      <c r="LA301" s="5"/>
      <c r="LB301" s="5"/>
      <c r="LC301" s="5"/>
      <c r="LD301" s="5"/>
      <c r="LE301" s="5"/>
      <c r="LF301" s="5"/>
      <c r="LG301" s="5"/>
      <c r="LH301" s="5"/>
      <c r="LI301" s="5"/>
      <c r="LJ301" s="5"/>
      <c r="LK301" s="5"/>
      <c r="LL301" s="5"/>
      <c r="LM301" s="5"/>
      <c r="LN301" s="5"/>
      <c r="LO301" s="5"/>
      <c r="LP301" s="5"/>
      <c r="LQ301" s="5"/>
      <c r="LR301" s="5"/>
      <c r="LS301" s="5"/>
      <c r="LT301" s="5"/>
      <c r="LU301" s="5"/>
      <c r="LV301" s="5"/>
      <c r="LW301" s="5"/>
      <c r="LX301" s="5"/>
      <c r="LY301" s="5"/>
      <c r="LZ301" s="5"/>
      <c r="MA301" s="5"/>
      <c r="MB301" s="5"/>
      <c r="MC301" s="5"/>
      <c r="MD301" s="5"/>
      <c r="ME301" s="5"/>
      <c r="MF301" s="5"/>
      <c r="MG301" s="5"/>
      <c r="MH301" s="5"/>
      <c r="MI301" s="5"/>
      <c r="MJ301" s="5"/>
      <c r="MK301" s="5"/>
      <c r="ML301" s="5"/>
      <c r="MM301" s="5"/>
      <c r="MN301" s="5"/>
      <c r="MO301" s="5"/>
      <c r="MP301" s="5"/>
      <c r="MQ301" s="5"/>
      <c r="MR301" s="5"/>
      <c r="MS301" s="5"/>
      <c r="MT301" s="5"/>
      <c r="MU301" s="5"/>
      <c r="MV301" s="5"/>
      <c r="MW301" s="5"/>
      <c r="MX301" s="5"/>
      <c r="MY301" s="5"/>
      <c r="MZ301" s="5"/>
      <c r="NA301" s="5"/>
      <c r="NB301" s="5"/>
      <c r="NC301" s="5"/>
      <c r="ND301" s="5"/>
      <c r="NE301" s="5"/>
      <c r="NF301" s="5"/>
      <c r="NG301" s="5"/>
      <c r="NH301" s="5"/>
      <c r="NI301" s="5"/>
      <c r="NJ301" s="5"/>
      <c r="NK301" s="5"/>
      <c r="NL301" s="5"/>
      <c r="NM301" s="5"/>
      <c r="NN301" s="5"/>
      <c r="NO301" s="5"/>
      <c r="NP301" s="5"/>
      <c r="NQ301" s="5"/>
      <c r="NR301" s="5"/>
      <c r="NS301" s="5"/>
      <c r="NT301" s="5"/>
      <c r="NU301" s="5"/>
      <c r="NV301" s="5"/>
      <c r="NW301" s="5"/>
      <c r="NX301" s="5"/>
      <c r="NY301" s="5"/>
      <c r="NZ301" s="5"/>
      <c r="OA301" s="5"/>
      <c r="OB301" s="5"/>
      <c r="OC301" s="5"/>
      <c r="OD301" s="5"/>
      <c r="OE301" s="5"/>
      <c r="OF301" s="5"/>
      <c r="OG301" s="5"/>
      <c r="OH301" s="5"/>
      <c r="OI301" s="5"/>
      <c r="OJ301" s="5"/>
      <c r="OK301" s="5"/>
      <c r="OL301" s="5"/>
      <c r="OM301" s="5"/>
      <c r="ON301" s="5"/>
      <c r="OO301" s="5"/>
      <c r="OP301" s="5"/>
      <c r="OQ301" s="5"/>
      <c r="OR301" s="5"/>
      <c r="OS301" s="5"/>
      <c r="OT301" s="5"/>
      <c r="OU301" s="5"/>
      <c r="OV301" s="5"/>
      <c r="OW301" s="5"/>
      <c r="OX301" s="5"/>
      <c r="OY301" s="5"/>
      <c r="OZ301" s="5"/>
      <c r="PA301" s="5"/>
      <c r="PB301" s="5"/>
      <c r="PC301" s="5"/>
      <c r="PD301" s="5"/>
      <c r="PE301" s="5"/>
      <c r="PF301" s="5"/>
      <c r="PG301" s="5"/>
      <c r="PH301" s="5"/>
      <c r="PI301" s="5"/>
      <c r="PJ301" s="5"/>
      <c r="PK301" s="5"/>
      <c r="PL301" s="5"/>
      <c r="PM301" s="5"/>
      <c r="PN301" s="5"/>
      <c r="PO301" s="5"/>
      <c r="PP301" s="5"/>
      <c r="PQ301" s="5"/>
      <c r="PR301" s="5"/>
      <c r="PS301" s="5"/>
      <c r="PT301" s="5"/>
      <c r="PU301" s="5"/>
      <c r="PV301" s="5"/>
      <c r="PW301" s="5"/>
      <c r="PX301" s="5"/>
      <c r="PY301" s="5"/>
      <c r="PZ301" s="5"/>
      <c r="QA301" s="5"/>
      <c r="QB301" s="5"/>
      <c r="QC301" s="5"/>
      <c r="QD301" s="5"/>
      <c r="QE301" s="5"/>
      <c r="QF301" s="5"/>
      <c r="QG301" s="5"/>
      <c r="QH301" s="5"/>
      <c r="QI301" s="5"/>
      <c r="QJ301" s="5"/>
      <c r="QK301" s="5"/>
      <c r="QL301" s="5"/>
      <c r="QM301" s="5"/>
      <c r="QN301" s="5"/>
      <c r="QO301" s="5"/>
      <c r="QP301" s="5"/>
      <c r="QQ301" s="5"/>
      <c r="QR301" s="5"/>
      <c r="QS301" s="5"/>
      <c r="QT301" s="5"/>
      <c r="QU301" s="5"/>
      <c r="QV301" s="5"/>
      <c r="QW301" s="5"/>
      <c r="QX301" s="5"/>
      <c r="QY301" s="5"/>
      <c r="QZ301" s="5"/>
      <c r="RA301" s="5"/>
      <c r="RB301" s="5"/>
      <c r="RC301" s="5"/>
      <c r="RD301" s="5"/>
      <c r="RE301" s="5"/>
      <c r="RF301" s="5"/>
      <c r="RG301" s="5"/>
      <c r="RH301" s="5"/>
      <c r="RI301" s="5"/>
      <c r="RJ301" s="5"/>
      <c r="RK301" s="5"/>
      <c r="RL301" s="5"/>
      <c r="RM301" s="5"/>
      <c r="RN301" s="5"/>
      <c r="RO301" s="5"/>
      <c r="RP301" s="5"/>
      <c r="RQ301" s="5"/>
      <c r="RR301" s="5"/>
      <c r="RS301" s="5"/>
      <c r="RT301" s="5"/>
      <c r="RU301" s="5"/>
      <c r="RV301" s="5"/>
      <c r="RW301" s="5"/>
      <c r="RX301" s="5"/>
      <c r="RY301" s="5"/>
      <c r="RZ301" s="5"/>
      <c r="SA301" s="5"/>
      <c r="SB301" s="5"/>
      <c r="SC301" s="5"/>
      <c r="SD301" s="5"/>
      <c r="SE301" s="5"/>
      <c r="SF301" s="5"/>
      <c r="SG301" s="5"/>
      <c r="SH301" s="5"/>
      <c r="SI301" s="5"/>
      <c r="SJ301" s="5"/>
      <c r="SK301" s="5"/>
      <c r="SL301" s="5"/>
      <c r="SM301" s="5"/>
      <c r="SN301" s="5"/>
      <c r="SO301" s="5"/>
      <c r="SP301" s="5"/>
      <c r="SQ301" s="5"/>
      <c r="SR301" s="5"/>
      <c r="SS301" s="5"/>
      <c r="ST301" s="5"/>
      <c r="SU301" s="5"/>
      <c r="SV301" s="5"/>
      <c r="SW301" s="5"/>
      <c r="SX301" s="5"/>
      <c r="SY301" s="5"/>
      <c r="SZ301" s="5"/>
      <c r="TA301" s="5"/>
      <c r="TB301" s="5"/>
      <c r="TC301" s="5"/>
      <c r="TD301" s="5"/>
      <c r="TE301" s="5"/>
      <c r="TF301" s="5"/>
      <c r="TG301" s="5"/>
      <c r="TH301" s="5"/>
      <c r="TI301" s="5"/>
      <c r="TJ301" s="5"/>
      <c r="TK301" s="5"/>
      <c r="TL301" s="5"/>
      <c r="TM301" s="5"/>
      <c r="TN301" s="5"/>
      <c r="TO301" s="5"/>
      <c r="TP301" s="5"/>
      <c r="TQ301" s="5"/>
      <c r="TR301" s="5"/>
      <c r="TS301" s="5"/>
      <c r="TT301" s="5"/>
      <c r="TU301" s="5"/>
      <c r="TV301" s="5"/>
      <c r="TW301" s="5"/>
      <c r="TX301" s="5"/>
      <c r="TY301" s="5"/>
      <c r="TZ301" s="5"/>
      <c r="UA301" s="5"/>
      <c r="UB301" s="5"/>
      <c r="UC301" s="5"/>
      <c r="UD301" s="5"/>
      <c r="UE301" s="5"/>
      <c r="UF301" s="5"/>
      <c r="UG301" s="5"/>
      <c r="UH301" s="5"/>
      <c r="UI301" s="5"/>
      <c r="UJ301" s="5"/>
      <c r="UK301" s="5"/>
      <c r="UL301" s="5"/>
      <c r="UM301" s="5"/>
      <c r="UN301" s="5"/>
      <c r="UO301" s="5"/>
      <c r="UP301" s="5"/>
      <c r="UQ301" s="5"/>
      <c r="UR301" s="5"/>
      <c r="US301" s="5"/>
      <c r="UT301" s="5"/>
      <c r="UU301" s="5"/>
      <c r="UV301" s="5"/>
      <c r="UW301" s="5"/>
      <c r="UX301" s="5"/>
      <c r="UY301" s="5"/>
      <c r="UZ301" s="5"/>
      <c r="VA301" s="5"/>
      <c r="VB301" s="5"/>
      <c r="VC301" s="5"/>
      <c r="VD301" s="5"/>
      <c r="VE301" s="5"/>
      <c r="VF301" s="5"/>
      <c r="VG301" s="5"/>
      <c r="VH301" s="5"/>
      <c r="VI301" s="5"/>
      <c r="VJ301" s="5"/>
      <c r="VK301" s="5"/>
      <c r="VL301" s="5"/>
      <c r="VM301" s="5"/>
      <c r="VN301" s="5"/>
      <c r="VO301" s="5"/>
      <c r="VP301" s="5"/>
      <c r="VQ301" s="5"/>
      <c r="VR301" s="5"/>
      <c r="VS301" s="5"/>
      <c r="VT301" s="5"/>
      <c r="VU301" s="5"/>
      <c r="VV301" s="5"/>
      <c r="VW301" s="5"/>
      <c r="VX301" s="5"/>
      <c r="VY301" s="5"/>
      <c r="VZ301" s="5"/>
      <c r="WA301" s="5"/>
      <c r="WB301" s="5"/>
      <c r="WC301" s="5"/>
      <c r="WD301" s="5"/>
      <c r="WE301" s="5"/>
      <c r="WF301" s="5"/>
      <c r="WG301" s="5"/>
      <c r="WH301" s="5"/>
      <c r="WI301" s="5"/>
      <c r="WJ301" s="5"/>
      <c r="WK301" s="5"/>
      <c r="WL301" s="5"/>
      <c r="WM301" s="5"/>
      <c r="WN301" s="5"/>
      <c r="WO301" s="5"/>
      <c r="WP301" s="5"/>
      <c r="WQ301" s="5"/>
      <c r="WR301" s="5"/>
      <c r="WS301" s="5"/>
      <c r="WT301" s="5"/>
      <c r="WU301" s="5"/>
      <c r="WV301" s="5"/>
      <c r="WW301" s="5"/>
      <c r="WX301" s="5"/>
      <c r="WY301" s="5"/>
      <c r="WZ301" s="5"/>
      <c r="XA301" s="5"/>
      <c r="XB301" s="5"/>
      <c r="XC301" s="5"/>
      <c r="XD301" s="5"/>
      <c r="XE301" s="5"/>
      <c r="XF301" s="5"/>
      <c r="XG301" s="5"/>
      <c r="XH301" s="5"/>
      <c r="XI301" s="5"/>
      <c r="XJ301" s="5"/>
      <c r="XK301" s="5"/>
      <c r="XL301" s="5"/>
      <c r="XM301" s="5"/>
      <c r="XN301" s="5"/>
      <c r="XO301" s="5"/>
      <c r="XP301" s="5"/>
      <c r="XQ301" s="5"/>
      <c r="XR301" s="5"/>
      <c r="XS301" s="5"/>
      <c r="XT301" s="5"/>
      <c r="XU301" s="5"/>
      <c r="XV301" s="5"/>
      <c r="XW301" s="5"/>
      <c r="XX301" s="5"/>
      <c r="XY301" s="5"/>
      <c r="XZ301" s="5"/>
      <c r="YA301" s="5"/>
      <c r="YB301" s="5"/>
      <c r="YC301" s="5"/>
      <c r="YD301" s="5"/>
      <c r="YE301" s="5"/>
      <c r="YF301" s="5"/>
      <c r="YG301" s="5"/>
      <c r="YH301" s="5"/>
      <c r="YI301" s="5"/>
      <c r="YJ301" s="5"/>
      <c r="YK301" s="5"/>
      <c r="YL301" s="5"/>
      <c r="YM301" s="5"/>
      <c r="YN301" s="5"/>
      <c r="YO301" s="5"/>
      <c r="YP301" s="5"/>
      <c r="YQ301" s="5"/>
      <c r="YR301" s="5"/>
      <c r="YS301" s="5"/>
      <c r="YT301" s="5"/>
      <c r="YU301" s="5"/>
      <c r="YV301" s="5"/>
      <c r="YW301" s="5"/>
      <c r="YX301" s="5"/>
      <c r="YY301" s="5"/>
      <c r="YZ301" s="5"/>
      <c r="ZA301" s="5"/>
      <c r="ZB301" s="5"/>
      <c r="ZC301" s="5"/>
      <c r="ZD301" s="5"/>
      <c r="ZE301" s="5"/>
      <c r="ZF301" s="5"/>
      <c r="ZG301" s="5"/>
      <c r="ZH301" s="5"/>
      <c r="ZI301" s="5"/>
      <c r="ZJ301" s="5"/>
      <c r="ZK301" s="5"/>
      <c r="ZL301" s="5"/>
      <c r="ZM301" s="5"/>
      <c r="ZN301" s="5"/>
      <c r="ZO301" s="5"/>
      <c r="ZP301" s="5"/>
      <c r="ZQ301" s="5"/>
      <c r="ZR301" s="5"/>
      <c r="ZS301" s="5"/>
      <c r="ZT301" s="5"/>
      <c r="ZU301" s="5"/>
      <c r="ZV301" s="5"/>
      <c r="ZW301" s="5"/>
      <c r="ZX301" s="5"/>
      <c r="ZY301" s="5"/>
      <c r="ZZ301" s="5"/>
      <c r="AAA301" s="5"/>
      <c r="AAB301" s="5"/>
      <c r="AAC301" s="5"/>
      <c r="AAD301" s="5"/>
      <c r="AAE301" s="5"/>
      <c r="AAF301" s="5"/>
      <c r="AAG301" s="5"/>
      <c r="AAH301" s="5"/>
      <c r="AAI301" s="5"/>
      <c r="AAJ301" s="5"/>
      <c r="AAK301" s="5"/>
      <c r="AAL301" s="5"/>
      <c r="AAM301" s="5"/>
      <c r="AAN301" s="5"/>
      <c r="AAO301" s="5"/>
      <c r="AAP301" s="5"/>
      <c r="AAQ301" s="5"/>
      <c r="AAR301" s="5"/>
      <c r="AAS301" s="5"/>
      <c r="AAT301" s="5"/>
      <c r="AAU301" s="5"/>
      <c r="AAV301" s="5"/>
      <c r="AAW301" s="5"/>
      <c r="AAX301" s="5"/>
      <c r="AAY301" s="5"/>
      <c r="AAZ301" s="5"/>
      <c r="ABA301" s="5"/>
      <c r="ABB301" s="5"/>
      <c r="ABC301" s="5"/>
      <c r="ABD301" s="5"/>
      <c r="ABE301" s="5"/>
      <c r="ABF301" s="5"/>
      <c r="ABG301" s="5"/>
      <c r="ABH301" s="5"/>
      <c r="ABI301" s="5"/>
      <c r="ABJ301" s="5"/>
      <c r="ABK301" s="5"/>
      <c r="ABL301" s="5"/>
      <c r="ABM301" s="5"/>
      <c r="ABN301" s="5"/>
      <c r="ABO301" s="5"/>
      <c r="ABP301" s="5"/>
      <c r="ABQ301" s="5"/>
      <c r="ABR301" s="5"/>
      <c r="ABS301" s="5"/>
      <c r="ABT301" s="5"/>
      <c r="ABU301" s="5"/>
      <c r="ABV301" s="5"/>
      <c r="ABW301" s="5"/>
      <c r="ABX301" s="5"/>
      <c r="ABY301" s="5"/>
      <c r="ABZ301" s="5"/>
      <c r="ACA301" s="5"/>
      <c r="ACB301" s="5"/>
      <c r="ACC301" s="5"/>
      <c r="ACD301" s="5"/>
      <c r="ACE301" s="5"/>
      <c r="ACF301" s="5"/>
      <c r="ACG301" s="5"/>
      <c r="ACH301" s="5"/>
      <c r="ACI301" s="5"/>
      <c r="ACJ301" s="5"/>
      <c r="ACK301" s="5"/>
      <c r="ACL301" s="5"/>
      <c r="ACM301" s="5"/>
      <c r="ACN301" s="5"/>
      <c r="ACO301" s="5"/>
      <c r="ACP301" s="5"/>
      <c r="ACQ301" s="5"/>
      <c r="ACR301" s="5"/>
      <c r="ACS301" s="5"/>
      <c r="ACT301" s="5"/>
      <c r="ACU301" s="5"/>
      <c r="ACV301" s="5"/>
      <c r="ACW301" s="5"/>
      <c r="ACX301" s="5"/>
      <c r="ACY301" s="5"/>
      <c r="ACZ301" s="5"/>
      <c r="ADA301" s="5"/>
      <c r="ADB301" s="5"/>
      <c r="ADC301" s="5"/>
      <c r="ADD301" s="5"/>
      <c r="ADE301" s="5"/>
      <c r="ADF301" s="5"/>
      <c r="ADG301" s="5"/>
      <c r="ADH301" s="5"/>
      <c r="ADI301" s="5"/>
      <c r="ADJ301" s="5"/>
      <c r="ADK301" s="5"/>
      <c r="ADL301" s="5"/>
      <c r="ADM301" s="5"/>
      <c r="ADN301" s="5"/>
      <c r="ADO301" s="5"/>
      <c r="ADP301" s="5"/>
      <c r="ADQ301" s="5"/>
      <c r="ADR301" s="5"/>
      <c r="ADS301" s="5"/>
      <c r="ADT301" s="5"/>
      <c r="ADU301" s="5"/>
      <c r="ADV301" s="5"/>
      <c r="ADW301" s="5"/>
      <c r="ADX301" s="5"/>
      <c r="ADY301" s="5"/>
      <c r="ADZ301" s="5"/>
      <c r="AEA301" s="5"/>
      <c r="AEB301" s="5"/>
      <c r="AEC301" s="5"/>
      <c r="AED301" s="5"/>
      <c r="AEE301" s="5"/>
      <c r="AEF301" s="5"/>
      <c r="AEG301" s="5"/>
      <c r="AEH301" s="5"/>
      <c r="AEI301" s="5"/>
      <c r="AEJ301" s="5"/>
      <c r="AEK301" s="5"/>
      <c r="AEL301" s="5"/>
      <c r="AEM301" s="5"/>
      <c r="AEN301" s="5"/>
      <c r="AEO301" s="5"/>
      <c r="AEP301" s="5"/>
      <c r="AEQ301" s="5"/>
      <c r="AER301" s="5"/>
      <c r="AES301" s="5"/>
      <c r="AET301" s="5"/>
      <c r="AEU301" s="5"/>
      <c r="AEV301" s="5"/>
      <c r="AEW301" s="5"/>
      <c r="AEX301" s="5"/>
      <c r="AEY301" s="5"/>
      <c r="AEZ301" s="5"/>
      <c r="AFA301" s="5"/>
      <c r="AFB301" s="5"/>
      <c r="AFC301" s="5"/>
      <c r="AFD301" s="5"/>
      <c r="AFE301" s="5"/>
      <c r="AFF301" s="5"/>
      <c r="AFG301" s="5"/>
      <c r="AFH301" s="5"/>
      <c r="AFI301" s="5"/>
      <c r="AFJ301" s="5"/>
      <c r="AFK301" s="5"/>
      <c r="AFL301" s="5"/>
      <c r="AFM301" s="5"/>
      <c r="AFN301" s="5"/>
      <c r="AFO301" s="5"/>
      <c r="AFP301" s="5"/>
      <c r="AFQ301" s="5"/>
      <c r="AFR301" s="5"/>
      <c r="AFS301" s="5"/>
      <c r="AFT301" s="5"/>
      <c r="AFU301" s="5"/>
      <c r="AFV301" s="5"/>
      <c r="AFW301" s="5"/>
      <c r="AFX301" s="5"/>
      <c r="AFY301" s="5"/>
      <c r="AFZ301" s="5"/>
      <c r="AGA301" s="5"/>
      <c r="AGB301" s="5"/>
      <c r="AGC301" s="5"/>
      <c r="AGD301" s="5"/>
      <c r="AGE301" s="5"/>
      <c r="AGF301" s="5"/>
      <c r="AGG301" s="5"/>
      <c r="AGH301" s="5"/>
      <c r="AGI301" s="5"/>
      <c r="AGJ301" s="5"/>
      <c r="AGK301" s="5"/>
      <c r="AGL301" s="5"/>
      <c r="AGM301" s="5"/>
      <c r="AGN301" s="5"/>
      <c r="AGO301" s="5"/>
      <c r="AGP301" s="5"/>
      <c r="AGQ301" s="5"/>
      <c r="AGR301" s="5"/>
      <c r="AGS301" s="5"/>
      <c r="AGT301" s="5"/>
      <c r="AGU301" s="5"/>
      <c r="AGV301" s="5"/>
      <c r="AGW301" s="5"/>
      <c r="AGX301" s="5"/>
      <c r="AGY301" s="5"/>
      <c r="AGZ301" s="5"/>
      <c r="AHA301" s="5"/>
      <c r="AHB301" s="5"/>
      <c r="AHC301" s="5"/>
      <c r="AHD301" s="5"/>
      <c r="AHE301" s="5"/>
      <c r="AHF301" s="5"/>
      <c r="AHG301" s="5"/>
      <c r="AHH301" s="5"/>
      <c r="AHI301" s="5"/>
      <c r="AHJ301" s="5"/>
      <c r="AHK301" s="5"/>
      <c r="AHL301" s="5"/>
      <c r="AHM301" s="5"/>
      <c r="AHN301" s="5"/>
      <c r="AHO301" s="5"/>
      <c r="AHP301" s="5"/>
      <c r="AHQ301" s="5"/>
      <c r="AHR301" s="5"/>
      <c r="AHS301" s="5"/>
      <c r="AHT301" s="5"/>
      <c r="AHU301" s="5"/>
      <c r="AHV301" s="5"/>
      <c r="AHW301" s="5"/>
      <c r="AHX301" s="5"/>
      <c r="AHY301" s="5"/>
      <c r="AHZ301" s="5"/>
      <c r="AIA301" s="5"/>
      <c r="AIB301" s="5"/>
      <c r="AIC301" s="5"/>
      <c r="AID301" s="5"/>
      <c r="AIE301" s="5"/>
      <c r="AIF301" s="5"/>
      <c r="AIG301" s="5"/>
      <c r="AIH301" s="5"/>
      <c r="AII301" s="5"/>
      <c r="AIJ301" s="5"/>
      <c r="AIK301" s="5"/>
      <c r="AIL301" s="5"/>
      <c r="AIM301" s="5"/>
      <c r="AIN301" s="5"/>
      <c r="AIO301" s="5"/>
      <c r="AIP301" s="5"/>
      <c r="AIQ301" s="5"/>
      <c r="AIR301" s="5"/>
      <c r="AIS301" s="5"/>
      <c r="AIT301" s="5"/>
      <c r="AIU301" s="5"/>
      <c r="AIV301" s="5"/>
      <c r="AIW301" s="5"/>
      <c r="AIX301" s="5"/>
      <c r="AIY301" s="5"/>
      <c r="AIZ301" s="5"/>
      <c r="AJA301" s="5"/>
      <c r="AJB301" s="5"/>
      <c r="AJC301" s="5"/>
      <c r="AJD301" s="5"/>
      <c r="AJE301" s="5"/>
      <c r="AJF301" s="5"/>
      <c r="AJG301" s="5"/>
      <c r="AJH301" s="5"/>
      <c r="AJI301" s="5"/>
      <c r="AJJ301" s="5"/>
      <c r="AJK301" s="5"/>
      <c r="AJL301" s="5"/>
      <c r="AJM301" s="5"/>
      <c r="AJN301" s="5"/>
      <c r="AJO301" s="5"/>
      <c r="AJP301" s="5"/>
      <c r="AJQ301" s="5"/>
      <c r="AJR301" s="5"/>
      <c r="AJS301" s="5"/>
      <c r="AJT301" s="5"/>
      <c r="AJU301" s="5"/>
      <c r="AJV301" s="5"/>
      <c r="AJW301" s="5"/>
      <c r="AJX301" s="5"/>
      <c r="AJY301" s="5"/>
      <c r="AJZ301" s="5"/>
      <c r="AKA301" s="5"/>
      <c r="AKB301" s="5"/>
      <c r="AKC301" s="5"/>
      <c r="AKD301" s="5"/>
      <c r="AKE301" s="5"/>
      <c r="AKF301" s="5"/>
      <c r="AKG301" s="5"/>
      <c r="AKH301" s="5"/>
      <c r="AKI301" s="5"/>
      <c r="AKJ301" s="5"/>
      <c r="AKK301" s="5"/>
      <c r="AKL301" s="5"/>
      <c r="AKM301" s="5"/>
      <c r="AKN301" s="5"/>
      <c r="AKO301" s="5"/>
      <c r="AKP301" s="5"/>
      <c r="AKQ301" s="5"/>
      <c r="AKR301" s="5"/>
      <c r="AKS301" s="5"/>
      <c r="AKT301" s="5"/>
      <c r="AKU301" s="5"/>
      <c r="AKV301" s="5"/>
      <c r="AKW301" s="5"/>
      <c r="AKX301" s="5"/>
      <c r="AKY301" s="5"/>
      <c r="AKZ301" s="5"/>
      <c r="ALA301" s="5"/>
      <c r="ALB301" s="5"/>
      <c r="ALC301" s="5"/>
      <c r="ALD301" s="5"/>
      <c r="ALE301" s="5"/>
      <c r="ALF301" s="5"/>
      <c r="ALG301" s="5"/>
      <c r="ALH301" s="5"/>
      <c r="ALI301" s="5"/>
      <c r="ALJ301" s="5"/>
      <c r="ALK301" s="5"/>
      <c r="ALL301" s="5"/>
      <c r="ALM301" s="5"/>
      <c r="ALN301" s="5"/>
      <c r="ALO301" s="5"/>
      <c r="ALP301" s="5"/>
      <c r="ALQ301" s="5"/>
      <c r="ALR301" s="5"/>
      <c r="ALS301" s="5"/>
      <c r="ALT301" s="5"/>
      <c r="ALU301" s="5"/>
      <c r="ALV301" s="5"/>
      <c r="ALW301" s="5"/>
      <c r="ALX301" s="5"/>
      <c r="ALY301" s="5"/>
      <c r="ALZ301" s="5"/>
      <c r="AMA301" s="5"/>
      <c r="AMB301" s="5"/>
      <c r="AMC301" s="5"/>
      <c r="AMD301" s="5"/>
      <c r="AME301" s="5"/>
      <c r="AMF301" s="5"/>
      <c r="AMG301" s="5"/>
      <c r="AMH301" s="5"/>
      <c r="AMI301" s="5"/>
      <c r="AMJ301" s="5"/>
    </row>
    <row r="302" spans="1:1024" ht="20.25" customHeight="1">
      <c r="A302" s="5"/>
      <c r="B302" s="209"/>
      <c r="C302" s="219"/>
      <c r="D302" s="219"/>
      <c r="E302" s="219"/>
      <c r="F302" s="39"/>
      <c r="G302" s="50"/>
      <c r="H302" s="50"/>
      <c r="I302" s="50"/>
      <c r="J302" s="50"/>
      <c r="K302" s="50"/>
      <c r="L302" s="67"/>
      <c r="M302" s="67"/>
      <c r="N302" s="67"/>
      <c r="O302" s="67"/>
      <c r="P302" s="239" t="s">
        <v>40</v>
      </c>
      <c r="Q302" s="239"/>
      <c r="R302" s="239"/>
      <c r="S302" s="247" t="str">
        <f>IF(S301="","",VLOOKUP(S301,'シフト記号表（勤務時間帯）'!$C$6:$K$35,9,0))</f>
        <v/>
      </c>
      <c r="T302" s="251" t="str">
        <f>IF(T301="","",VLOOKUP(T301,'シフト記号表（勤務時間帯）'!$C$6:$K$35,9,0))</f>
        <v/>
      </c>
      <c r="U302" s="251" t="str">
        <f>IF(U301="","",VLOOKUP(U301,'シフト記号表（勤務時間帯）'!$C$6:$K$35,9,0))</f>
        <v/>
      </c>
      <c r="V302" s="251" t="str">
        <f>IF(V301="","",VLOOKUP(V301,'シフト記号表（勤務時間帯）'!$C$6:$K$35,9,0))</f>
        <v/>
      </c>
      <c r="W302" s="251" t="str">
        <f>IF(W301="","",VLOOKUP(W301,'シフト記号表（勤務時間帯）'!$C$6:$K$35,9,0))</f>
        <v/>
      </c>
      <c r="X302" s="251" t="str">
        <f>IF(X301="","",VLOOKUP(X301,'シフト記号表（勤務時間帯）'!$C$6:$K$35,9,0))</f>
        <v/>
      </c>
      <c r="Y302" s="256" t="str">
        <f>IF(Y301="","",VLOOKUP(Y301,'シフト記号表（勤務時間帯）'!$C$6:$K$35,9,0))</f>
        <v/>
      </c>
      <c r="Z302" s="247" t="str">
        <f>IF(Z301="","",VLOOKUP(Z301,'シフト記号表（勤務時間帯）'!$C$6:$K$35,9,0))</f>
        <v/>
      </c>
      <c r="AA302" s="251" t="str">
        <f>IF(AA301="","",VLOOKUP(AA301,'シフト記号表（勤務時間帯）'!$C$6:$K$35,9,0))</f>
        <v/>
      </c>
      <c r="AB302" s="251" t="str">
        <f>IF(AB301="","",VLOOKUP(AB301,'シフト記号表（勤務時間帯）'!$C$6:$K$35,9,0))</f>
        <v/>
      </c>
      <c r="AC302" s="251" t="str">
        <f>IF(AC301="","",VLOOKUP(AC301,'シフト記号表（勤務時間帯）'!$C$6:$K$35,9,0))</f>
        <v/>
      </c>
      <c r="AD302" s="251" t="str">
        <f>IF(AD301="","",VLOOKUP(AD301,'シフト記号表（勤務時間帯）'!$C$6:$K$35,9,0))</f>
        <v/>
      </c>
      <c r="AE302" s="251" t="str">
        <f>IF(AE301="","",VLOOKUP(AE301,'シフト記号表（勤務時間帯）'!$C$6:$K$35,9,0))</f>
        <v/>
      </c>
      <c r="AF302" s="256" t="str">
        <f>IF(AF301="","",VLOOKUP(AF301,'シフト記号表（勤務時間帯）'!$C$6:$K$35,9,0))</f>
        <v/>
      </c>
      <c r="AG302" s="247" t="str">
        <f>IF(AG301="","",VLOOKUP(AG301,'シフト記号表（勤務時間帯）'!$C$6:$K$35,9,0))</f>
        <v/>
      </c>
      <c r="AH302" s="251" t="str">
        <f>IF(AH301="","",VLOOKUP(AH301,'シフト記号表（勤務時間帯）'!$C$6:$K$35,9,0))</f>
        <v/>
      </c>
      <c r="AI302" s="251" t="str">
        <f>IF(AI301="","",VLOOKUP(AI301,'シフト記号表（勤務時間帯）'!$C$6:$K$35,9,0))</f>
        <v/>
      </c>
      <c r="AJ302" s="251" t="str">
        <f>IF(AJ301="","",VLOOKUP(AJ301,'シフト記号表（勤務時間帯）'!$C$6:$K$35,9,0))</f>
        <v/>
      </c>
      <c r="AK302" s="251" t="str">
        <f>IF(AK301="","",VLOOKUP(AK301,'シフト記号表（勤務時間帯）'!$C$6:$K$35,9,0))</f>
        <v/>
      </c>
      <c r="AL302" s="251" t="str">
        <f>IF(AL301="","",VLOOKUP(AL301,'シフト記号表（勤務時間帯）'!$C$6:$K$35,9,0))</f>
        <v/>
      </c>
      <c r="AM302" s="256" t="str">
        <f>IF(AM301="","",VLOOKUP(AM301,'シフト記号表（勤務時間帯）'!$C$6:$K$35,9,0))</f>
        <v/>
      </c>
      <c r="AN302" s="247" t="str">
        <f>IF(AN301="","",VLOOKUP(AN301,'シフト記号表（勤務時間帯）'!$C$6:$K$35,9,0))</f>
        <v/>
      </c>
      <c r="AO302" s="251" t="str">
        <f>IF(AO301="","",VLOOKUP(AO301,'シフト記号表（勤務時間帯）'!$C$6:$K$35,9,0))</f>
        <v/>
      </c>
      <c r="AP302" s="251" t="str">
        <f>IF(AP301="","",VLOOKUP(AP301,'シフト記号表（勤務時間帯）'!$C$6:$K$35,9,0))</f>
        <v/>
      </c>
      <c r="AQ302" s="251" t="str">
        <f>IF(AQ301="","",VLOOKUP(AQ301,'シフト記号表（勤務時間帯）'!$C$6:$K$35,9,0))</f>
        <v/>
      </c>
      <c r="AR302" s="251" t="str">
        <f>IF(AR301="","",VLOOKUP(AR301,'シフト記号表（勤務時間帯）'!$C$6:$K$35,9,0))</f>
        <v/>
      </c>
      <c r="AS302" s="251" t="str">
        <f>IF(AS301="","",VLOOKUP(AS301,'シフト記号表（勤務時間帯）'!$C$6:$K$35,9,0))</f>
        <v/>
      </c>
      <c r="AT302" s="256" t="str">
        <f>IF(AT301="","",VLOOKUP(AT301,'シフト記号表（勤務時間帯）'!$C$6:$K$35,9,0))</f>
        <v/>
      </c>
      <c r="AU302" s="247" t="str">
        <f>IF(AU301="","",VLOOKUP(AU301,'シフト記号表（勤務時間帯）'!$C$6:$K$35,9,0))</f>
        <v/>
      </c>
      <c r="AV302" s="251" t="str">
        <f>IF(AV301="","",VLOOKUP(AV301,'シフト記号表（勤務時間帯）'!$C$6:$K$35,9,0))</f>
        <v/>
      </c>
      <c r="AW302" s="251" t="str">
        <f>IF(AW301="","",VLOOKUP(AW301,'シフト記号表（勤務時間帯）'!$C$6:$K$35,9,0))</f>
        <v/>
      </c>
      <c r="AX302" s="276">
        <f>IF($BB$3="４週",SUM(S302:AT302),IF($BB$3="暦月",SUM(S302:AW302),""))</f>
        <v>0</v>
      </c>
      <c r="AY302" s="276"/>
      <c r="AZ302" s="285">
        <f>IF($BB$3="４週",AX302/4,IF($BB$3="暦月",'認知症対応型通所（100名）'!AX302/('認知症対応型通所（100名）'!$BB$8/7),""))</f>
        <v>0</v>
      </c>
      <c r="BA302" s="285"/>
      <c r="BB302" s="174"/>
      <c r="BC302" s="174"/>
      <c r="BD302" s="174"/>
      <c r="BE302" s="174"/>
      <c r="BF302" s="174"/>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c r="GS302" s="5"/>
      <c r="GT302" s="5"/>
      <c r="GU302" s="5"/>
      <c r="GV302" s="5"/>
      <c r="GW302" s="5"/>
      <c r="GX302" s="5"/>
      <c r="GY302" s="5"/>
      <c r="GZ302" s="5"/>
      <c r="HA302" s="5"/>
      <c r="HB302" s="5"/>
      <c r="HC302" s="5"/>
      <c r="HD302" s="5"/>
      <c r="HE302" s="5"/>
      <c r="HF302" s="5"/>
      <c r="HG302" s="5"/>
      <c r="HH302" s="5"/>
      <c r="HI302" s="5"/>
      <c r="HJ302" s="5"/>
      <c r="HK302" s="5"/>
      <c r="HL302" s="5"/>
      <c r="HM302" s="5"/>
      <c r="HN302" s="5"/>
      <c r="HO302" s="5"/>
      <c r="HP302" s="5"/>
      <c r="HQ302" s="5"/>
      <c r="HR302" s="5"/>
      <c r="HS302" s="5"/>
      <c r="HT302" s="5"/>
      <c r="HU302" s="5"/>
      <c r="HV302" s="5"/>
      <c r="HW302" s="5"/>
      <c r="HX302" s="5"/>
      <c r="HY302" s="5"/>
      <c r="HZ302" s="5"/>
      <c r="IA302" s="5"/>
      <c r="IB302" s="5"/>
      <c r="IC302" s="5"/>
      <c r="ID302" s="5"/>
      <c r="IE302" s="5"/>
      <c r="IF302" s="5"/>
      <c r="IG302" s="5"/>
      <c r="IH302" s="5"/>
      <c r="II302" s="5"/>
      <c r="IJ302" s="5"/>
      <c r="IK302" s="5"/>
      <c r="IL302" s="5"/>
      <c r="IM302" s="5"/>
      <c r="IN302" s="5"/>
      <c r="IO302" s="5"/>
      <c r="IP302" s="5"/>
      <c r="IQ302" s="5"/>
      <c r="IR302" s="5"/>
      <c r="IS302" s="5"/>
      <c r="IT302" s="5"/>
      <c r="IU302" s="5"/>
      <c r="IV302" s="5"/>
      <c r="IW302" s="5"/>
      <c r="IX302" s="5"/>
      <c r="IY302" s="5"/>
      <c r="IZ302" s="5"/>
      <c r="JA302" s="5"/>
      <c r="JB302" s="5"/>
      <c r="JC302" s="5"/>
      <c r="JD302" s="5"/>
      <c r="JE302" s="5"/>
      <c r="JF302" s="5"/>
      <c r="JG302" s="5"/>
      <c r="JH302" s="5"/>
      <c r="JI302" s="5"/>
      <c r="JJ302" s="5"/>
      <c r="JK302" s="5"/>
      <c r="JL302" s="5"/>
      <c r="JM302" s="5"/>
      <c r="JN302" s="5"/>
      <c r="JO302" s="5"/>
      <c r="JP302" s="5"/>
      <c r="JQ302" s="5"/>
      <c r="JR302" s="5"/>
      <c r="JS302" s="5"/>
      <c r="JT302" s="5"/>
      <c r="JU302" s="5"/>
      <c r="JV302" s="5"/>
      <c r="JW302" s="5"/>
      <c r="JX302" s="5"/>
      <c r="JY302" s="5"/>
      <c r="JZ302" s="5"/>
      <c r="KA302" s="5"/>
      <c r="KB302" s="5"/>
      <c r="KC302" s="5"/>
      <c r="KD302" s="5"/>
      <c r="KE302" s="5"/>
      <c r="KF302" s="5"/>
      <c r="KG302" s="5"/>
      <c r="KH302" s="5"/>
      <c r="KI302" s="5"/>
      <c r="KJ302" s="5"/>
      <c r="KK302" s="5"/>
      <c r="KL302" s="5"/>
      <c r="KM302" s="5"/>
      <c r="KN302" s="5"/>
      <c r="KO302" s="5"/>
      <c r="KP302" s="5"/>
      <c r="KQ302" s="5"/>
      <c r="KR302" s="5"/>
      <c r="KS302" s="5"/>
      <c r="KT302" s="5"/>
      <c r="KU302" s="5"/>
      <c r="KV302" s="5"/>
      <c r="KW302" s="5"/>
      <c r="KX302" s="5"/>
      <c r="KY302" s="5"/>
      <c r="KZ302" s="5"/>
      <c r="LA302" s="5"/>
      <c r="LB302" s="5"/>
      <c r="LC302" s="5"/>
      <c r="LD302" s="5"/>
      <c r="LE302" s="5"/>
      <c r="LF302" s="5"/>
      <c r="LG302" s="5"/>
      <c r="LH302" s="5"/>
      <c r="LI302" s="5"/>
      <c r="LJ302" s="5"/>
      <c r="LK302" s="5"/>
      <c r="LL302" s="5"/>
      <c r="LM302" s="5"/>
      <c r="LN302" s="5"/>
      <c r="LO302" s="5"/>
      <c r="LP302" s="5"/>
      <c r="LQ302" s="5"/>
      <c r="LR302" s="5"/>
      <c r="LS302" s="5"/>
      <c r="LT302" s="5"/>
      <c r="LU302" s="5"/>
      <c r="LV302" s="5"/>
      <c r="LW302" s="5"/>
      <c r="LX302" s="5"/>
      <c r="LY302" s="5"/>
      <c r="LZ302" s="5"/>
      <c r="MA302" s="5"/>
      <c r="MB302" s="5"/>
      <c r="MC302" s="5"/>
      <c r="MD302" s="5"/>
      <c r="ME302" s="5"/>
      <c r="MF302" s="5"/>
      <c r="MG302" s="5"/>
      <c r="MH302" s="5"/>
      <c r="MI302" s="5"/>
      <c r="MJ302" s="5"/>
      <c r="MK302" s="5"/>
      <c r="ML302" s="5"/>
      <c r="MM302" s="5"/>
      <c r="MN302" s="5"/>
      <c r="MO302" s="5"/>
      <c r="MP302" s="5"/>
      <c r="MQ302" s="5"/>
      <c r="MR302" s="5"/>
      <c r="MS302" s="5"/>
      <c r="MT302" s="5"/>
      <c r="MU302" s="5"/>
      <c r="MV302" s="5"/>
      <c r="MW302" s="5"/>
      <c r="MX302" s="5"/>
      <c r="MY302" s="5"/>
      <c r="MZ302" s="5"/>
      <c r="NA302" s="5"/>
      <c r="NB302" s="5"/>
      <c r="NC302" s="5"/>
      <c r="ND302" s="5"/>
      <c r="NE302" s="5"/>
      <c r="NF302" s="5"/>
      <c r="NG302" s="5"/>
      <c r="NH302" s="5"/>
      <c r="NI302" s="5"/>
      <c r="NJ302" s="5"/>
      <c r="NK302" s="5"/>
      <c r="NL302" s="5"/>
      <c r="NM302" s="5"/>
      <c r="NN302" s="5"/>
      <c r="NO302" s="5"/>
      <c r="NP302" s="5"/>
      <c r="NQ302" s="5"/>
      <c r="NR302" s="5"/>
      <c r="NS302" s="5"/>
      <c r="NT302" s="5"/>
      <c r="NU302" s="5"/>
      <c r="NV302" s="5"/>
      <c r="NW302" s="5"/>
      <c r="NX302" s="5"/>
      <c r="NY302" s="5"/>
      <c r="NZ302" s="5"/>
      <c r="OA302" s="5"/>
      <c r="OB302" s="5"/>
      <c r="OC302" s="5"/>
      <c r="OD302" s="5"/>
      <c r="OE302" s="5"/>
      <c r="OF302" s="5"/>
      <c r="OG302" s="5"/>
      <c r="OH302" s="5"/>
      <c r="OI302" s="5"/>
      <c r="OJ302" s="5"/>
      <c r="OK302" s="5"/>
      <c r="OL302" s="5"/>
      <c r="OM302" s="5"/>
      <c r="ON302" s="5"/>
      <c r="OO302" s="5"/>
      <c r="OP302" s="5"/>
      <c r="OQ302" s="5"/>
      <c r="OR302" s="5"/>
      <c r="OS302" s="5"/>
      <c r="OT302" s="5"/>
      <c r="OU302" s="5"/>
      <c r="OV302" s="5"/>
      <c r="OW302" s="5"/>
      <c r="OX302" s="5"/>
      <c r="OY302" s="5"/>
      <c r="OZ302" s="5"/>
      <c r="PA302" s="5"/>
      <c r="PB302" s="5"/>
      <c r="PC302" s="5"/>
      <c r="PD302" s="5"/>
      <c r="PE302" s="5"/>
      <c r="PF302" s="5"/>
      <c r="PG302" s="5"/>
      <c r="PH302" s="5"/>
      <c r="PI302" s="5"/>
      <c r="PJ302" s="5"/>
      <c r="PK302" s="5"/>
      <c r="PL302" s="5"/>
      <c r="PM302" s="5"/>
      <c r="PN302" s="5"/>
      <c r="PO302" s="5"/>
      <c r="PP302" s="5"/>
      <c r="PQ302" s="5"/>
      <c r="PR302" s="5"/>
      <c r="PS302" s="5"/>
      <c r="PT302" s="5"/>
      <c r="PU302" s="5"/>
      <c r="PV302" s="5"/>
      <c r="PW302" s="5"/>
      <c r="PX302" s="5"/>
      <c r="PY302" s="5"/>
      <c r="PZ302" s="5"/>
      <c r="QA302" s="5"/>
      <c r="QB302" s="5"/>
      <c r="QC302" s="5"/>
      <c r="QD302" s="5"/>
      <c r="QE302" s="5"/>
      <c r="QF302" s="5"/>
      <c r="QG302" s="5"/>
      <c r="QH302" s="5"/>
      <c r="QI302" s="5"/>
      <c r="QJ302" s="5"/>
      <c r="QK302" s="5"/>
      <c r="QL302" s="5"/>
      <c r="QM302" s="5"/>
      <c r="QN302" s="5"/>
      <c r="QO302" s="5"/>
      <c r="QP302" s="5"/>
      <c r="QQ302" s="5"/>
      <c r="QR302" s="5"/>
      <c r="QS302" s="5"/>
      <c r="QT302" s="5"/>
      <c r="QU302" s="5"/>
      <c r="QV302" s="5"/>
      <c r="QW302" s="5"/>
      <c r="QX302" s="5"/>
      <c r="QY302" s="5"/>
      <c r="QZ302" s="5"/>
      <c r="RA302" s="5"/>
      <c r="RB302" s="5"/>
      <c r="RC302" s="5"/>
      <c r="RD302" s="5"/>
      <c r="RE302" s="5"/>
      <c r="RF302" s="5"/>
      <c r="RG302" s="5"/>
      <c r="RH302" s="5"/>
      <c r="RI302" s="5"/>
      <c r="RJ302" s="5"/>
      <c r="RK302" s="5"/>
      <c r="RL302" s="5"/>
      <c r="RM302" s="5"/>
      <c r="RN302" s="5"/>
      <c r="RO302" s="5"/>
      <c r="RP302" s="5"/>
      <c r="RQ302" s="5"/>
      <c r="RR302" s="5"/>
      <c r="RS302" s="5"/>
      <c r="RT302" s="5"/>
      <c r="RU302" s="5"/>
      <c r="RV302" s="5"/>
      <c r="RW302" s="5"/>
      <c r="RX302" s="5"/>
      <c r="RY302" s="5"/>
      <c r="RZ302" s="5"/>
      <c r="SA302" s="5"/>
      <c r="SB302" s="5"/>
      <c r="SC302" s="5"/>
      <c r="SD302" s="5"/>
      <c r="SE302" s="5"/>
      <c r="SF302" s="5"/>
      <c r="SG302" s="5"/>
      <c r="SH302" s="5"/>
      <c r="SI302" s="5"/>
      <c r="SJ302" s="5"/>
      <c r="SK302" s="5"/>
      <c r="SL302" s="5"/>
      <c r="SM302" s="5"/>
      <c r="SN302" s="5"/>
      <c r="SO302" s="5"/>
      <c r="SP302" s="5"/>
      <c r="SQ302" s="5"/>
      <c r="SR302" s="5"/>
      <c r="SS302" s="5"/>
      <c r="ST302" s="5"/>
      <c r="SU302" s="5"/>
      <c r="SV302" s="5"/>
      <c r="SW302" s="5"/>
      <c r="SX302" s="5"/>
      <c r="SY302" s="5"/>
      <c r="SZ302" s="5"/>
      <c r="TA302" s="5"/>
      <c r="TB302" s="5"/>
      <c r="TC302" s="5"/>
      <c r="TD302" s="5"/>
      <c r="TE302" s="5"/>
      <c r="TF302" s="5"/>
      <c r="TG302" s="5"/>
      <c r="TH302" s="5"/>
      <c r="TI302" s="5"/>
      <c r="TJ302" s="5"/>
      <c r="TK302" s="5"/>
      <c r="TL302" s="5"/>
      <c r="TM302" s="5"/>
      <c r="TN302" s="5"/>
      <c r="TO302" s="5"/>
      <c r="TP302" s="5"/>
      <c r="TQ302" s="5"/>
      <c r="TR302" s="5"/>
      <c r="TS302" s="5"/>
      <c r="TT302" s="5"/>
      <c r="TU302" s="5"/>
      <c r="TV302" s="5"/>
      <c r="TW302" s="5"/>
      <c r="TX302" s="5"/>
      <c r="TY302" s="5"/>
      <c r="TZ302" s="5"/>
      <c r="UA302" s="5"/>
      <c r="UB302" s="5"/>
      <c r="UC302" s="5"/>
      <c r="UD302" s="5"/>
      <c r="UE302" s="5"/>
      <c r="UF302" s="5"/>
      <c r="UG302" s="5"/>
      <c r="UH302" s="5"/>
      <c r="UI302" s="5"/>
      <c r="UJ302" s="5"/>
      <c r="UK302" s="5"/>
      <c r="UL302" s="5"/>
      <c r="UM302" s="5"/>
      <c r="UN302" s="5"/>
      <c r="UO302" s="5"/>
      <c r="UP302" s="5"/>
      <c r="UQ302" s="5"/>
      <c r="UR302" s="5"/>
      <c r="US302" s="5"/>
      <c r="UT302" s="5"/>
      <c r="UU302" s="5"/>
      <c r="UV302" s="5"/>
      <c r="UW302" s="5"/>
      <c r="UX302" s="5"/>
      <c r="UY302" s="5"/>
      <c r="UZ302" s="5"/>
      <c r="VA302" s="5"/>
      <c r="VB302" s="5"/>
      <c r="VC302" s="5"/>
      <c r="VD302" s="5"/>
      <c r="VE302" s="5"/>
      <c r="VF302" s="5"/>
      <c r="VG302" s="5"/>
      <c r="VH302" s="5"/>
      <c r="VI302" s="5"/>
      <c r="VJ302" s="5"/>
      <c r="VK302" s="5"/>
      <c r="VL302" s="5"/>
      <c r="VM302" s="5"/>
      <c r="VN302" s="5"/>
      <c r="VO302" s="5"/>
      <c r="VP302" s="5"/>
      <c r="VQ302" s="5"/>
      <c r="VR302" s="5"/>
      <c r="VS302" s="5"/>
      <c r="VT302" s="5"/>
      <c r="VU302" s="5"/>
      <c r="VV302" s="5"/>
      <c r="VW302" s="5"/>
      <c r="VX302" s="5"/>
      <c r="VY302" s="5"/>
      <c r="VZ302" s="5"/>
      <c r="WA302" s="5"/>
      <c r="WB302" s="5"/>
      <c r="WC302" s="5"/>
      <c r="WD302" s="5"/>
      <c r="WE302" s="5"/>
      <c r="WF302" s="5"/>
      <c r="WG302" s="5"/>
      <c r="WH302" s="5"/>
      <c r="WI302" s="5"/>
      <c r="WJ302" s="5"/>
      <c r="WK302" s="5"/>
      <c r="WL302" s="5"/>
      <c r="WM302" s="5"/>
      <c r="WN302" s="5"/>
      <c r="WO302" s="5"/>
      <c r="WP302" s="5"/>
      <c r="WQ302" s="5"/>
      <c r="WR302" s="5"/>
      <c r="WS302" s="5"/>
      <c r="WT302" s="5"/>
      <c r="WU302" s="5"/>
      <c r="WV302" s="5"/>
      <c r="WW302" s="5"/>
      <c r="WX302" s="5"/>
      <c r="WY302" s="5"/>
      <c r="WZ302" s="5"/>
      <c r="XA302" s="5"/>
      <c r="XB302" s="5"/>
      <c r="XC302" s="5"/>
      <c r="XD302" s="5"/>
      <c r="XE302" s="5"/>
      <c r="XF302" s="5"/>
      <c r="XG302" s="5"/>
      <c r="XH302" s="5"/>
      <c r="XI302" s="5"/>
      <c r="XJ302" s="5"/>
      <c r="XK302" s="5"/>
      <c r="XL302" s="5"/>
      <c r="XM302" s="5"/>
      <c r="XN302" s="5"/>
      <c r="XO302" s="5"/>
      <c r="XP302" s="5"/>
      <c r="XQ302" s="5"/>
      <c r="XR302" s="5"/>
      <c r="XS302" s="5"/>
      <c r="XT302" s="5"/>
      <c r="XU302" s="5"/>
      <c r="XV302" s="5"/>
      <c r="XW302" s="5"/>
      <c r="XX302" s="5"/>
      <c r="XY302" s="5"/>
      <c r="XZ302" s="5"/>
      <c r="YA302" s="5"/>
      <c r="YB302" s="5"/>
      <c r="YC302" s="5"/>
      <c r="YD302" s="5"/>
      <c r="YE302" s="5"/>
      <c r="YF302" s="5"/>
      <c r="YG302" s="5"/>
      <c r="YH302" s="5"/>
      <c r="YI302" s="5"/>
      <c r="YJ302" s="5"/>
      <c r="YK302" s="5"/>
      <c r="YL302" s="5"/>
      <c r="YM302" s="5"/>
      <c r="YN302" s="5"/>
      <c r="YO302" s="5"/>
      <c r="YP302" s="5"/>
      <c r="YQ302" s="5"/>
      <c r="YR302" s="5"/>
      <c r="YS302" s="5"/>
      <c r="YT302" s="5"/>
      <c r="YU302" s="5"/>
      <c r="YV302" s="5"/>
      <c r="YW302" s="5"/>
      <c r="YX302" s="5"/>
      <c r="YY302" s="5"/>
      <c r="YZ302" s="5"/>
      <c r="ZA302" s="5"/>
      <c r="ZB302" s="5"/>
      <c r="ZC302" s="5"/>
      <c r="ZD302" s="5"/>
      <c r="ZE302" s="5"/>
      <c r="ZF302" s="5"/>
      <c r="ZG302" s="5"/>
      <c r="ZH302" s="5"/>
      <c r="ZI302" s="5"/>
      <c r="ZJ302" s="5"/>
      <c r="ZK302" s="5"/>
      <c r="ZL302" s="5"/>
      <c r="ZM302" s="5"/>
      <c r="ZN302" s="5"/>
      <c r="ZO302" s="5"/>
      <c r="ZP302" s="5"/>
      <c r="ZQ302" s="5"/>
      <c r="ZR302" s="5"/>
      <c r="ZS302" s="5"/>
      <c r="ZT302" s="5"/>
      <c r="ZU302" s="5"/>
      <c r="ZV302" s="5"/>
      <c r="ZW302" s="5"/>
      <c r="ZX302" s="5"/>
      <c r="ZY302" s="5"/>
      <c r="ZZ302" s="5"/>
      <c r="AAA302" s="5"/>
      <c r="AAB302" s="5"/>
      <c r="AAC302" s="5"/>
      <c r="AAD302" s="5"/>
      <c r="AAE302" s="5"/>
      <c r="AAF302" s="5"/>
      <c r="AAG302" s="5"/>
      <c r="AAH302" s="5"/>
      <c r="AAI302" s="5"/>
      <c r="AAJ302" s="5"/>
      <c r="AAK302" s="5"/>
      <c r="AAL302" s="5"/>
      <c r="AAM302" s="5"/>
      <c r="AAN302" s="5"/>
      <c r="AAO302" s="5"/>
      <c r="AAP302" s="5"/>
      <c r="AAQ302" s="5"/>
      <c r="AAR302" s="5"/>
      <c r="AAS302" s="5"/>
      <c r="AAT302" s="5"/>
      <c r="AAU302" s="5"/>
      <c r="AAV302" s="5"/>
      <c r="AAW302" s="5"/>
      <c r="AAX302" s="5"/>
      <c r="AAY302" s="5"/>
      <c r="AAZ302" s="5"/>
      <c r="ABA302" s="5"/>
      <c r="ABB302" s="5"/>
      <c r="ABC302" s="5"/>
      <c r="ABD302" s="5"/>
      <c r="ABE302" s="5"/>
      <c r="ABF302" s="5"/>
      <c r="ABG302" s="5"/>
      <c r="ABH302" s="5"/>
      <c r="ABI302" s="5"/>
      <c r="ABJ302" s="5"/>
      <c r="ABK302" s="5"/>
      <c r="ABL302" s="5"/>
      <c r="ABM302" s="5"/>
      <c r="ABN302" s="5"/>
      <c r="ABO302" s="5"/>
      <c r="ABP302" s="5"/>
      <c r="ABQ302" s="5"/>
      <c r="ABR302" s="5"/>
      <c r="ABS302" s="5"/>
      <c r="ABT302" s="5"/>
      <c r="ABU302" s="5"/>
      <c r="ABV302" s="5"/>
      <c r="ABW302" s="5"/>
      <c r="ABX302" s="5"/>
      <c r="ABY302" s="5"/>
      <c r="ABZ302" s="5"/>
      <c r="ACA302" s="5"/>
      <c r="ACB302" s="5"/>
      <c r="ACC302" s="5"/>
      <c r="ACD302" s="5"/>
      <c r="ACE302" s="5"/>
      <c r="ACF302" s="5"/>
      <c r="ACG302" s="5"/>
      <c r="ACH302" s="5"/>
      <c r="ACI302" s="5"/>
      <c r="ACJ302" s="5"/>
      <c r="ACK302" s="5"/>
      <c r="ACL302" s="5"/>
      <c r="ACM302" s="5"/>
      <c r="ACN302" s="5"/>
      <c r="ACO302" s="5"/>
      <c r="ACP302" s="5"/>
      <c r="ACQ302" s="5"/>
      <c r="ACR302" s="5"/>
      <c r="ACS302" s="5"/>
      <c r="ACT302" s="5"/>
      <c r="ACU302" s="5"/>
      <c r="ACV302" s="5"/>
      <c r="ACW302" s="5"/>
      <c r="ACX302" s="5"/>
      <c r="ACY302" s="5"/>
      <c r="ACZ302" s="5"/>
      <c r="ADA302" s="5"/>
      <c r="ADB302" s="5"/>
      <c r="ADC302" s="5"/>
      <c r="ADD302" s="5"/>
      <c r="ADE302" s="5"/>
      <c r="ADF302" s="5"/>
      <c r="ADG302" s="5"/>
      <c r="ADH302" s="5"/>
      <c r="ADI302" s="5"/>
      <c r="ADJ302" s="5"/>
      <c r="ADK302" s="5"/>
      <c r="ADL302" s="5"/>
      <c r="ADM302" s="5"/>
      <c r="ADN302" s="5"/>
      <c r="ADO302" s="5"/>
      <c r="ADP302" s="5"/>
      <c r="ADQ302" s="5"/>
      <c r="ADR302" s="5"/>
      <c r="ADS302" s="5"/>
      <c r="ADT302" s="5"/>
      <c r="ADU302" s="5"/>
      <c r="ADV302" s="5"/>
      <c r="ADW302" s="5"/>
      <c r="ADX302" s="5"/>
      <c r="ADY302" s="5"/>
      <c r="ADZ302" s="5"/>
      <c r="AEA302" s="5"/>
      <c r="AEB302" s="5"/>
      <c r="AEC302" s="5"/>
      <c r="AED302" s="5"/>
      <c r="AEE302" s="5"/>
      <c r="AEF302" s="5"/>
      <c r="AEG302" s="5"/>
      <c r="AEH302" s="5"/>
      <c r="AEI302" s="5"/>
      <c r="AEJ302" s="5"/>
      <c r="AEK302" s="5"/>
      <c r="AEL302" s="5"/>
      <c r="AEM302" s="5"/>
      <c r="AEN302" s="5"/>
      <c r="AEO302" s="5"/>
      <c r="AEP302" s="5"/>
      <c r="AEQ302" s="5"/>
      <c r="AER302" s="5"/>
      <c r="AES302" s="5"/>
      <c r="AET302" s="5"/>
      <c r="AEU302" s="5"/>
      <c r="AEV302" s="5"/>
      <c r="AEW302" s="5"/>
      <c r="AEX302" s="5"/>
      <c r="AEY302" s="5"/>
      <c r="AEZ302" s="5"/>
      <c r="AFA302" s="5"/>
      <c r="AFB302" s="5"/>
      <c r="AFC302" s="5"/>
      <c r="AFD302" s="5"/>
      <c r="AFE302" s="5"/>
      <c r="AFF302" s="5"/>
      <c r="AFG302" s="5"/>
      <c r="AFH302" s="5"/>
      <c r="AFI302" s="5"/>
      <c r="AFJ302" s="5"/>
      <c r="AFK302" s="5"/>
      <c r="AFL302" s="5"/>
      <c r="AFM302" s="5"/>
      <c r="AFN302" s="5"/>
      <c r="AFO302" s="5"/>
      <c r="AFP302" s="5"/>
      <c r="AFQ302" s="5"/>
      <c r="AFR302" s="5"/>
      <c r="AFS302" s="5"/>
      <c r="AFT302" s="5"/>
      <c r="AFU302" s="5"/>
      <c r="AFV302" s="5"/>
      <c r="AFW302" s="5"/>
      <c r="AFX302" s="5"/>
      <c r="AFY302" s="5"/>
      <c r="AFZ302" s="5"/>
      <c r="AGA302" s="5"/>
      <c r="AGB302" s="5"/>
      <c r="AGC302" s="5"/>
      <c r="AGD302" s="5"/>
      <c r="AGE302" s="5"/>
      <c r="AGF302" s="5"/>
      <c r="AGG302" s="5"/>
      <c r="AGH302" s="5"/>
      <c r="AGI302" s="5"/>
      <c r="AGJ302" s="5"/>
      <c r="AGK302" s="5"/>
      <c r="AGL302" s="5"/>
      <c r="AGM302" s="5"/>
      <c r="AGN302" s="5"/>
      <c r="AGO302" s="5"/>
      <c r="AGP302" s="5"/>
      <c r="AGQ302" s="5"/>
      <c r="AGR302" s="5"/>
      <c r="AGS302" s="5"/>
      <c r="AGT302" s="5"/>
      <c r="AGU302" s="5"/>
      <c r="AGV302" s="5"/>
      <c r="AGW302" s="5"/>
      <c r="AGX302" s="5"/>
      <c r="AGY302" s="5"/>
      <c r="AGZ302" s="5"/>
      <c r="AHA302" s="5"/>
      <c r="AHB302" s="5"/>
      <c r="AHC302" s="5"/>
      <c r="AHD302" s="5"/>
      <c r="AHE302" s="5"/>
      <c r="AHF302" s="5"/>
      <c r="AHG302" s="5"/>
      <c r="AHH302" s="5"/>
      <c r="AHI302" s="5"/>
      <c r="AHJ302" s="5"/>
      <c r="AHK302" s="5"/>
      <c r="AHL302" s="5"/>
      <c r="AHM302" s="5"/>
      <c r="AHN302" s="5"/>
      <c r="AHO302" s="5"/>
      <c r="AHP302" s="5"/>
      <c r="AHQ302" s="5"/>
      <c r="AHR302" s="5"/>
      <c r="AHS302" s="5"/>
      <c r="AHT302" s="5"/>
      <c r="AHU302" s="5"/>
      <c r="AHV302" s="5"/>
      <c r="AHW302" s="5"/>
      <c r="AHX302" s="5"/>
      <c r="AHY302" s="5"/>
      <c r="AHZ302" s="5"/>
      <c r="AIA302" s="5"/>
      <c r="AIB302" s="5"/>
      <c r="AIC302" s="5"/>
      <c r="AID302" s="5"/>
      <c r="AIE302" s="5"/>
      <c r="AIF302" s="5"/>
      <c r="AIG302" s="5"/>
      <c r="AIH302" s="5"/>
      <c r="AII302" s="5"/>
      <c r="AIJ302" s="5"/>
      <c r="AIK302" s="5"/>
      <c r="AIL302" s="5"/>
      <c r="AIM302" s="5"/>
      <c r="AIN302" s="5"/>
      <c r="AIO302" s="5"/>
      <c r="AIP302" s="5"/>
      <c r="AIQ302" s="5"/>
      <c r="AIR302" s="5"/>
      <c r="AIS302" s="5"/>
      <c r="AIT302" s="5"/>
      <c r="AIU302" s="5"/>
      <c r="AIV302" s="5"/>
      <c r="AIW302" s="5"/>
      <c r="AIX302" s="5"/>
      <c r="AIY302" s="5"/>
      <c r="AIZ302" s="5"/>
      <c r="AJA302" s="5"/>
      <c r="AJB302" s="5"/>
      <c r="AJC302" s="5"/>
      <c r="AJD302" s="5"/>
      <c r="AJE302" s="5"/>
      <c r="AJF302" s="5"/>
      <c r="AJG302" s="5"/>
      <c r="AJH302" s="5"/>
      <c r="AJI302" s="5"/>
      <c r="AJJ302" s="5"/>
      <c r="AJK302" s="5"/>
      <c r="AJL302" s="5"/>
      <c r="AJM302" s="5"/>
      <c r="AJN302" s="5"/>
      <c r="AJO302" s="5"/>
      <c r="AJP302" s="5"/>
      <c r="AJQ302" s="5"/>
      <c r="AJR302" s="5"/>
      <c r="AJS302" s="5"/>
      <c r="AJT302" s="5"/>
      <c r="AJU302" s="5"/>
      <c r="AJV302" s="5"/>
      <c r="AJW302" s="5"/>
      <c r="AJX302" s="5"/>
      <c r="AJY302" s="5"/>
      <c r="AJZ302" s="5"/>
      <c r="AKA302" s="5"/>
      <c r="AKB302" s="5"/>
      <c r="AKC302" s="5"/>
      <c r="AKD302" s="5"/>
      <c r="AKE302" s="5"/>
      <c r="AKF302" s="5"/>
      <c r="AKG302" s="5"/>
      <c r="AKH302" s="5"/>
      <c r="AKI302" s="5"/>
      <c r="AKJ302" s="5"/>
      <c r="AKK302" s="5"/>
      <c r="AKL302" s="5"/>
      <c r="AKM302" s="5"/>
      <c r="AKN302" s="5"/>
      <c r="AKO302" s="5"/>
      <c r="AKP302" s="5"/>
      <c r="AKQ302" s="5"/>
      <c r="AKR302" s="5"/>
      <c r="AKS302" s="5"/>
      <c r="AKT302" s="5"/>
      <c r="AKU302" s="5"/>
      <c r="AKV302" s="5"/>
      <c r="AKW302" s="5"/>
      <c r="AKX302" s="5"/>
      <c r="AKY302" s="5"/>
      <c r="AKZ302" s="5"/>
      <c r="ALA302" s="5"/>
      <c r="ALB302" s="5"/>
      <c r="ALC302" s="5"/>
      <c r="ALD302" s="5"/>
      <c r="ALE302" s="5"/>
      <c r="ALF302" s="5"/>
      <c r="ALG302" s="5"/>
      <c r="ALH302" s="5"/>
      <c r="ALI302" s="5"/>
      <c r="ALJ302" s="5"/>
      <c r="ALK302" s="5"/>
      <c r="ALL302" s="5"/>
      <c r="ALM302" s="5"/>
      <c r="ALN302" s="5"/>
      <c r="ALO302" s="5"/>
      <c r="ALP302" s="5"/>
      <c r="ALQ302" s="5"/>
      <c r="ALR302" s="5"/>
      <c r="ALS302" s="5"/>
      <c r="ALT302" s="5"/>
      <c r="ALU302" s="5"/>
      <c r="ALV302" s="5"/>
      <c r="ALW302" s="5"/>
      <c r="ALX302" s="5"/>
      <c r="ALY302" s="5"/>
      <c r="ALZ302" s="5"/>
      <c r="AMA302" s="5"/>
      <c r="AMB302" s="5"/>
      <c r="AMC302" s="5"/>
      <c r="AMD302" s="5"/>
      <c r="AME302" s="5"/>
      <c r="AMF302" s="5"/>
      <c r="AMG302" s="5"/>
      <c r="AMH302" s="5"/>
      <c r="AMI302" s="5"/>
      <c r="AMJ302" s="5"/>
    </row>
    <row r="303" spans="1:1024" ht="20.25" customHeight="1">
      <c r="A303" s="5"/>
      <c r="B303" s="209"/>
      <c r="C303" s="219"/>
      <c r="D303" s="219"/>
      <c r="E303" s="219"/>
      <c r="F303" s="303">
        <f>C301</f>
        <v>0</v>
      </c>
      <c r="G303" s="50"/>
      <c r="H303" s="50"/>
      <c r="I303" s="50"/>
      <c r="J303" s="50"/>
      <c r="K303" s="50"/>
      <c r="L303" s="67"/>
      <c r="M303" s="67"/>
      <c r="N303" s="67"/>
      <c r="O303" s="67"/>
      <c r="P303" s="240" t="s">
        <v>44</v>
      </c>
      <c r="Q303" s="240"/>
      <c r="R303" s="240"/>
      <c r="S303" s="248" t="str">
        <f>IF(S301="","",VLOOKUP(S301,'シフト記号表（勤務時間帯）'!$C$6:$U$35,19,0))</f>
        <v/>
      </c>
      <c r="T303" s="252" t="str">
        <f>IF(T301="","",VLOOKUP(T301,'シフト記号表（勤務時間帯）'!$C$6:$U$35,19,0))</f>
        <v/>
      </c>
      <c r="U303" s="252" t="str">
        <f>IF(U301="","",VLOOKUP(U301,'シフト記号表（勤務時間帯）'!$C$6:$U$35,19,0))</f>
        <v/>
      </c>
      <c r="V303" s="252" t="str">
        <f>IF(V301="","",VLOOKUP(V301,'シフト記号表（勤務時間帯）'!$C$6:$U$35,19,0))</f>
        <v/>
      </c>
      <c r="W303" s="252" t="str">
        <f>IF(W301="","",VLOOKUP(W301,'シフト記号表（勤務時間帯）'!$C$6:$U$35,19,0))</f>
        <v/>
      </c>
      <c r="X303" s="252" t="str">
        <f>IF(X301="","",VLOOKUP(X301,'シフト記号表（勤務時間帯）'!$C$6:$U$35,19,0))</f>
        <v/>
      </c>
      <c r="Y303" s="257" t="str">
        <f>IF(Y301="","",VLOOKUP(Y301,'シフト記号表（勤務時間帯）'!$C$6:$U$35,19,0))</f>
        <v/>
      </c>
      <c r="Z303" s="248" t="str">
        <f>IF(Z301="","",VLOOKUP(Z301,'シフト記号表（勤務時間帯）'!$C$6:$U$35,19,0))</f>
        <v/>
      </c>
      <c r="AA303" s="252" t="str">
        <f>IF(AA301="","",VLOOKUP(AA301,'シフト記号表（勤務時間帯）'!$C$6:$U$35,19,0))</f>
        <v/>
      </c>
      <c r="AB303" s="252" t="str">
        <f>IF(AB301="","",VLOOKUP(AB301,'シフト記号表（勤務時間帯）'!$C$6:$U$35,19,0))</f>
        <v/>
      </c>
      <c r="AC303" s="252" t="str">
        <f>IF(AC301="","",VLOOKUP(AC301,'シフト記号表（勤務時間帯）'!$C$6:$U$35,19,0))</f>
        <v/>
      </c>
      <c r="AD303" s="252" t="str">
        <f>IF(AD301="","",VLOOKUP(AD301,'シフト記号表（勤務時間帯）'!$C$6:$U$35,19,0))</f>
        <v/>
      </c>
      <c r="AE303" s="252" t="str">
        <f>IF(AE301="","",VLOOKUP(AE301,'シフト記号表（勤務時間帯）'!$C$6:$U$35,19,0))</f>
        <v/>
      </c>
      <c r="AF303" s="257" t="str">
        <f>IF(AF301="","",VLOOKUP(AF301,'シフト記号表（勤務時間帯）'!$C$6:$U$35,19,0))</f>
        <v/>
      </c>
      <c r="AG303" s="248" t="str">
        <f>IF(AG301="","",VLOOKUP(AG301,'シフト記号表（勤務時間帯）'!$C$6:$U$35,19,0))</f>
        <v/>
      </c>
      <c r="AH303" s="252" t="str">
        <f>IF(AH301="","",VLOOKUP(AH301,'シフト記号表（勤務時間帯）'!$C$6:$U$35,19,0))</f>
        <v/>
      </c>
      <c r="AI303" s="252" t="str">
        <f>IF(AI301="","",VLOOKUP(AI301,'シフト記号表（勤務時間帯）'!$C$6:$U$35,19,0))</f>
        <v/>
      </c>
      <c r="AJ303" s="252" t="str">
        <f>IF(AJ301="","",VLOOKUP(AJ301,'シフト記号表（勤務時間帯）'!$C$6:$U$35,19,0))</f>
        <v/>
      </c>
      <c r="AK303" s="252" t="str">
        <f>IF(AK301="","",VLOOKUP(AK301,'シフト記号表（勤務時間帯）'!$C$6:$U$35,19,0))</f>
        <v/>
      </c>
      <c r="AL303" s="252" t="str">
        <f>IF(AL301="","",VLOOKUP(AL301,'シフト記号表（勤務時間帯）'!$C$6:$U$35,19,0))</f>
        <v/>
      </c>
      <c r="AM303" s="257" t="str">
        <f>IF(AM301="","",VLOOKUP(AM301,'シフト記号表（勤務時間帯）'!$C$6:$U$35,19,0))</f>
        <v/>
      </c>
      <c r="AN303" s="248" t="str">
        <f>IF(AN301="","",VLOOKUP(AN301,'シフト記号表（勤務時間帯）'!$C$6:$U$35,19,0))</f>
        <v/>
      </c>
      <c r="AO303" s="252" t="str">
        <f>IF(AO301="","",VLOOKUP(AO301,'シフト記号表（勤務時間帯）'!$C$6:$U$35,19,0))</f>
        <v/>
      </c>
      <c r="AP303" s="252" t="str">
        <f>IF(AP301="","",VLOOKUP(AP301,'シフト記号表（勤務時間帯）'!$C$6:$U$35,19,0))</f>
        <v/>
      </c>
      <c r="AQ303" s="252" t="str">
        <f>IF(AQ301="","",VLOOKUP(AQ301,'シフト記号表（勤務時間帯）'!$C$6:$U$35,19,0))</f>
        <v/>
      </c>
      <c r="AR303" s="252" t="str">
        <f>IF(AR301="","",VLOOKUP(AR301,'シフト記号表（勤務時間帯）'!$C$6:$U$35,19,0))</f>
        <v/>
      </c>
      <c r="AS303" s="252" t="str">
        <f>IF(AS301="","",VLOOKUP(AS301,'シフト記号表（勤務時間帯）'!$C$6:$U$35,19,0))</f>
        <v/>
      </c>
      <c r="AT303" s="257" t="str">
        <f>IF(AT301="","",VLOOKUP(AT301,'シフト記号表（勤務時間帯）'!$C$6:$U$35,19,0))</f>
        <v/>
      </c>
      <c r="AU303" s="248" t="str">
        <f>IF(AU301="","",VLOOKUP(AU301,'シフト記号表（勤務時間帯）'!$C$6:$U$35,19,0))</f>
        <v/>
      </c>
      <c r="AV303" s="252" t="str">
        <f>IF(AV301="","",VLOOKUP(AV301,'シフト記号表（勤務時間帯）'!$C$6:$U$35,19,0))</f>
        <v/>
      </c>
      <c r="AW303" s="252" t="str">
        <f>IF(AW301="","",VLOOKUP(AW301,'シフト記号表（勤務時間帯）'!$C$6:$U$35,19,0))</f>
        <v/>
      </c>
      <c r="AX303" s="277">
        <f>IF($BB$3="４週",SUM(S303:AT303),IF($BB$3="暦月",SUM(S303:AW303),""))</f>
        <v>0</v>
      </c>
      <c r="AY303" s="277"/>
      <c r="AZ303" s="286">
        <f>IF($BB$3="４週",AX303/4,IF($BB$3="暦月",'認知症対応型通所（100名）'!AX303/('認知症対応型通所（100名）'!$BB$8/7),""))</f>
        <v>0</v>
      </c>
      <c r="BA303" s="286"/>
      <c r="BB303" s="174"/>
      <c r="BC303" s="174"/>
      <c r="BD303" s="174"/>
      <c r="BE303" s="174"/>
      <c r="BF303" s="174"/>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c r="GO303" s="5"/>
      <c r="GP303" s="5"/>
      <c r="GQ303" s="5"/>
      <c r="GR303" s="5"/>
      <c r="GS303" s="5"/>
      <c r="GT303" s="5"/>
      <c r="GU303" s="5"/>
      <c r="GV303" s="5"/>
      <c r="GW303" s="5"/>
      <c r="GX303" s="5"/>
      <c r="GY303" s="5"/>
      <c r="GZ303" s="5"/>
      <c r="HA303" s="5"/>
      <c r="HB303" s="5"/>
      <c r="HC303" s="5"/>
      <c r="HD303" s="5"/>
      <c r="HE303" s="5"/>
      <c r="HF303" s="5"/>
      <c r="HG303" s="5"/>
      <c r="HH303" s="5"/>
      <c r="HI303" s="5"/>
      <c r="HJ303" s="5"/>
      <c r="HK303" s="5"/>
      <c r="HL303" s="5"/>
      <c r="HM303" s="5"/>
      <c r="HN303" s="5"/>
      <c r="HO303" s="5"/>
      <c r="HP303" s="5"/>
      <c r="HQ303" s="5"/>
      <c r="HR303" s="5"/>
      <c r="HS303" s="5"/>
      <c r="HT303" s="5"/>
      <c r="HU303" s="5"/>
      <c r="HV303" s="5"/>
      <c r="HW303" s="5"/>
      <c r="HX303" s="5"/>
      <c r="HY303" s="5"/>
      <c r="HZ303" s="5"/>
      <c r="IA303" s="5"/>
      <c r="IB303" s="5"/>
      <c r="IC303" s="5"/>
      <c r="ID303" s="5"/>
      <c r="IE303" s="5"/>
      <c r="IF303" s="5"/>
      <c r="IG303" s="5"/>
      <c r="IH303" s="5"/>
      <c r="II303" s="5"/>
      <c r="IJ303" s="5"/>
      <c r="IK303" s="5"/>
      <c r="IL303" s="5"/>
      <c r="IM303" s="5"/>
      <c r="IN303" s="5"/>
      <c r="IO303" s="5"/>
      <c r="IP303" s="5"/>
      <c r="IQ303" s="5"/>
      <c r="IR303" s="5"/>
      <c r="IS303" s="5"/>
      <c r="IT303" s="5"/>
      <c r="IU303" s="5"/>
      <c r="IV303" s="5"/>
      <c r="IW303" s="5"/>
      <c r="IX303" s="5"/>
      <c r="IY303" s="5"/>
      <c r="IZ303" s="5"/>
      <c r="JA303" s="5"/>
      <c r="JB303" s="5"/>
      <c r="JC303" s="5"/>
      <c r="JD303" s="5"/>
      <c r="JE303" s="5"/>
      <c r="JF303" s="5"/>
      <c r="JG303" s="5"/>
      <c r="JH303" s="5"/>
      <c r="JI303" s="5"/>
      <c r="JJ303" s="5"/>
      <c r="JK303" s="5"/>
      <c r="JL303" s="5"/>
      <c r="JM303" s="5"/>
      <c r="JN303" s="5"/>
      <c r="JO303" s="5"/>
      <c r="JP303" s="5"/>
      <c r="JQ303" s="5"/>
      <c r="JR303" s="5"/>
      <c r="JS303" s="5"/>
      <c r="JT303" s="5"/>
      <c r="JU303" s="5"/>
      <c r="JV303" s="5"/>
      <c r="JW303" s="5"/>
      <c r="JX303" s="5"/>
      <c r="JY303" s="5"/>
      <c r="JZ303" s="5"/>
      <c r="KA303" s="5"/>
      <c r="KB303" s="5"/>
      <c r="KC303" s="5"/>
      <c r="KD303" s="5"/>
      <c r="KE303" s="5"/>
      <c r="KF303" s="5"/>
      <c r="KG303" s="5"/>
      <c r="KH303" s="5"/>
      <c r="KI303" s="5"/>
      <c r="KJ303" s="5"/>
      <c r="KK303" s="5"/>
      <c r="KL303" s="5"/>
      <c r="KM303" s="5"/>
      <c r="KN303" s="5"/>
      <c r="KO303" s="5"/>
      <c r="KP303" s="5"/>
      <c r="KQ303" s="5"/>
      <c r="KR303" s="5"/>
      <c r="KS303" s="5"/>
      <c r="KT303" s="5"/>
      <c r="KU303" s="5"/>
      <c r="KV303" s="5"/>
      <c r="KW303" s="5"/>
      <c r="KX303" s="5"/>
      <c r="KY303" s="5"/>
      <c r="KZ303" s="5"/>
      <c r="LA303" s="5"/>
      <c r="LB303" s="5"/>
      <c r="LC303" s="5"/>
      <c r="LD303" s="5"/>
      <c r="LE303" s="5"/>
      <c r="LF303" s="5"/>
      <c r="LG303" s="5"/>
      <c r="LH303" s="5"/>
      <c r="LI303" s="5"/>
      <c r="LJ303" s="5"/>
      <c r="LK303" s="5"/>
      <c r="LL303" s="5"/>
      <c r="LM303" s="5"/>
      <c r="LN303" s="5"/>
      <c r="LO303" s="5"/>
      <c r="LP303" s="5"/>
      <c r="LQ303" s="5"/>
      <c r="LR303" s="5"/>
      <c r="LS303" s="5"/>
      <c r="LT303" s="5"/>
      <c r="LU303" s="5"/>
      <c r="LV303" s="5"/>
      <c r="LW303" s="5"/>
      <c r="LX303" s="5"/>
      <c r="LY303" s="5"/>
      <c r="LZ303" s="5"/>
      <c r="MA303" s="5"/>
      <c r="MB303" s="5"/>
      <c r="MC303" s="5"/>
      <c r="MD303" s="5"/>
      <c r="ME303" s="5"/>
      <c r="MF303" s="5"/>
      <c r="MG303" s="5"/>
      <c r="MH303" s="5"/>
      <c r="MI303" s="5"/>
      <c r="MJ303" s="5"/>
      <c r="MK303" s="5"/>
      <c r="ML303" s="5"/>
      <c r="MM303" s="5"/>
      <c r="MN303" s="5"/>
      <c r="MO303" s="5"/>
      <c r="MP303" s="5"/>
      <c r="MQ303" s="5"/>
      <c r="MR303" s="5"/>
      <c r="MS303" s="5"/>
      <c r="MT303" s="5"/>
      <c r="MU303" s="5"/>
      <c r="MV303" s="5"/>
      <c r="MW303" s="5"/>
      <c r="MX303" s="5"/>
      <c r="MY303" s="5"/>
      <c r="MZ303" s="5"/>
      <c r="NA303" s="5"/>
      <c r="NB303" s="5"/>
      <c r="NC303" s="5"/>
      <c r="ND303" s="5"/>
      <c r="NE303" s="5"/>
      <c r="NF303" s="5"/>
      <c r="NG303" s="5"/>
      <c r="NH303" s="5"/>
      <c r="NI303" s="5"/>
      <c r="NJ303" s="5"/>
      <c r="NK303" s="5"/>
      <c r="NL303" s="5"/>
      <c r="NM303" s="5"/>
      <c r="NN303" s="5"/>
      <c r="NO303" s="5"/>
      <c r="NP303" s="5"/>
      <c r="NQ303" s="5"/>
      <c r="NR303" s="5"/>
      <c r="NS303" s="5"/>
      <c r="NT303" s="5"/>
      <c r="NU303" s="5"/>
      <c r="NV303" s="5"/>
      <c r="NW303" s="5"/>
      <c r="NX303" s="5"/>
      <c r="NY303" s="5"/>
      <c r="NZ303" s="5"/>
      <c r="OA303" s="5"/>
      <c r="OB303" s="5"/>
      <c r="OC303" s="5"/>
      <c r="OD303" s="5"/>
      <c r="OE303" s="5"/>
      <c r="OF303" s="5"/>
      <c r="OG303" s="5"/>
      <c r="OH303" s="5"/>
      <c r="OI303" s="5"/>
      <c r="OJ303" s="5"/>
      <c r="OK303" s="5"/>
      <c r="OL303" s="5"/>
      <c r="OM303" s="5"/>
      <c r="ON303" s="5"/>
      <c r="OO303" s="5"/>
      <c r="OP303" s="5"/>
      <c r="OQ303" s="5"/>
      <c r="OR303" s="5"/>
      <c r="OS303" s="5"/>
      <c r="OT303" s="5"/>
      <c r="OU303" s="5"/>
      <c r="OV303" s="5"/>
      <c r="OW303" s="5"/>
      <c r="OX303" s="5"/>
      <c r="OY303" s="5"/>
      <c r="OZ303" s="5"/>
      <c r="PA303" s="5"/>
      <c r="PB303" s="5"/>
      <c r="PC303" s="5"/>
      <c r="PD303" s="5"/>
      <c r="PE303" s="5"/>
      <c r="PF303" s="5"/>
      <c r="PG303" s="5"/>
      <c r="PH303" s="5"/>
      <c r="PI303" s="5"/>
      <c r="PJ303" s="5"/>
      <c r="PK303" s="5"/>
      <c r="PL303" s="5"/>
      <c r="PM303" s="5"/>
      <c r="PN303" s="5"/>
      <c r="PO303" s="5"/>
      <c r="PP303" s="5"/>
      <c r="PQ303" s="5"/>
      <c r="PR303" s="5"/>
      <c r="PS303" s="5"/>
      <c r="PT303" s="5"/>
      <c r="PU303" s="5"/>
      <c r="PV303" s="5"/>
      <c r="PW303" s="5"/>
      <c r="PX303" s="5"/>
      <c r="PY303" s="5"/>
      <c r="PZ303" s="5"/>
      <c r="QA303" s="5"/>
      <c r="QB303" s="5"/>
      <c r="QC303" s="5"/>
      <c r="QD303" s="5"/>
      <c r="QE303" s="5"/>
      <c r="QF303" s="5"/>
      <c r="QG303" s="5"/>
      <c r="QH303" s="5"/>
      <c r="QI303" s="5"/>
      <c r="QJ303" s="5"/>
      <c r="QK303" s="5"/>
      <c r="QL303" s="5"/>
      <c r="QM303" s="5"/>
      <c r="QN303" s="5"/>
      <c r="QO303" s="5"/>
      <c r="QP303" s="5"/>
      <c r="QQ303" s="5"/>
      <c r="QR303" s="5"/>
      <c r="QS303" s="5"/>
      <c r="QT303" s="5"/>
      <c r="QU303" s="5"/>
      <c r="QV303" s="5"/>
      <c r="QW303" s="5"/>
      <c r="QX303" s="5"/>
      <c r="QY303" s="5"/>
      <c r="QZ303" s="5"/>
      <c r="RA303" s="5"/>
      <c r="RB303" s="5"/>
      <c r="RC303" s="5"/>
      <c r="RD303" s="5"/>
      <c r="RE303" s="5"/>
      <c r="RF303" s="5"/>
      <c r="RG303" s="5"/>
      <c r="RH303" s="5"/>
      <c r="RI303" s="5"/>
      <c r="RJ303" s="5"/>
      <c r="RK303" s="5"/>
      <c r="RL303" s="5"/>
      <c r="RM303" s="5"/>
      <c r="RN303" s="5"/>
      <c r="RO303" s="5"/>
      <c r="RP303" s="5"/>
      <c r="RQ303" s="5"/>
      <c r="RR303" s="5"/>
      <c r="RS303" s="5"/>
      <c r="RT303" s="5"/>
      <c r="RU303" s="5"/>
      <c r="RV303" s="5"/>
      <c r="RW303" s="5"/>
      <c r="RX303" s="5"/>
      <c r="RY303" s="5"/>
      <c r="RZ303" s="5"/>
      <c r="SA303" s="5"/>
      <c r="SB303" s="5"/>
      <c r="SC303" s="5"/>
      <c r="SD303" s="5"/>
      <c r="SE303" s="5"/>
      <c r="SF303" s="5"/>
      <c r="SG303" s="5"/>
      <c r="SH303" s="5"/>
      <c r="SI303" s="5"/>
      <c r="SJ303" s="5"/>
      <c r="SK303" s="5"/>
      <c r="SL303" s="5"/>
      <c r="SM303" s="5"/>
      <c r="SN303" s="5"/>
      <c r="SO303" s="5"/>
      <c r="SP303" s="5"/>
      <c r="SQ303" s="5"/>
      <c r="SR303" s="5"/>
      <c r="SS303" s="5"/>
      <c r="ST303" s="5"/>
      <c r="SU303" s="5"/>
      <c r="SV303" s="5"/>
      <c r="SW303" s="5"/>
      <c r="SX303" s="5"/>
      <c r="SY303" s="5"/>
      <c r="SZ303" s="5"/>
      <c r="TA303" s="5"/>
      <c r="TB303" s="5"/>
      <c r="TC303" s="5"/>
      <c r="TD303" s="5"/>
      <c r="TE303" s="5"/>
      <c r="TF303" s="5"/>
      <c r="TG303" s="5"/>
      <c r="TH303" s="5"/>
      <c r="TI303" s="5"/>
      <c r="TJ303" s="5"/>
      <c r="TK303" s="5"/>
      <c r="TL303" s="5"/>
      <c r="TM303" s="5"/>
      <c r="TN303" s="5"/>
      <c r="TO303" s="5"/>
      <c r="TP303" s="5"/>
      <c r="TQ303" s="5"/>
      <c r="TR303" s="5"/>
      <c r="TS303" s="5"/>
      <c r="TT303" s="5"/>
      <c r="TU303" s="5"/>
      <c r="TV303" s="5"/>
      <c r="TW303" s="5"/>
      <c r="TX303" s="5"/>
      <c r="TY303" s="5"/>
      <c r="TZ303" s="5"/>
      <c r="UA303" s="5"/>
      <c r="UB303" s="5"/>
      <c r="UC303" s="5"/>
      <c r="UD303" s="5"/>
      <c r="UE303" s="5"/>
      <c r="UF303" s="5"/>
      <c r="UG303" s="5"/>
      <c r="UH303" s="5"/>
      <c r="UI303" s="5"/>
      <c r="UJ303" s="5"/>
      <c r="UK303" s="5"/>
      <c r="UL303" s="5"/>
      <c r="UM303" s="5"/>
      <c r="UN303" s="5"/>
      <c r="UO303" s="5"/>
      <c r="UP303" s="5"/>
      <c r="UQ303" s="5"/>
      <c r="UR303" s="5"/>
      <c r="US303" s="5"/>
      <c r="UT303" s="5"/>
      <c r="UU303" s="5"/>
      <c r="UV303" s="5"/>
      <c r="UW303" s="5"/>
      <c r="UX303" s="5"/>
      <c r="UY303" s="5"/>
      <c r="UZ303" s="5"/>
      <c r="VA303" s="5"/>
      <c r="VB303" s="5"/>
      <c r="VC303" s="5"/>
      <c r="VD303" s="5"/>
      <c r="VE303" s="5"/>
      <c r="VF303" s="5"/>
      <c r="VG303" s="5"/>
      <c r="VH303" s="5"/>
      <c r="VI303" s="5"/>
      <c r="VJ303" s="5"/>
      <c r="VK303" s="5"/>
      <c r="VL303" s="5"/>
      <c r="VM303" s="5"/>
      <c r="VN303" s="5"/>
      <c r="VO303" s="5"/>
      <c r="VP303" s="5"/>
      <c r="VQ303" s="5"/>
      <c r="VR303" s="5"/>
      <c r="VS303" s="5"/>
      <c r="VT303" s="5"/>
      <c r="VU303" s="5"/>
      <c r="VV303" s="5"/>
      <c r="VW303" s="5"/>
      <c r="VX303" s="5"/>
      <c r="VY303" s="5"/>
      <c r="VZ303" s="5"/>
      <c r="WA303" s="5"/>
      <c r="WB303" s="5"/>
      <c r="WC303" s="5"/>
      <c r="WD303" s="5"/>
      <c r="WE303" s="5"/>
      <c r="WF303" s="5"/>
      <c r="WG303" s="5"/>
      <c r="WH303" s="5"/>
      <c r="WI303" s="5"/>
      <c r="WJ303" s="5"/>
      <c r="WK303" s="5"/>
      <c r="WL303" s="5"/>
      <c r="WM303" s="5"/>
      <c r="WN303" s="5"/>
      <c r="WO303" s="5"/>
      <c r="WP303" s="5"/>
      <c r="WQ303" s="5"/>
      <c r="WR303" s="5"/>
      <c r="WS303" s="5"/>
      <c r="WT303" s="5"/>
      <c r="WU303" s="5"/>
      <c r="WV303" s="5"/>
      <c r="WW303" s="5"/>
      <c r="WX303" s="5"/>
      <c r="WY303" s="5"/>
      <c r="WZ303" s="5"/>
      <c r="XA303" s="5"/>
      <c r="XB303" s="5"/>
      <c r="XC303" s="5"/>
      <c r="XD303" s="5"/>
      <c r="XE303" s="5"/>
      <c r="XF303" s="5"/>
      <c r="XG303" s="5"/>
      <c r="XH303" s="5"/>
      <c r="XI303" s="5"/>
      <c r="XJ303" s="5"/>
      <c r="XK303" s="5"/>
      <c r="XL303" s="5"/>
      <c r="XM303" s="5"/>
      <c r="XN303" s="5"/>
      <c r="XO303" s="5"/>
      <c r="XP303" s="5"/>
      <c r="XQ303" s="5"/>
      <c r="XR303" s="5"/>
      <c r="XS303" s="5"/>
      <c r="XT303" s="5"/>
      <c r="XU303" s="5"/>
      <c r="XV303" s="5"/>
      <c r="XW303" s="5"/>
      <c r="XX303" s="5"/>
      <c r="XY303" s="5"/>
      <c r="XZ303" s="5"/>
      <c r="YA303" s="5"/>
      <c r="YB303" s="5"/>
      <c r="YC303" s="5"/>
      <c r="YD303" s="5"/>
      <c r="YE303" s="5"/>
      <c r="YF303" s="5"/>
      <c r="YG303" s="5"/>
      <c r="YH303" s="5"/>
      <c r="YI303" s="5"/>
      <c r="YJ303" s="5"/>
      <c r="YK303" s="5"/>
      <c r="YL303" s="5"/>
      <c r="YM303" s="5"/>
      <c r="YN303" s="5"/>
      <c r="YO303" s="5"/>
      <c r="YP303" s="5"/>
      <c r="YQ303" s="5"/>
      <c r="YR303" s="5"/>
      <c r="YS303" s="5"/>
      <c r="YT303" s="5"/>
      <c r="YU303" s="5"/>
      <c r="YV303" s="5"/>
      <c r="YW303" s="5"/>
      <c r="YX303" s="5"/>
      <c r="YY303" s="5"/>
      <c r="YZ303" s="5"/>
      <c r="ZA303" s="5"/>
      <c r="ZB303" s="5"/>
      <c r="ZC303" s="5"/>
      <c r="ZD303" s="5"/>
      <c r="ZE303" s="5"/>
      <c r="ZF303" s="5"/>
      <c r="ZG303" s="5"/>
      <c r="ZH303" s="5"/>
      <c r="ZI303" s="5"/>
      <c r="ZJ303" s="5"/>
      <c r="ZK303" s="5"/>
      <c r="ZL303" s="5"/>
      <c r="ZM303" s="5"/>
      <c r="ZN303" s="5"/>
      <c r="ZO303" s="5"/>
      <c r="ZP303" s="5"/>
      <c r="ZQ303" s="5"/>
      <c r="ZR303" s="5"/>
      <c r="ZS303" s="5"/>
      <c r="ZT303" s="5"/>
      <c r="ZU303" s="5"/>
      <c r="ZV303" s="5"/>
      <c r="ZW303" s="5"/>
      <c r="ZX303" s="5"/>
      <c r="ZY303" s="5"/>
      <c r="ZZ303" s="5"/>
      <c r="AAA303" s="5"/>
      <c r="AAB303" s="5"/>
      <c r="AAC303" s="5"/>
      <c r="AAD303" s="5"/>
      <c r="AAE303" s="5"/>
      <c r="AAF303" s="5"/>
      <c r="AAG303" s="5"/>
      <c r="AAH303" s="5"/>
      <c r="AAI303" s="5"/>
      <c r="AAJ303" s="5"/>
      <c r="AAK303" s="5"/>
      <c r="AAL303" s="5"/>
      <c r="AAM303" s="5"/>
      <c r="AAN303" s="5"/>
      <c r="AAO303" s="5"/>
      <c r="AAP303" s="5"/>
      <c r="AAQ303" s="5"/>
      <c r="AAR303" s="5"/>
      <c r="AAS303" s="5"/>
      <c r="AAT303" s="5"/>
      <c r="AAU303" s="5"/>
      <c r="AAV303" s="5"/>
      <c r="AAW303" s="5"/>
      <c r="AAX303" s="5"/>
      <c r="AAY303" s="5"/>
      <c r="AAZ303" s="5"/>
      <c r="ABA303" s="5"/>
      <c r="ABB303" s="5"/>
      <c r="ABC303" s="5"/>
      <c r="ABD303" s="5"/>
      <c r="ABE303" s="5"/>
      <c r="ABF303" s="5"/>
      <c r="ABG303" s="5"/>
      <c r="ABH303" s="5"/>
      <c r="ABI303" s="5"/>
      <c r="ABJ303" s="5"/>
      <c r="ABK303" s="5"/>
      <c r="ABL303" s="5"/>
      <c r="ABM303" s="5"/>
      <c r="ABN303" s="5"/>
      <c r="ABO303" s="5"/>
      <c r="ABP303" s="5"/>
      <c r="ABQ303" s="5"/>
      <c r="ABR303" s="5"/>
      <c r="ABS303" s="5"/>
      <c r="ABT303" s="5"/>
      <c r="ABU303" s="5"/>
      <c r="ABV303" s="5"/>
      <c r="ABW303" s="5"/>
      <c r="ABX303" s="5"/>
      <c r="ABY303" s="5"/>
      <c r="ABZ303" s="5"/>
      <c r="ACA303" s="5"/>
      <c r="ACB303" s="5"/>
      <c r="ACC303" s="5"/>
      <c r="ACD303" s="5"/>
      <c r="ACE303" s="5"/>
      <c r="ACF303" s="5"/>
      <c r="ACG303" s="5"/>
      <c r="ACH303" s="5"/>
      <c r="ACI303" s="5"/>
      <c r="ACJ303" s="5"/>
      <c r="ACK303" s="5"/>
      <c r="ACL303" s="5"/>
      <c r="ACM303" s="5"/>
      <c r="ACN303" s="5"/>
      <c r="ACO303" s="5"/>
      <c r="ACP303" s="5"/>
      <c r="ACQ303" s="5"/>
      <c r="ACR303" s="5"/>
      <c r="ACS303" s="5"/>
      <c r="ACT303" s="5"/>
      <c r="ACU303" s="5"/>
      <c r="ACV303" s="5"/>
      <c r="ACW303" s="5"/>
      <c r="ACX303" s="5"/>
      <c r="ACY303" s="5"/>
      <c r="ACZ303" s="5"/>
      <c r="ADA303" s="5"/>
      <c r="ADB303" s="5"/>
      <c r="ADC303" s="5"/>
      <c r="ADD303" s="5"/>
      <c r="ADE303" s="5"/>
      <c r="ADF303" s="5"/>
      <c r="ADG303" s="5"/>
      <c r="ADH303" s="5"/>
      <c r="ADI303" s="5"/>
      <c r="ADJ303" s="5"/>
      <c r="ADK303" s="5"/>
      <c r="ADL303" s="5"/>
      <c r="ADM303" s="5"/>
      <c r="ADN303" s="5"/>
      <c r="ADO303" s="5"/>
      <c r="ADP303" s="5"/>
      <c r="ADQ303" s="5"/>
      <c r="ADR303" s="5"/>
      <c r="ADS303" s="5"/>
      <c r="ADT303" s="5"/>
      <c r="ADU303" s="5"/>
      <c r="ADV303" s="5"/>
      <c r="ADW303" s="5"/>
      <c r="ADX303" s="5"/>
      <c r="ADY303" s="5"/>
      <c r="ADZ303" s="5"/>
      <c r="AEA303" s="5"/>
      <c r="AEB303" s="5"/>
      <c r="AEC303" s="5"/>
      <c r="AED303" s="5"/>
      <c r="AEE303" s="5"/>
      <c r="AEF303" s="5"/>
      <c r="AEG303" s="5"/>
      <c r="AEH303" s="5"/>
      <c r="AEI303" s="5"/>
      <c r="AEJ303" s="5"/>
      <c r="AEK303" s="5"/>
      <c r="AEL303" s="5"/>
      <c r="AEM303" s="5"/>
      <c r="AEN303" s="5"/>
      <c r="AEO303" s="5"/>
      <c r="AEP303" s="5"/>
      <c r="AEQ303" s="5"/>
      <c r="AER303" s="5"/>
      <c r="AES303" s="5"/>
      <c r="AET303" s="5"/>
      <c r="AEU303" s="5"/>
      <c r="AEV303" s="5"/>
      <c r="AEW303" s="5"/>
      <c r="AEX303" s="5"/>
      <c r="AEY303" s="5"/>
      <c r="AEZ303" s="5"/>
      <c r="AFA303" s="5"/>
      <c r="AFB303" s="5"/>
      <c r="AFC303" s="5"/>
      <c r="AFD303" s="5"/>
      <c r="AFE303" s="5"/>
      <c r="AFF303" s="5"/>
      <c r="AFG303" s="5"/>
      <c r="AFH303" s="5"/>
      <c r="AFI303" s="5"/>
      <c r="AFJ303" s="5"/>
      <c r="AFK303" s="5"/>
      <c r="AFL303" s="5"/>
      <c r="AFM303" s="5"/>
      <c r="AFN303" s="5"/>
      <c r="AFO303" s="5"/>
      <c r="AFP303" s="5"/>
      <c r="AFQ303" s="5"/>
      <c r="AFR303" s="5"/>
      <c r="AFS303" s="5"/>
      <c r="AFT303" s="5"/>
      <c r="AFU303" s="5"/>
      <c r="AFV303" s="5"/>
      <c r="AFW303" s="5"/>
      <c r="AFX303" s="5"/>
      <c r="AFY303" s="5"/>
      <c r="AFZ303" s="5"/>
      <c r="AGA303" s="5"/>
      <c r="AGB303" s="5"/>
      <c r="AGC303" s="5"/>
      <c r="AGD303" s="5"/>
      <c r="AGE303" s="5"/>
      <c r="AGF303" s="5"/>
      <c r="AGG303" s="5"/>
      <c r="AGH303" s="5"/>
      <c r="AGI303" s="5"/>
      <c r="AGJ303" s="5"/>
      <c r="AGK303" s="5"/>
      <c r="AGL303" s="5"/>
      <c r="AGM303" s="5"/>
      <c r="AGN303" s="5"/>
      <c r="AGO303" s="5"/>
      <c r="AGP303" s="5"/>
      <c r="AGQ303" s="5"/>
      <c r="AGR303" s="5"/>
      <c r="AGS303" s="5"/>
      <c r="AGT303" s="5"/>
      <c r="AGU303" s="5"/>
      <c r="AGV303" s="5"/>
      <c r="AGW303" s="5"/>
      <c r="AGX303" s="5"/>
      <c r="AGY303" s="5"/>
      <c r="AGZ303" s="5"/>
      <c r="AHA303" s="5"/>
      <c r="AHB303" s="5"/>
      <c r="AHC303" s="5"/>
      <c r="AHD303" s="5"/>
      <c r="AHE303" s="5"/>
      <c r="AHF303" s="5"/>
      <c r="AHG303" s="5"/>
      <c r="AHH303" s="5"/>
      <c r="AHI303" s="5"/>
      <c r="AHJ303" s="5"/>
      <c r="AHK303" s="5"/>
      <c r="AHL303" s="5"/>
      <c r="AHM303" s="5"/>
      <c r="AHN303" s="5"/>
      <c r="AHO303" s="5"/>
      <c r="AHP303" s="5"/>
      <c r="AHQ303" s="5"/>
      <c r="AHR303" s="5"/>
      <c r="AHS303" s="5"/>
      <c r="AHT303" s="5"/>
      <c r="AHU303" s="5"/>
      <c r="AHV303" s="5"/>
      <c r="AHW303" s="5"/>
      <c r="AHX303" s="5"/>
      <c r="AHY303" s="5"/>
      <c r="AHZ303" s="5"/>
      <c r="AIA303" s="5"/>
      <c r="AIB303" s="5"/>
      <c r="AIC303" s="5"/>
      <c r="AID303" s="5"/>
      <c r="AIE303" s="5"/>
      <c r="AIF303" s="5"/>
      <c r="AIG303" s="5"/>
      <c r="AIH303" s="5"/>
      <c r="AII303" s="5"/>
      <c r="AIJ303" s="5"/>
      <c r="AIK303" s="5"/>
      <c r="AIL303" s="5"/>
      <c r="AIM303" s="5"/>
      <c r="AIN303" s="5"/>
      <c r="AIO303" s="5"/>
      <c r="AIP303" s="5"/>
      <c r="AIQ303" s="5"/>
      <c r="AIR303" s="5"/>
      <c r="AIS303" s="5"/>
      <c r="AIT303" s="5"/>
      <c r="AIU303" s="5"/>
      <c r="AIV303" s="5"/>
      <c r="AIW303" s="5"/>
      <c r="AIX303" s="5"/>
      <c r="AIY303" s="5"/>
      <c r="AIZ303" s="5"/>
      <c r="AJA303" s="5"/>
      <c r="AJB303" s="5"/>
      <c r="AJC303" s="5"/>
      <c r="AJD303" s="5"/>
      <c r="AJE303" s="5"/>
      <c r="AJF303" s="5"/>
      <c r="AJG303" s="5"/>
      <c r="AJH303" s="5"/>
      <c r="AJI303" s="5"/>
      <c r="AJJ303" s="5"/>
      <c r="AJK303" s="5"/>
      <c r="AJL303" s="5"/>
      <c r="AJM303" s="5"/>
      <c r="AJN303" s="5"/>
      <c r="AJO303" s="5"/>
      <c r="AJP303" s="5"/>
      <c r="AJQ303" s="5"/>
      <c r="AJR303" s="5"/>
      <c r="AJS303" s="5"/>
      <c r="AJT303" s="5"/>
      <c r="AJU303" s="5"/>
      <c r="AJV303" s="5"/>
      <c r="AJW303" s="5"/>
      <c r="AJX303" s="5"/>
      <c r="AJY303" s="5"/>
      <c r="AJZ303" s="5"/>
      <c r="AKA303" s="5"/>
      <c r="AKB303" s="5"/>
      <c r="AKC303" s="5"/>
      <c r="AKD303" s="5"/>
      <c r="AKE303" s="5"/>
      <c r="AKF303" s="5"/>
      <c r="AKG303" s="5"/>
      <c r="AKH303" s="5"/>
      <c r="AKI303" s="5"/>
      <c r="AKJ303" s="5"/>
      <c r="AKK303" s="5"/>
      <c r="AKL303" s="5"/>
      <c r="AKM303" s="5"/>
      <c r="AKN303" s="5"/>
      <c r="AKO303" s="5"/>
      <c r="AKP303" s="5"/>
      <c r="AKQ303" s="5"/>
      <c r="AKR303" s="5"/>
      <c r="AKS303" s="5"/>
      <c r="AKT303" s="5"/>
      <c r="AKU303" s="5"/>
      <c r="AKV303" s="5"/>
      <c r="AKW303" s="5"/>
      <c r="AKX303" s="5"/>
      <c r="AKY303" s="5"/>
      <c r="AKZ303" s="5"/>
      <c r="ALA303" s="5"/>
      <c r="ALB303" s="5"/>
      <c r="ALC303" s="5"/>
      <c r="ALD303" s="5"/>
      <c r="ALE303" s="5"/>
      <c r="ALF303" s="5"/>
      <c r="ALG303" s="5"/>
      <c r="ALH303" s="5"/>
      <c r="ALI303" s="5"/>
      <c r="ALJ303" s="5"/>
      <c r="ALK303" s="5"/>
      <c r="ALL303" s="5"/>
      <c r="ALM303" s="5"/>
      <c r="ALN303" s="5"/>
      <c r="ALO303" s="5"/>
      <c r="ALP303" s="5"/>
      <c r="ALQ303" s="5"/>
      <c r="ALR303" s="5"/>
      <c r="ALS303" s="5"/>
      <c r="ALT303" s="5"/>
      <c r="ALU303" s="5"/>
      <c r="ALV303" s="5"/>
      <c r="ALW303" s="5"/>
      <c r="ALX303" s="5"/>
      <c r="ALY303" s="5"/>
      <c r="ALZ303" s="5"/>
      <c r="AMA303" s="5"/>
      <c r="AMB303" s="5"/>
      <c r="AMC303" s="5"/>
      <c r="AMD303" s="5"/>
      <c r="AME303" s="5"/>
      <c r="AMF303" s="5"/>
      <c r="AMG303" s="5"/>
      <c r="AMH303" s="5"/>
      <c r="AMI303" s="5"/>
      <c r="AMJ303" s="5"/>
    </row>
    <row r="304" spans="1:1024" ht="20.25" customHeight="1">
      <c r="A304" s="5"/>
      <c r="B304" s="209">
        <f>B301+1</f>
        <v>95</v>
      </c>
      <c r="C304" s="219"/>
      <c r="D304" s="219"/>
      <c r="E304" s="219"/>
      <c r="F304" s="41"/>
      <c r="G304" s="50"/>
      <c r="H304" s="50"/>
      <c r="I304" s="50"/>
      <c r="J304" s="50"/>
      <c r="K304" s="50"/>
      <c r="L304" s="67"/>
      <c r="M304" s="67"/>
      <c r="N304" s="67"/>
      <c r="O304" s="67"/>
      <c r="P304" s="241" t="s">
        <v>49</v>
      </c>
      <c r="Q304" s="241"/>
      <c r="R304" s="241"/>
      <c r="S304" s="307"/>
      <c r="T304" s="309"/>
      <c r="U304" s="309"/>
      <c r="V304" s="309"/>
      <c r="W304" s="309"/>
      <c r="X304" s="309"/>
      <c r="Y304" s="310"/>
      <c r="Z304" s="307"/>
      <c r="AA304" s="309"/>
      <c r="AB304" s="309"/>
      <c r="AC304" s="309"/>
      <c r="AD304" s="309"/>
      <c r="AE304" s="309"/>
      <c r="AF304" s="310"/>
      <c r="AG304" s="307"/>
      <c r="AH304" s="309"/>
      <c r="AI304" s="309"/>
      <c r="AJ304" s="309"/>
      <c r="AK304" s="309"/>
      <c r="AL304" s="309"/>
      <c r="AM304" s="310"/>
      <c r="AN304" s="307"/>
      <c r="AO304" s="309"/>
      <c r="AP304" s="309"/>
      <c r="AQ304" s="309"/>
      <c r="AR304" s="309"/>
      <c r="AS304" s="309"/>
      <c r="AT304" s="310"/>
      <c r="AU304" s="307"/>
      <c r="AV304" s="309"/>
      <c r="AW304" s="309"/>
      <c r="AX304" s="312"/>
      <c r="AY304" s="312"/>
      <c r="AZ304" s="316"/>
      <c r="BA304" s="316"/>
      <c r="BB304" s="174"/>
      <c r="BC304" s="174"/>
      <c r="BD304" s="174"/>
      <c r="BE304" s="174"/>
      <c r="BF304" s="174"/>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c r="HW304" s="5"/>
      <c r="HX304" s="5"/>
      <c r="HY304" s="5"/>
      <c r="HZ304" s="5"/>
      <c r="IA304" s="5"/>
      <c r="IB304" s="5"/>
      <c r="IC304" s="5"/>
      <c r="ID304" s="5"/>
      <c r="IE304" s="5"/>
      <c r="IF304" s="5"/>
      <c r="IG304" s="5"/>
      <c r="IH304" s="5"/>
      <c r="II304" s="5"/>
      <c r="IJ304" s="5"/>
      <c r="IK304" s="5"/>
      <c r="IL304" s="5"/>
      <c r="IM304" s="5"/>
      <c r="IN304" s="5"/>
      <c r="IO304" s="5"/>
      <c r="IP304" s="5"/>
      <c r="IQ304" s="5"/>
      <c r="IR304" s="5"/>
      <c r="IS304" s="5"/>
      <c r="IT304" s="5"/>
      <c r="IU304" s="5"/>
      <c r="IV304" s="5"/>
      <c r="IW304" s="5"/>
      <c r="IX304" s="5"/>
      <c r="IY304" s="5"/>
      <c r="IZ304" s="5"/>
      <c r="JA304" s="5"/>
      <c r="JB304" s="5"/>
      <c r="JC304" s="5"/>
      <c r="JD304" s="5"/>
      <c r="JE304" s="5"/>
      <c r="JF304" s="5"/>
      <c r="JG304" s="5"/>
      <c r="JH304" s="5"/>
      <c r="JI304" s="5"/>
      <c r="JJ304" s="5"/>
      <c r="JK304" s="5"/>
      <c r="JL304" s="5"/>
      <c r="JM304" s="5"/>
      <c r="JN304" s="5"/>
      <c r="JO304" s="5"/>
      <c r="JP304" s="5"/>
      <c r="JQ304" s="5"/>
      <c r="JR304" s="5"/>
      <c r="JS304" s="5"/>
      <c r="JT304" s="5"/>
      <c r="JU304" s="5"/>
      <c r="JV304" s="5"/>
      <c r="JW304" s="5"/>
      <c r="JX304" s="5"/>
      <c r="JY304" s="5"/>
      <c r="JZ304" s="5"/>
      <c r="KA304" s="5"/>
      <c r="KB304" s="5"/>
      <c r="KC304" s="5"/>
      <c r="KD304" s="5"/>
      <c r="KE304" s="5"/>
      <c r="KF304" s="5"/>
      <c r="KG304" s="5"/>
      <c r="KH304" s="5"/>
      <c r="KI304" s="5"/>
      <c r="KJ304" s="5"/>
      <c r="KK304" s="5"/>
      <c r="KL304" s="5"/>
      <c r="KM304" s="5"/>
      <c r="KN304" s="5"/>
      <c r="KO304" s="5"/>
      <c r="KP304" s="5"/>
      <c r="KQ304" s="5"/>
      <c r="KR304" s="5"/>
      <c r="KS304" s="5"/>
      <c r="KT304" s="5"/>
      <c r="KU304" s="5"/>
      <c r="KV304" s="5"/>
      <c r="KW304" s="5"/>
      <c r="KX304" s="5"/>
      <c r="KY304" s="5"/>
      <c r="KZ304" s="5"/>
      <c r="LA304" s="5"/>
      <c r="LB304" s="5"/>
      <c r="LC304" s="5"/>
      <c r="LD304" s="5"/>
      <c r="LE304" s="5"/>
      <c r="LF304" s="5"/>
      <c r="LG304" s="5"/>
      <c r="LH304" s="5"/>
      <c r="LI304" s="5"/>
      <c r="LJ304" s="5"/>
      <c r="LK304" s="5"/>
      <c r="LL304" s="5"/>
      <c r="LM304" s="5"/>
      <c r="LN304" s="5"/>
      <c r="LO304" s="5"/>
      <c r="LP304" s="5"/>
      <c r="LQ304" s="5"/>
      <c r="LR304" s="5"/>
      <c r="LS304" s="5"/>
      <c r="LT304" s="5"/>
      <c r="LU304" s="5"/>
      <c r="LV304" s="5"/>
      <c r="LW304" s="5"/>
      <c r="LX304" s="5"/>
      <c r="LY304" s="5"/>
      <c r="LZ304" s="5"/>
      <c r="MA304" s="5"/>
      <c r="MB304" s="5"/>
      <c r="MC304" s="5"/>
      <c r="MD304" s="5"/>
      <c r="ME304" s="5"/>
      <c r="MF304" s="5"/>
      <c r="MG304" s="5"/>
      <c r="MH304" s="5"/>
      <c r="MI304" s="5"/>
      <c r="MJ304" s="5"/>
      <c r="MK304" s="5"/>
      <c r="ML304" s="5"/>
      <c r="MM304" s="5"/>
      <c r="MN304" s="5"/>
      <c r="MO304" s="5"/>
      <c r="MP304" s="5"/>
      <c r="MQ304" s="5"/>
      <c r="MR304" s="5"/>
      <c r="MS304" s="5"/>
      <c r="MT304" s="5"/>
      <c r="MU304" s="5"/>
      <c r="MV304" s="5"/>
      <c r="MW304" s="5"/>
      <c r="MX304" s="5"/>
      <c r="MY304" s="5"/>
      <c r="MZ304" s="5"/>
      <c r="NA304" s="5"/>
      <c r="NB304" s="5"/>
      <c r="NC304" s="5"/>
      <c r="ND304" s="5"/>
      <c r="NE304" s="5"/>
      <c r="NF304" s="5"/>
      <c r="NG304" s="5"/>
      <c r="NH304" s="5"/>
      <c r="NI304" s="5"/>
      <c r="NJ304" s="5"/>
      <c r="NK304" s="5"/>
      <c r="NL304" s="5"/>
      <c r="NM304" s="5"/>
      <c r="NN304" s="5"/>
      <c r="NO304" s="5"/>
      <c r="NP304" s="5"/>
      <c r="NQ304" s="5"/>
      <c r="NR304" s="5"/>
      <c r="NS304" s="5"/>
      <c r="NT304" s="5"/>
      <c r="NU304" s="5"/>
      <c r="NV304" s="5"/>
      <c r="NW304" s="5"/>
      <c r="NX304" s="5"/>
      <c r="NY304" s="5"/>
      <c r="NZ304" s="5"/>
      <c r="OA304" s="5"/>
      <c r="OB304" s="5"/>
      <c r="OC304" s="5"/>
      <c r="OD304" s="5"/>
      <c r="OE304" s="5"/>
      <c r="OF304" s="5"/>
      <c r="OG304" s="5"/>
      <c r="OH304" s="5"/>
      <c r="OI304" s="5"/>
      <c r="OJ304" s="5"/>
      <c r="OK304" s="5"/>
      <c r="OL304" s="5"/>
      <c r="OM304" s="5"/>
      <c r="ON304" s="5"/>
      <c r="OO304" s="5"/>
      <c r="OP304" s="5"/>
      <c r="OQ304" s="5"/>
      <c r="OR304" s="5"/>
      <c r="OS304" s="5"/>
      <c r="OT304" s="5"/>
      <c r="OU304" s="5"/>
      <c r="OV304" s="5"/>
      <c r="OW304" s="5"/>
      <c r="OX304" s="5"/>
      <c r="OY304" s="5"/>
      <c r="OZ304" s="5"/>
      <c r="PA304" s="5"/>
      <c r="PB304" s="5"/>
      <c r="PC304" s="5"/>
      <c r="PD304" s="5"/>
      <c r="PE304" s="5"/>
      <c r="PF304" s="5"/>
      <c r="PG304" s="5"/>
      <c r="PH304" s="5"/>
      <c r="PI304" s="5"/>
      <c r="PJ304" s="5"/>
      <c r="PK304" s="5"/>
      <c r="PL304" s="5"/>
      <c r="PM304" s="5"/>
      <c r="PN304" s="5"/>
      <c r="PO304" s="5"/>
      <c r="PP304" s="5"/>
      <c r="PQ304" s="5"/>
      <c r="PR304" s="5"/>
      <c r="PS304" s="5"/>
      <c r="PT304" s="5"/>
      <c r="PU304" s="5"/>
      <c r="PV304" s="5"/>
      <c r="PW304" s="5"/>
      <c r="PX304" s="5"/>
      <c r="PY304" s="5"/>
      <c r="PZ304" s="5"/>
      <c r="QA304" s="5"/>
      <c r="QB304" s="5"/>
      <c r="QC304" s="5"/>
      <c r="QD304" s="5"/>
      <c r="QE304" s="5"/>
      <c r="QF304" s="5"/>
      <c r="QG304" s="5"/>
      <c r="QH304" s="5"/>
      <c r="QI304" s="5"/>
      <c r="QJ304" s="5"/>
      <c r="QK304" s="5"/>
      <c r="QL304" s="5"/>
      <c r="QM304" s="5"/>
      <c r="QN304" s="5"/>
      <c r="QO304" s="5"/>
      <c r="QP304" s="5"/>
      <c r="QQ304" s="5"/>
      <c r="QR304" s="5"/>
      <c r="QS304" s="5"/>
      <c r="QT304" s="5"/>
      <c r="QU304" s="5"/>
      <c r="QV304" s="5"/>
      <c r="QW304" s="5"/>
      <c r="QX304" s="5"/>
      <c r="QY304" s="5"/>
      <c r="QZ304" s="5"/>
      <c r="RA304" s="5"/>
      <c r="RB304" s="5"/>
      <c r="RC304" s="5"/>
      <c r="RD304" s="5"/>
      <c r="RE304" s="5"/>
      <c r="RF304" s="5"/>
      <c r="RG304" s="5"/>
      <c r="RH304" s="5"/>
      <c r="RI304" s="5"/>
      <c r="RJ304" s="5"/>
      <c r="RK304" s="5"/>
      <c r="RL304" s="5"/>
      <c r="RM304" s="5"/>
      <c r="RN304" s="5"/>
      <c r="RO304" s="5"/>
      <c r="RP304" s="5"/>
      <c r="RQ304" s="5"/>
      <c r="RR304" s="5"/>
      <c r="RS304" s="5"/>
      <c r="RT304" s="5"/>
      <c r="RU304" s="5"/>
      <c r="RV304" s="5"/>
      <c r="RW304" s="5"/>
      <c r="RX304" s="5"/>
      <c r="RY304" s="5"/>
      <c r="RZ304" s="5"/>
      <c r="SA304" s="5"/>
      <c r="SB304" s="5"/>
      <c r="SC304" s="5"/>
      <c r="SD304" s="5"/>
      <c r="SE304" s="5"/>
      <c r="SF304" s="5"/>
      <c r="SG304" s="5"/>
      <c r="SH304" s="5"/>
      <c r="SI304" s="5"/>
      <c r="SJ304" s="5"/>
      <c r="SK304" s="5"/>
      <c r="SL304" s="5"/>
      <c r="SM304" s="5"/>
      <c r="SN304" s="5"/>
      <c r="SO304" s="5"/>
      <c r="SP304" s="5"/>
      <c r="SQ304" s="5"/>
      <c r="SR304" s="5"/>
      <c r="SS304" s="5"/>
      <c r="ST304" s="5"/>
      <c r="SU304" s="5"/>
      <c r="SV304" s="5"/>
      <c r="SW304" s="5"/>
      <c r="SX304" s="5"/>
      <c r="SY304" s="5"/>
      <c r="SZ304" s="5"/>
      <c r="TA304" s="5"/>
      <c r="TB304" s="5"/>
      <c r="TC304" s="5"/>
      <c r="TD304" s="5"/>
      <c r="TE304" s="5"/>
      <c r="TF304" s="5"/>
      <c r="TG304" s="5"/>
      <c r="TH304" s="5"/>
      <c r="TI304" s="5"/>
      <c r="TJ304" s="5"/>
      <c r="TK304" s="5"/>
      <c r="TL304" s="5"/>
      <c r="TM304" s="5"/>
      <c r="TN304" s="5"/>
      <c r="TO304" s="5"/>
      <c r="TP304" s="5"/>
      <c r="TQ304" s="5"/>
      <c r="TR304" s="5"/>
      <c r="TS304" s="5"/>
      <c r="TT304" s="5"/>
      <c r="TU304" s="5"/>
      <c r="TV304" s="5"/>
      <c r="TW304" s="5"/>
      <c r="TX304" s="5"/>
      <c r="TY304" s="5"/>
      <c r="TZ304" s="5"/>
      <c r="UA304" s="5"/>
      <c r="UB304" s="5"/>
      <c r="UC304" s="5"/>
      <c r="UD304" s="5"/>
      <c r="UE304" s="5"/>
      <c r="UF304" s="5"/>
      <c r="UG304" s="5"/>
      <c r="UH304" s="5"/>
      <c r="UI304" s="5"/>
      <c r="UJ304" s="5"/>
      <c r="UK304" s="5"/>
      <c r="UL304" s="5"/>
      <c r="UM304" s="5"/>
      <c r="UN304" s="5"/>
      <c r="UO304" s="5"/>
      <c r="UP304" s="5"/>
      <c r="UQ304" s="5"/>
      <c r="UR304" s="5"/>
      <c r="US304" s="5"/>
      <c r="UT304" s="5"/>
      <c r="UU304" s="5"/>
      <c r="UV304" s="5"/>
      <c r="UW304" s="5"/>
      <c r="UX304" s="5"/>
      <c r="UY304" s="5"/>
      <c r="UZ304" s="5"/>
      <c r="VA304" s="5"/>
      <c r="VB304" s="5"/>
      <c r="VC304" s="5"/>
      <c r="VD304" s="5"/>
      <c r="VE304" s="5"/>
      <c r="VF304" s="5"/>
      <c r="VG304" s="5"/>
      <c r="VH304" s="5"/>
      <c r="VI304" s="5"/>
      <c r="VJ304" s="5"/>
      <c r="VK304" s="5"/>
      <c r="VL304" s="5"/>
      <c r="VM304" s="5"/>
      <c r="VN304" s="5"/>
      <c r="VO304" s="5"/>
      <c r="VP304" s="5"/>
      <c r="VQ304" s="5"/>
      <c r="VR304" s="5"/>
      <c r="VS304" s="5"/>
      <c r="VT304" s="5"/>
      <c r="VU304" s="5"/>
      <c r="VV304" s="5"/>
      <c r="VW304" s="5"/>
      <c r="VX304" s="5"/>
      <c r="VY304" s="5"/>
      <c r="VZ304" s="5"/>
      <c r="WA304" s="5"/>
      <c r="WB304" s="5"/>
      <c r="WC304" s="5"/>
      <c r="WD304" s="5"/>
      <c r="WE304" s="5"/>
      <c r="WF304" s="5"/>
      <c r="WG304" s="5"/>
      <c r="WH304" s="5"/>
      <c r="WI304" s="5"/>
      <c r="WJ304" s="5"/>
      <c r="WK304" s="5"/>
      <c r="WL304" s="5"/>
      <c r="WM304" s="5"/>
      <c r="WN304" s="5"/>
      <c r="WO304" s="5"/>
      <c r="WP304" s="5"/>
      <c r="WQ304" s="5"/>
      <c r="WR304" s="5"/>
      <c r="WS304" s="5"/>
      <c r="WT304" s="5"/>
      <c r="WU304" s="5"/>
      <c r="WV304" s="5"/>
      <c r="WW304" s="5"/>
      <c r="WX304" s="5"/>
      <c r="WY304" s="5"/>
      <c r="WZ304" s="5"/>
      <c r="XA304" s="5"/>
      <c r="XB304" s="5"/>
      <c r="XC304" s="5"/>
      <c r="XD304" s="5"/>
      <c r="XE304" s="5"/>
      <c r="XF304" s="5"/>
      <c r="XG304" s="5"/>
      <c r="XH304" s="5"/>
      <c r="XI304" s="5"/>
      <c r="XJ304" s="5"/>
      <c r="XK304" s="5"/>
      <c r="XL304" s="5"/>
      <c r="XM304" s="5"/>
      <c r="XN304" s="5"/>
      <c r="XO304" s="5"/>
      <c r="XP304" s="5"/>
      <c r="XQ304" s="5"/>
      <c r="XR304" s="5"/>
      <c r="XS304" s="5"/>
      <c r="XT304" s="5"/>
      <c r="XU304" s="5"/>
      <c r="XV304" s="5"/>
      <c r="XW304" s="5"/>
      <c r="XX304" s="5"/>
      <c r="XY304" s="5"/>
      <c r="XZ304" s="5"/>
      <c r="YA304" s="5"/>
      <c r="YB304" s="5"/>
      <c r="YC304" s="5"/>
      <c r="YD304" s="5"/>
      <c r="YE304" s="5"/>
      <c r="YF304" s="5"/>
      <c r="YG304" s="5"/>
      <c r="YH304" s="5"/>
      <c r="YI304" s="5"/>
      <c r="YJ304" s="5"/>
      <c r="YK304" s="5"/>
      <c r="YL304" s="5"/>
      <c r="YM304" s="5"/>
      <c r="YN304" s="5"/>
      <c r="YO304" s="5"/>
      <c r="YP304" s="5"/>
      <c r="YQ304" s="5"/>
      <c r="YR304" s="5"/>
      <c r="YS304" s="5"/>
      <c r="YT304" s="5"/>
      <c r="YU304" s="5"/>
      <c r="YV304" s="5"/>
      <c r="YW304" s="5"/>
      <c r="YX304" s="5"/>
      <c r="YY304" s="5"/>
      <c r="YZ304" s="5"/>
      <c r="ZA304" s="5"/>
      <c r="ZB304" s="5"/>
      <c r="ZC304" s="5"/>
      <c r="ZD304" s="5"/>
      <c r="ZE304" s="5"/>
      <c r="ZF304" s="5"/>
      <c r="ZG304" s="5"/>
      <c r="ZH304" s="5"/>
      <c r="ZI304" s="5"/>
      <c r="ZJ304" s="5"/>
      <c r="ZK304" s="5"/>
      <c r="ZL304" s="5"/>
      <c r="ZM304" s="5"/>
      <c r="ZN304" s="5"/>
      <c r="ZO304" s="5"/>
      <c r="ZP304" s="5"/>
      <c r="ZQ304" s="5"/>
      <c r="ZR304" s="5"/>
      <c r="ZS304" s="5"/>
      <c r="ZT304" s="5"/>
      <c r="ZU304" s="5"/>
      <c r="ZV304" s="5"/>
      <c r="ZW304" s="5"/>
      <c r="ZX304" s="5"/>
      <c r="ZY304" s="5"/>
      <c r="ZZ304" s="5"/>
      <c r="AAA304" s="5"/>
      <c r="AAB304" s="5"/>
      <c r="AAC304" s="5"/>
      <c r="AAD304" s="5"/>
      <c r="AAE304" s="5"/>
      <c r="AAF304" s="5"/>
      <c r="AAG304" s="5"/>
      <c r="AAH304" s="5"/>
      <c r="AAI304" s="5"/>
      <c r="AAJ304" s="5"/>
      <c r="AAK304" s="5"/>
      <c r="AAL304" s="5"/>
      <c r="AAM304" s="5"/>
      <c r="AAN304" s="5"/>
      <c r="AAO304" s="5"/>
      <c r="AAP304" s="5"/>
      <c r="AAQ304" s="5"/>
      <c r="AAR304" s="5"/>
      <c r="AAS304" s="5"/>
      <c r="AAT304" s="5"/>
      <c r="AAU304" s="5"/>
      <c r="AAV304" s="5"/>
      <c r="AAW304" s="5"/>
      <c r="AAX304" s="5"/>
      <c r="AAY304" s="5"/>
      <c r="AAZ304" s="5"/>
      <c r="ABA304" s="5"/>
      <c r="ABB304" s="5"/>
      <c r="ABC304" s="5"/>
      <c r="ABD304" s="5"/>
      <c r="ABE304" s="5"/>
      <c r="ABF304" s="5"/>
      <c r="ABG304" s="5"/>
      <c r="ABH304" s="5"/>
      <c r="ABI304" s="5"/>
      <c r="ABJ304" s="5"/>
      <c r="ABK304" s="5"/>
      <c r="ABL304" s="5"/>
      <c r="ABM304" s="5"/>
      <c r="ABN304" s="5"/>
      <c r="ABO304" s="5"/>
      <c r="ABP304" s="5"/>
      <c r="ABQ304" s="5"/>
      <c r="ABR304" s="5"/>
      <c r="ABS304" s="5"/>
      <c r="ABT304" s="5"/>
      <c r="ABU304" s="5"/>
      <c r="ABV304" s="5"/>
      <c r="ABW304" s="5"/>
      <c r="ABX304" s="5"/>
      <c r="ABY304" s="5"/>
      <c r="ABZ304" s="5"/>
      <c r="ACA304" s="5"/>
      <c r="ACB304" s="5"/>
      <c r="ACC304" s="5"/>
      <c r="ACD304" s="5"/>
      <c r="ACE304" s="5"/>
      <c r="ACF304" s="5"/>
      <c r="ACG304" s="5"/>
      <c r="ACH304" s="5"/>
      <c r="ACI304" s="5"/>
      <c r="ACJ304" s="5"/>
      <c r="ACK304" s="5"/>
      <c r="ACL304" s="5"/>
      <c r="ACM304" s="5"/>
      <c r="ACN304" s="5"/>
      <c r="ACO304" s="5"/>
      <c r="ACP304" s="5"/>
      <c r="ACQ304" s="5"/>
      <c r="ACR304" s="5"/>
      <c r="ACS304" s="5"/>
      <c r="ACT304" s="5"/>
      <c r="ACU304" s="5"/>
      <c r="ACV304" s="5"/>
      <c r="ACW304" s="5"/>
      <c r="ACX304" s="5"/>
      <c r="ACY304" s="5"/>
      <c r="ACZ304" s="5"/>
      <c r="ADA304" s="5"/>
      <c r="ADB304" s="5"/>
      <c r="ADC304" s="5"/>
      <c r="ADD304" s="5"/>
      <c r="ADE304" s="5"/>
      <c r="ADF304" s="5"/>
      <c r="ADG304" s="5"/>
      <c r="ADH304" s="5"/>
      <c r="ADI304" s="5"/>
      <c r="ADJ304" s="5"/>
      <c r="ADK304" s="5"/>
      <c r="ADL304" s="5"/>
      <c r="ADM304" s="5"/>
      <c r="ADN304" s="5"/>
      <c r="ADO304" s="5"/>
      <c r="ADP304" s="5"/>
      <c r="ADQ304" s="5"/>
      <c r="ADR304" s="5"/>
      <c r="ADS304" s="5"/>
      <c r="ADT304" s="5"/>
      <c r="ADU304" s="5"/>
      <c r="ADV304" s="5"/>
      <c r="ADW304" s="5"/>
      <c r="ADX304" s="5"/>
      <c r="ADY304" s="5"/>
      <c r="ADZ304" s="5"/>
      <c r="AEA304" s="5"/>
      <c r="AEB304" s="5"/>
      <c r="AEC304" s="5"/>
      <c r="AED304" s="5"/>
      <c r="AEE304" s="5"/>
      <c r="AEF304" s="5"/>
      <c r="AEG304" s="5"/>
      <c r="AEH304" s="5"/>
      <c r="AEI304" s="5"/>
      <c r="AEJ304" s="5"/>
      <c r="AEK304" s="5"/>
      <c r="AEL304" s="5"/>
      <c r="AEM304" s="5"/>
      <c r="AEN304" s="5"/>
      <c r="AEO304" s="5"/>
      <c r="AEP304" s="5"/>
      <c r="AEQ304" s="5"/>
      <c r="AER304" s="5"/>
      <c r="AES304" s="5"/>
      <c r="AET304" s="5"/>
      <c r="AEU304" s="5"/>
      <c r="AEV304" s="5"/>
      <c r="AEW304" s="5"/>
      <c r="AEX304" s="5"/>
      <c r="AEY304" s="5"/>
      <c r="AEZ304" s="5"/>
      <c r="AFA304" s="5"/>
      <c r="AFB304" s="5"/>
      <c r="AFC304" s="5"/>
      <c r="AFD304" s="5"/>
      <c r="AFE304" s="5"/>
      <c r="AFF304" s="5"/>
      <c r="AFG304" s="5"/>
      <c r="AFH304" s="5"/>
      <c r="AFI304" s="5"/>
      <c r="AFJ304" s="5"/>
      <c r="AFK304" s="5"/>
      <c r="AFL304" s="5"/>
      <c r="AFM304" s="5"/>
      <c r="AFN304" s="5"/>
      <c r="AFO304" s="5"/>
      <c r="AFP304" s="5"/>
      <c r="AFQ304" s="5"/>
      <c r="AFR304" s="5"/>
      <c r="AFS304" s="5"/>
      <c r="AFT304" s="5"/>
      <c r="AFU304" s="5"/>
      <c r="AFV304" s="5"/>
      <c r="AFW304" s="5"/>
      <c r="AFX304" s="5"/>
      <c r="AFY304" s="5"/>
      <c r="AFZ304" s="5"/>
      <c r="AGA304" s="5"/>
      <c r="AGB304" s="5"/>
      <c r="AGC304" s="5"/>
      <c r="AGD304" s="5"/>
      <c r="AGE304" s="5"/>
      <c r="AGF304" s="5"/>
      <c r="AGG304" s="5"/>
      <c r="AGH304" s="5"/>
      <c r="AGI304" s="5"/>
      <c r="AGJ304" s="5"/>
      <c r="AGK304" s="5"/>
      <c r="AGL304" s="5"/>
      <c r="AGM304" s="5"/>
      <c r="AGN304" s="5"/>
      <c r="AGO304" s="5"/>
      <c r="AGP304" s="5"/>
      <c r="AGQ304" s="5"/>
      <c r="AGR304" s="5"/>
      <c r="AGS304" s="5"/>
      <c r="AGT304" s="5"/>
      <c r="AGU304" s="5"/>
      <c r="AGV304" s="5"/>
      <c r="AGW304" s="5"/>
      <c r="AGX304" s="5"/>
      <c r="AGY304" s="5"/>
      <c r="AGZ304" s="5"/>
      <c r="AHA304" s="5"/>
      <c r="AHB304" s="5"/>
      <c r="AHC304" s="5"/>
      <c r="AHD304" s="5"/>
      <c r="AHE304" s="5"/>
      <c r="AHF304" s="5"/>
      <c r="AHG304" s="5"/>
      <c r="AHH304" s="5"/>
      <c r="AHI304" s="5"/>
      <c r="AHJ304" s="5"/>
      <c r="AHK304" s="5"/>
      <c r="AHL304" s="5"/>
      <c r="AHM304" s="5"/>
      <c r="AHN304" s="5"/>
      <c r="AHO304" s="5"/>
      <c r="AHP304" s="5"/>
      <c r="AHQ304" s="5"/>
      <c r="AHR304" s="5"/>
      <c r="AHS304" s="5"/>
      <c r="AHT304" s="5"/>
      <c r="AHU304" s="5"/>
      <c r="AHV304" s="5"/>
      <c r="AHW304" s="5"/>
      <c r="AHX304" s="5"/>
      <c r="AHY304" s="5"/>
      <c r="AHZ304" s="5"/>
      <c r="AIA304" s="5"/>
      <c r="AIB304" s="5"/>
      <c r="AIC304" s="5"/>
      <c r="AID304" s="5"/>
      <c r="AIE304" s="5"/>
      <c r="AIF304" s="5"/>
      <c r="AIG304" s="5"/>
      <c r="AIH304" s="5"/>
      <c r="AII304" s="5"/>
      <c r="AIJ304" s="5"/>
      <c r="AIK304" s="5"/>
      <c r="AIL304" s="5"/>
      <c r="AIM304" s="5"/>
      <c r="AIN304" s="5"/>
      <c r="AIO304" s="5"/>
      <c r="AIP304" s="5"/>
      <c r="AIQ304" s="5"/>
      <c r="AIR304" s="5"/>
      <c r="AIS304" s="5"/>
      <c r="AIT304" s="5"/>
      <c r="AIU304" s="5"/>
      <c r="AIV304" s="5"/>
      <c r="AIW304" s="5"/>
      <c r="AIX304" s="5"/>
      <c r="AIY304" s="5"/>
      <c r="AIZ304" s="5"/>
      <c r="AJA304" s="5"/>
      <c r="AJB304" s="5"/>
      <c r="AJC304" s="5"/>
      <c r="AJD304" s="5"/>
      <c r="AJE304" s="5"/>
      <c r="AJF304" s="5"/>
      <c r="AJG304" s="5"/>
      <c r="AJH304" s="5"/>
      <c r="AJI304" s="5"/>
      <c r="AJJ304" s="5"/>
      <c r="AJK304" s="5"/>
      <c r="AJL304" s="5"/>
      <c r="AJM304" s="5"/>
      <c r="AJN304" s="5"/>
      <c r="AJO304" s="5"/>
      <c r="AJP304" s="5"/>
      <c r="AJQ304" s="5"/>
      <c r="AJR304" s="5"/>
      <c r="AJS304" s="5"/>
      <c r="AJT304" s="5"/>
      <c r="AJU304" s="5"/>
      <c r="AJV304" s="5"/>
      <c r="AJW304" s="5"/>
      <c r="AJX304" s="5"/>
      <c r="AJY304" s="5"/>
      <c r="AJZ304" s="5"/>
      <c r="AKA304" s="5"/>
      <c r="AKB304" s="5"/>
      <c r="AKC304" s="5"/>
      <c r="AKD304" s="5"/>
      <c r="AKE304" s="5"/>
      <c r="AKF304" s="5"/>
      <c r="AKG304" s="5"/>
      <c r="AKH304" s="5"/>
      <c r="AKI304" s="5"/>
      <c r="AKJ304" s="5"/>
      <c r="AKK304" s="5"/>
      <c r="AKL304" s="5"/>
      <c r="AKM304" s="5"/>
      <c r="AKN304" s="5"/>
      <c r="AKO304" s="5"/>
      <c r="AKP304" s="5"/>
      <c r="AKQ304" s="5"/>
      <c r="AKR304" s="5"/>
      <c r="AKS304" s="5"/>
      <c r="AKT304" s="5"/>
      <c r="AKU304" s="5"/>
      <c r="AKV304" s="5"/>
      <c r="AKW304" s="5"/>
      <c r="AKX304" s="5"/>
      <c r="AKY304" s="5"/>
      <c r="AKZ304" s="5"/>
      <c r="ALA304" s="5"/>
      <c r="ALB304" s="5"/>
      <c r="ALC304" s="5"/>
      <c r="ALD304" s="5"/>
      <c r="ALE304" s="5"/>
      <c r="ALF304" s="5"/>
      <c r="ALG304" s="5"/>
      <c r="ALH304" s="5"/>
      <c r="ALI304" s="5"/>
      <c r="ALJ304" s="5"/>
      <c r="ALK304" s="5"/>
      <c r="ALL304" s="5"/>
      <c r="ALM304" s="5"/>
      <c r="ALN304" s="5"/>
      <c r="ALO304" s="5"/>
      <c r="ALP304" s="5"/>
      <c r="ALQ304" s="5"/>
      <c r="ALR304" s="5"/>
      <c r="ALS304" s="5"/>
      <c r="ALT304" s="5"/>
      <c r="ALU304" s="5"/>
      <c r="ALV304" s="5"/>
      <c r="ALW304" s="5"/>
      <c r="ALX304" s="5"/>
      <c r="ALY304" s="5"/>
      <c r="ALZ304" s="5"/>
      <c r="AMA304" s="5"/>
      <c r="AMB304" s="5"/>
      <c r="AMC304" s="5"/>
      <c r="AMD304" s="5"/>
      <c r="AME304" s="5"/>
      <c r="AMF304" s="5"/>
      <c r="AMG304" s="5"/>
      <c r="AMH304" s="5"/>
      <c r="AMI304" s="5"/>
      <c r="AMJ304" s="5"/>
    </row>
    <row r="305" spans="1:1024" ht="20.25" customHeight="1">
      <c r="A305" s="5"/>
      <c r="B305" s="209"/>
      <c r="C305" s="219"/>
      <c r="D305" s="219"/>
      <c r="E305" s="219"/>
      <c r="F305" s="39"/>
      <c r="G305" s="50"/>
      <c r="H305" s="50"/>
      <c r="I305" s="50"/>
      <c r="J305" s="50"/>
      <c r="K305" s="50"/>
      <c r="L305" s="67"/>
      <c r="M305" s="67"/>
      <c r="N305" s="67"/>
      <c r="O305" s="67"/>
      <c r="P305" s="239" t="s">
        <v>40</v>
      </c>
      <c r="Q305" s="239"/>
      <c r="R305" s="239"/>
      <c r="S305" s="247" t="str">
        <f>IF(S304="","",VLOOKUP(S304,'シフト記号表（勤務時間帯）'!$C$6:$K$35,9,0))</f>
        <v/>
      </c>
      <c r="T305" s="251" t="str">
        <f>IF(T304="","",VLOOKUP(T304,'シフト記号表（勤務時間帯）'!$C$6:$K$35,9,0))</f>
        <v/>
      </c>
      <c r="U305" s="251" t="str">
        <f>IF(U304="","",VLOOKUP(U304,'シフト記号表（勤務時間帯）'!$C$6:$K$35,9,0))</f>
        <v/>
      </c>
      <c r="V305" s="251" t="str">
        <f>IF(V304="","",VLOOKUP(V304,'シフト記号表（勤務時間帯）'!$C$6:$K$35,9,0))</f>
        <v/>
      </c>
      <c r="W305" s="251" t="str">
        <f>IF(W304="","",VLOOKUP(W304,'シフト記号表（勤務時間帯）'!$C$6:$K$35,9,0))</f>
        <v/>
      </c>
      <c r="X305" s="251" t="str">
        <f>IF(X304="","",VLOOKUP(X304,'シフト記号表（勤務時間帯）'!$C$6:$K$35,9,0))</f>
        <v/>
      </c>
      <c r="Y305" s="256" t="str">
        <f>IF(Y304="","",VLOOKUP(Y304,'シフト記号表（勤務時間帯）'!$C$6:$K$35,9,0))</f>
        <v/>
      </c>
      <c r="Z305" s="247" t="str">
        <f>IF(Z304="","",VLOOKUP(Z304,'シフト記号表（勤務時間帯）'!$C$6:$K$35,9,0))</f>
        <v/>
      </c>
      <c r="AA305" s="251" t="str">
        <f>IF(AA304="","",VLOOKUP(AA304,'シフト記号表（勤務時間帯）'!$C$6:$K$35,9,0))</f>
        <v/>
      </c>
      <c r="AB305" s="251" t="str">
        <f>IF(AB304="","",VLOOKUP(AB304,'シフト記号表（勤務時間帯）'!$C$6:$K$35,9,0))</f>
        <v/>
      </c>
      <c r="AC305" s="251" t="str">
        <f>IF(AC304="","",VLOOKUP(AC304,'シフト記号表（勤務時間帯）'!$C$6:$K$35,9,0))</f>
        <v/>
      </c>
      <c r="AD305" s="251" t="str">
        <f>IF(AD304="","",VLOOKUP(AD304,'シフト記号表（勤務時間帯）'!$C$6:$K$35,9,0))</f>
        <v/>
      </c>
      <c r="AE305" s="251" t="str">
        <f>IF(AE304="","",VLOOKUP(AE304,'シフト記号表（勤務時間帯）'!$C$6:$K$35,9,0))</f>
        <v/>
      </c>
      <c r="AF305" s="256" t="str">
        <f>IF(AF304="","",VLOOKUP(AF304,'シフト記号表（勤務時間帯）'!$C$6:$K$35,9,0))</f>
        <v/>
      </c>
      <c r="AG305" s="247" t="str">
        <f>IF(AG304="","",VLOOKUP(AG304,'シフト記号表（勤務時間帯）'!$C$6:$K$35,9,0))</f>
        <v/>
      </c>
      <c r="AH305" s="251" t="str">
        <f>IF(AH304="","",VLOOKUP(AH304,'シフト記号表（勤務時間帯）'!$C$6:$K$35,9,0))</f>
        <v/>
      </c>
      <c r="AI305" s="251" t="str">
        <f>IF(AI304="","",VLOOKUP(AI304,'シフト記号表（勤務時間帯）'!$C$6:$K$35,9,0))</f>
        <v/>
      </c>
      <c r="AJ305" s="251" t="str">
        <f>IF(AJ304="","",VLOOKUP(AJ304,'シフト記号表（勤務時間帯）'!$C$6:$K$35,9,0))</f>
        <v/>
      </c>
      <c r="AK305" s="251" t="str">
        <f>IF(AK304="","",VLOOKUP(AK304,'シフト記号表（勤務時間帯）'!$C$6:$K$35,9,0))</f>
        <v/>
      </c>
      <c r="AL305" s="251" t="str">
        <f>IF(AL304="","",VLOOKUP(AL304,'シフト記号表（勤務時間帯）'!$C$6:$K$35,9,0))</f>
        <v/>
      </c>
      <c r="AM305" s="256" t="str">
        <f>IF(AM304="","",VLOOKUP(AM304,'シフト記号表（勤務時間帯）'!$C$6:$K$35,9,0))</f>
        <v/>
      </c>
      <c r="AN305" s="247" t="str">
        <f>IF(AN304="","",VLOOKUP(AN304,'シフト記号表（勤務時間帯）'!$C$6:$K$35,9,0))</f>
        <v/>
      </c>
      <c r="AO305" s="251" t="str">
        <f>IF(AO304="","",VLOOKUP(AO304,'シフト記号表（勤務時間帯）'!$C$6:$K$35,9,0))</f>
        <v/>
      </c>
      <c r="AP305" s="251" t="str">
        <f>IF(AP304="","",VLOOKUP(AP304,'シフト記号表（勤務時間帯）'!$C$6:$K$35,9,0))</f>
        <v/>
      </c>
      <c r="AQ305" s="251" t="str">
        <f>IF(AQ304="","",VLOOKUP(AQ304,'シフト記号表（勤務時間帯）'!$C$6:$K$35,9,0))</f>
        <v/>
      </c>
      <c r="AR305" s="251" t="str">
        <f>IF(AR304="","",VLOOKUP(AR304,'シフト記号表（勤務時間帯）'!$C$6:$K$35,9,0))</f>
        <v/>
      </c>
      <c r="AS305" s="251" t="str">
        <f>IF(AS304="","",VLOOKUP(AS304,'シフト記号表（勤務時間帯）'!$C$6:$K$35,9,0))</f>
        <v/>
      </c>
      <c r="AT305" s="256" t="str">
        <f>IF(AT304="","",VLOOKUP(AT304,'シフト記号表（勤務時間帯）'!$C$6:$K$35,9,0))</f>
        <v/>
      </c>
      <c r="AU305" s="247" t="str">
        <f>IF(AU304="","",VLOOKUP(AU304,'シフト記号表（勤務時間帯）'!$C$6:$K$35,9,0))</f>
        <v/>
      </c>
      <c r="AV305" s="251" t="str">
        <f>IF(AV304="","",VLOOKUP(AV304,'シフト記号表（勤務時間帯）'!$C$6:$K$35,9,0))</f>
        <v/>
      </c>
      <c r="AW305" s="251" t="str">
        <f>IF(AW304="","",VLOOKUP(AW304,'シフト記号表（勤務時間帯）'!$C$6:$K$35,9,0))</f>
        <v/>
      </c>
      <c r="AX305" s="276">
        <f>IF($BB$3="４週",SUM(S305:AT305),IF($BB$3="暦月",SUM(S305:AW305),""))</f>
        <v>0</v>
      </c>
      <c r="AY305" s="276"/>
      <c r="AZ305" s="285">
        <f>IF($BB$3="４週",AX305/4,IF($BB$3="暦月",'認知症対応型通所（100名）'!AX305/('認知症対応型通所（100名）'!$BB$8/7),""))</f>
        <v>0</v>
      </c>
      <c r="BA305" s="285"/>
      <c r="BB305" s="174"/>
      <c r="BC305" s="174"/>
      <c r="BD305" s="174"/>
      <c r="BE305" s="174"/>
      <c r="BF305" s="174"/>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c r="HW305" s="5"/>
      <c r="HX305" s="5"/>
      <c r="HY305" s="5"/>
      <c r="HZ305" s="5"/>
      <c r="IA305" s="5"/>
      <c r="IB305" s="5"/>
      <c r="IC305" s="5"/>
      <c r="ID305" s="5"/>
      <c r="IE305" s="5"/>
      <c r="IF305" s="5"/>
      <c r="IG305" s="5"/>
      <c r="IH305" s="5"/>
      <c r="II305" s="5"/>
      <c r="IJ305" s="5"/>
      <c r="IK305" s="5"/>
      <c r="IL305" s="5"/>
      <c r="IM305" s="5"/>
      <c r="IN305" s="5"/>
      <c r="IO305" s="5"/>
      <c r="IP305" s="5"/>
      <c r="IQ305" s="5"/>
      <c r="IR305" s="5"/>
      <c r="IS305" s="5"/>
      <c r="IT305" s="5"/>
      <c r="IU305" s="5"/>
      <c r="IV305" s="5"/>
      <c r="IW305" s="5"/>
      <c r="IX305" s="5"/>
      <c r="IY305" s="5"/>
      <c r="IZ305" s="5"/>
      <c r="JA305" s="5"/>
      <c r="JB305" s="5"/>
      <c r="JC305" s="5"/>
      <c r="JD305" s="5"/>
      <c r="JE305" s="5"/>
      <c r="JF305" s="5"/>
      <c r="JG305" s="5"/>
      <c r="JH305" s="5"/>
      <c r="JI305" s="5"/>
      <c r="JJ305" s="5"/>
      <c r="JK305" s="5"/>
      <c r="JL305" s="5"/>
      <c r="JM305" s="5"/>
      <c r="JN305" s="5"/>
      <c r="JO305" s="5"/>
      <c r="JP305" s="5"/>
      <c r="JQ305" s="5"/>
      <c r="JR305" s="5"/>
      <c r="JS305" s="5"/>
      <c r="JT305" s="5"/>
      <c r="JU305" s="5"/>
      <c r="JV305" s="5"/>
      <c r="JW305" s="5"/>
      <c r="JX305" s="5"/>
      <c r="JY305" s="5"/>
      <c r="JZ305" s="5"/>
      <c r="KA305" s="5"/>
      <c r="KB305" s="5"/>
      <c r="KC305" s="5"/>
      <c r="KD305" s="5"/>
      <c r="KE305" s="5"/>
      <c r="KF305" s="5"/>
      <c r="KG305" s="5"/>
      <c r="KH305" s="5"/>
      <c r="KI305" s="5"/>
      <c r="KJ305" s="5"/>
      <c r="KK305" s="5"/>
      <c r="KL305" s="5"/>
      <c r="KM305" s="5"/>
      <c r="KN305" s="5"/>
      <c r="KO305" s="5"/>
      <c r="KP305" s="5"/>
      <c r="KQ305" s="5"/>
      <c r="KR305" s="5"/>
      <c r="KS305" s="5"/>
      <c r="KT305" s="5"/>
      <c r="KU305" s="5"/>
      <c r="KV305" s="5"/>
      <c r="KW305" s="5"/>
      <c r="KX305" s="5"/>
      <c r="KY305" s="5"/>
      <c r="KZ305" s="5"/>
      <c r="LA305" s="5"/>
      <c r="LB305" s="5"/>
      <c r="LC305" s="5"/>
      <c r="LD305" s="5"/>
      <c r="LE305" s="5"/>
      <c r="LF305" s="5"/>
      <c r="LG305" s="5"/>
      <c r="LH305" s="5"/>
      <c r="LI305" s="5"/>
      <c r="LJ305" s="5"/>
      <c r="LK305" s="5"/>
      <c r="LL305" s="5"/>
      <c r="LM305" s="5"/>
      <c r="LN305" s="5"/>
      <c r="LO305" s="5"/>
      <c r="LP305" s="5"/>
      <c r="LQ305" s="5"/>
      <c r="LR305" s="5"/>
      <c r="LS305" s="5"/>
      <c r="LT305" s="5"/>
      <c r="LU305" s="5"/>
      <c r="LV305" s="5"/>
      <c r="LW305" s="5"/>
      <c r="LX305" s="5"/>
      <c r="LY305" s="5"/>
      <c r="LZ305" s="5"/>
      <c r="MA305" s="5"/>
      <c r="MB305" s="5"/>
      <c r="MC305" s="5"/>
      <c r="MD305" s="5"/>
      <c r="ME305" s="5"/>
      <c r="MF305" s="5"/>
      <c r="MG305" s="5"/>
      <c r="MH305" s="5"/>
      <c r="MI305" s="5"/>
      <c r="MJ305" s="5"/>
      <c r="MK305" s="5"/>
      <c r="ML305" s="5"/>
      <c r="MM305" s="5"/>
      <c r="MN305" s="5"/>
      <c r="MO305" s="5"/>
      <c r="MP305" s="5"/>
      <c r="MQ305" s="5"/>
      <c r="MR305" s="5"/>
      <c r="MS305" s="5"/>
      <c r="MT305" s="5"/>
      <c r="MU305" s="5"/>
      <c r="MV305" s="5"/>
      <c r="MW305" s="5"/>
      <c r="MX305" s="5"/>
      <c r="MY305" s="5"/>
      <c r="MZ305" s="5"/>
      <c r="NA305" s="5"/>
      <c r="NB305" s="5"/>
      <c r="NC305" s="5"/>
      <c r="ND305" s="5"/>
      <c r="NE305" s="5"/>
      <c r="NF305" s="5"/>
      <c r="NG305" s="5"/>
      <c r="NH305" s="5"/>
      <c r="NI305" s="5"/>
      <c r="NJ305" s="5"/>
      <c r="NK305" s="5"/>
      <c r="NL305" s="5"/>
      <c r="NM305" s="5"/>
      <c r="NN305" s="5"/>
      <c r="NO305" s="5"/>
      <c r="NP305" s="5"/>
      <c r="NQ305" s="5"/>
      <c r="NR305" s="5"/>
      <c r="NS305" s="5"/>
      <c r="NT305" s="5"/>
      <c r="NU305" s="5"/>
      <c r="NV305" s="5"/>
      <c r="NW305" s="5"/>
      <c r="NX305" s="5"/>
      <c r="NY305" s="5"/>
      <c r="NZ305" s="5"/>
      <c r="OA305" s="5"/>
      <c r="OB305" s="5"/>
      <c r="OC305" s="5"/>
      <c r="OD305" s="5"/>
      <c r="OE305" s="5"/>
      <c r="OF305" s="5"/>
      <c r="OG305" s="5"/>
      <c r="OH305" s="5"/>
      <c r="OI305" s="5"/>
      <c r="OJ305" s="5"/>
      <c r="OK305" s="5"/>
      <c r="OL305" s="5"/>
      <c r="OM305" s="5"/>
      <c r="ON305" s="5"/>
      <c r="OO305" s="5"/>
      <c r="OP305" s="5"/>
      <c r="OQ305" s="5"/>
      <c r="OR305" s="5"/>
      <c r="OS305" s="5"/>
      <c r="OT305" s="5"/>
      <c r="OU305" s="5"/>
      <c r="OV305" s="5"/>
      <c r="OW305" s="5"/>
      <c r="OX305" s="5"/>
      <c r="OY305" s="5"/>
      <c r="OZ305" s="5"/>
      <c r="PA305" s="5"/>
      <c r="PB305" s="5"/>
      <c r="PC305" s="5"/>
      <c r="PD305" s="5"/>
      <c r="PE305" s="5"/>
      <c r="PF305" s="5"/>
      <c r="PG305" s="5"/>
      <c r="PH305" s="5"/>
      <c r="PI305" s="5"/>
      <c r="PJ305" s="5"/>
      <c r="PK305" s="5"/>
      <c r="PL305" s="5"/>
      <c r="PM305" s="5"/>
      <c r="PN305" s="5"/>
      <c r="PO305" s="5"/>
      <c r="PP305" s="5"/>
      <c r="PQ305" s="5"/>
      <c r="PR305" s="5"/>
      <c r="PS305" s="5"/>
      <c r="PT305" s="5"/>
      <c r="PU305" s="5"/>
      <c r="PV305" s="5"/>
      <c r="PW305" s="5"/>
      <c r="PX305" s="5"/>
      <c r="PY305" s="5"/>
      <c r="PZ305" s="5"/>
      <c r="QA305" s="5"/>
      <c r="QB305" s="5"/>
      <c r="QC305" s="5"/>
      <c r="QD305" s="5"/>
      <c r="QE305" s="5"/>
      <c r="QF305" s="5"/>
      <c r="QG305" s="5"/>
      <c r="QH305" s="5"/>
      <c r="QI305" s="5"/>
      <c r="QJ305" s="5"/>
      <c r="QK305" s="5"/>
      <c r="QL305" s="5"/>
      <c r="QM305" s="5"/>
      <c r="QN305" s="5"/>
      <c r="QO305" s="5"/>
      <c r="QP305" s="5"/>
      <c r="QQ305" s="5"/>
      <c r="QR305" s="5"/>
      <c r="QS305" s="5"/>
      <c r="QT305" s="5"/>
      <c r="QU305" s="5"/>
      <c r="QV305" s="5"/>
      <c r="QW305" s="5"/>
      <c r="QX305" s="5"/>
      <c r="QY305" s="5"/>
      <c r="QZ305" s="5"/>
      <c r="RA305" s="5"/>
      <c r="RB305" s="5"/>
      <c r="RC305" s="5"/>
      <c r="RD305" s="5"/>
      <c r="RE305" s="5"/>
      <c r="RF305" s="5"/>
      <c r="RG305" s="5"/>
      <c r="RH305" s="5"/>
      <c r="RI305" s="5"/>
      <c r="RJ305" s="5"/>
      <c r="RK305" s="5"/>
      <c r="RL305" s="5"/>
      <c r="RM305" s="5"/>
      <c r="RN305" s="5"/>
      <c r="RO305" s="5"/>
      <c r="RP305" s="5"/>
      <c r="RQ305" s="5"/>
      <c r="RR305" s="5"/>
      <c r="RS305" s="5"/>
      <c r="RT305" s="5"/>
      <c r="RU305" s="5"/>
      <c r="RV305" s="5"/>
      <c r="RW305" s="5"/>
      <c r="RX305" s="5"/>
      <c r="RY305" s="5"/>
      <c r="RZ305" s="5"/>
      <c r="SA305" s="5"/>
      <c r="SB305" s="5"/>
      <c r="SC305" s="5"/>
      <c r="SD305" s="5"/>
      <c r="SE305" s="5"/>
      <c r="SF305" s="5"/>
      <c r="SG305" s="5"/>
      <c r="SH305" s="5"/>
      <c r="SI305" s="5"/>
      <c r="SJ305" s="5"/>
      <c r="SK305" s="5"/>
      <c r="SL305" s="5"/>
      <c r="SM305" s="5"/>
      <c r="SN305" s="5"/>
      <c r="SO305" s="5"/>
      <c r="SP305" s="5"/>
      <c r="SQ305" s="5"/>
      <c r="SR305" s="5"/>
      <c r="SS305" s="5"/>
      <c r="ST305" s="5"/>
      <c r="SU305" s="5"/>
      <c r="SV305" s="5"/>
      <c r="SW305" s="5"/>
      <c r="SX305" s="5"/>
      <c r="SY305" s="5"/>
      <c r="SZ305" s="5"/>
      <c r="TA305" s="5"/>
      <c r="TB305" s="5"/>
      <c r="TC305" s="5"/>
      <c r="TD305" s="5"/>
      <c r="TE305" s="5"/>
      <c r="TF305" s="5"/>
      <c r="TG305" s="5"/>
      <c r="TH305" s="5"/>
      <c r="TI305" s="5"/>
      <c r="TJ305" s="5"/>
      <c r="TK305" s="5"/>
      <c r="TL305" s="5"/>
      <c r="TM305" s="5"/>
      <c r="TN305" s="5"/>
      <c r="TO305" s="5"/>
      <c r="TP305" s="5"/>
      <c r="TQ305" s="5"/>
      <c r="TR305" s="5"/>
      <c r="TS305" s="5"/>
      <c r="TT305" s="5"/>
      <c r="TU305" s="5"/>
      <c r="TV305" s="5"/>
      <c r="TW305" s="5"/>
      <c r="TX305" s="5"/>
      <c r="TY305" s="5"/>
      <c r="TZ305" s="5"/>
      <c r="UA305" s="5"/>
      <c r="UB305" s="5"/>
      <c r="UC305" s="5"/>
      <c r="UD305" s="5"/>
      <c r="UE305" s="5"/>
      <c r="UF305" s="5"/>
      <c r="UG305" s="5"/>
      <c r="UH305" s="5"/>
      <c r="UI305" s="5"/>
      <c r="UJ305" s="5"/>
      <c r="UK305" s="5"/>
      <c r="UL305" s="5"/>
      <c r="UM305" s="5"/>
      <c r="UN305" s="5"/>
      <c r="UO305" s="5"/>
      <c r="UP305" s="5"/>
      <c r="UQ305" s="5"/>
      <c r="UR305" s="5"/>
      <c r="US305" s="5"/>
      <c r="UT305" s="5"/>
      <c r="UU305" s="5"/>
      <c r="UV305" s="5"/>
      <c r="UW305" s="5"/>
      <c r="UX305" s="5"/>
      <c r="UY305" s="5"/>
      <c r="UZ305" s="5"/>
      <c r="VA305" s="5"/>
      <c r="VB305" s="5"/>
      <c r="VC305" s="5"/>
      <c r="VD305" s="5"/>
      <c r="VE305" s="5"/>
      <c r="VF305" s="5"/>
      <c r="VG305" s="5"/>
      <c r="VH305" s="5"/>
      <c r="VI305" s="5"/>
      <c r="VJ305" s="5"/>
      <c r="VK305" s="5"/>
      <c r="VL305" s="5"/>
      <c r="VM305" s="5"/>
      <c r="VN305" s="5"/>
      <c r="VO305" s="5"/>
      <c r="VP305" s="5"/>
      <c r="VQ305" s="5"/>
      <c r="VR305" s="5"/>
      <c r="VS305" s="5"/>
      <c r="VT305" s="5"/>
      <c r="VU305" s="5"/>
      <c r="VV305" s="5"/>
      <c r="VW305" s="5"/>
      <c r="VX305" s="5"/>
      <c r="VY305" s="5"/>
      <c r="VZ305" s="5"/>
      <c r="WA305" s="5"/>
      <c r="WB305" s="5"/>
      <c r="WC305" s="5"/>
      <c r="WD305" s="5"/>
      <c r="WE305" s="5"/>
      <c r="WF305" s="5"/>
      <c r="WG305" s="5"/>
      <c r="WH305" s="5"/>
      <c r="WI305" s="5"/>
      <c r="WJ305" s="5"/>
      <c r="WK305" s="5"/>
      <c r="WL305" s="5"/>
      <c r="WM305" s="5"/>
      <c r="WN305" s="5"/>
      <c r="WO305" s="5"/>
      <c r="WP305" s="5"/>
      <c r="WQ305" s="5"/>
      <c r="WR305" s="5"/>
      <c r="WS305" s="5"/>
      <c r="WT305" s="5"/>
      <c r="WU305" s="5"/>
      <c r="WV305" s="5"/>
      <c r="WW305" s="5"/>
      <c r="WX305" s="5"/>
      <c r="WY305" s="5"/>
      <c r="WZ305" s="5"/>
      <c r="XA305" s="5"/>
      <c r="XB305" s="5"/>
      <c r="XC305" s="5"/>
      <c r="XD305" s="5"/>
      <c r="XE305" s="5"/>
      <c r="XF305" s="5"/>
      <c r="XG305" s="5"/>
      <c r="XH305" s="5"/>
      <c r="XI305" s="5"/>
      <c r="XJ305" s="5"/>
      <c r="XK305" s="5"/>
      <c r="XL305" s="5"/>
      <c r="XM305" s="5"/>
      <c r="XN305" s="5"/>
      <c r="XO305" s="5"/>
      <c r="XP305" s="5"/>
      <c r="XQ305" s="5"/>
      <c r="XR305" s="5"/>
      <c r="XS305" s="5"/>
      <c r="XT305" s="5"/>
      <c r="XU305" s="5"/>
      <c r="XV305" s="5"/>
      <c r="XW305" s="5"/>
      <c r="XX305" s="5"/>
      <c r="XY305" s="5"/>
      <c r="XZ305" s="5"/>
      <c r="YA305" s="5"/>
      <c r="YB305" s="5"/>
      <c r="YC305" s="5"/>
      <c r="YD305" s="5"/>
      <c r="YE305" s="5"/>
      <c r="YF305" s="5"/>
      <c r="YG305" s="5"/>
      <c r="YH305" s="5"/>
      <c r="YI305" s="5"/>
      <c r="YJ305" s="5"/>
      <c r="YK305" s="5"/>
      <c r="YL305" s="5"/>
      <c r="YM305" s="5"/>
      <c r="YN305" s="5"/>
      <c r="YO305" s="5"/>
      <c r="YP305" s="5"/>
      <c r="YQ305" s="5"/>
      <c r="YR305" s="5"/>
      <c r="YS305" s="5"/>
      <c r="YT305" s="5"/>
      <c r="YU305" s="5"/>
      <c r="YV305" s="5"/>
      <c r="YW305" s="5"/>
      <c r="YX305" s="5"/>
      <c r="YY305" s="5"/>
      <c r="YZ305" s="5"/>
      <c r="ZA305" s="5"/>
      <c r="ZB305" s="5"/>
      <c r="ZC305" s="5"/>
      <c r="ZD305" s="5"/>
      <c r="ZE305" s="5"/>
      <c r="ZF305" s="5"/>
      <c r="ZG305" s="5"/>
      <c r="ZH305" s="5"/>
      <c r="ZI305" s="5"/>
      <c r="ZJ305" s="5"/>
      <c r="ZK305" s="5"/>
      <c r="ZL305" s="5"/>
      <c r="ZM305" s="5"/>
      <c r="ZN305" s="5"/>
      <c r="ZO305" s="5"/>
      <c r="ZP305" s="5"/>
      <c r="ZQ305" s="5"/>
      <c r="ZR305" s="5"/>
      <c r="ZS305" s="5"/>
      <c r="ZT305" s="5"/>
      <c r="ZU305" s="5"/>
      <c r="ZV305" s="5"/>
      <c r="ZW305" s="5"/>
      <c r="ZX305" s="5"/>
      <c r="ZY305" s="5"/>
      <c r="ZZ305" s="5"/>
      <c r="AAA305" s="5"/>
      <c r="AAB305" s="5"/>
      <c r="AAC305" s="5"/>
      <c r="AAD305" s="5"/>
      <c r="AAE305" s="5"/>
      <c r="AAF305" s="5"/>
      <c r="AAG305" s="5"/>
      <c r="AAH305" s="5"/>
      <c r="AAI305" s="5"/>
      <c r="AAJ305" s="5"/>
      <c r="AAK305" s="5"/>
      <c r="AAL305" s="5"/>
      <c r="AAM305" s="5"/>
      <c r="AAN305" s="5"/>
      <c r="AAO305" s="5"/>
      <c r="AAP305" s="5"/>
      <c r="AAQ305" s="5"/>
      <c r="AAR305" s="5"/>
      <c r="AAS305" s="5"/>
      <c r="AAT305" s="5"/>
      <c r="AAU305" s="5"/>
      <c r="AAV305" s="5"/>
      <c r="AAW305" s="5"/>
      <c r="AAX305" s="5"/>
      <c r="AAY305" s="5"/>
      <c r="AAZ305" s="5"/>
      <c r="ABA305" s="5"/>
      <c r="ABB305" s="5"/>
      <c r="ABC305" s="5"/>
      <c r="ABD305" s="5"/>
      <c r="ABE305" s="5"/>
      <c r="ABF305" s="5"/>
      <c r="ABG305" s="5"/>
      <c r="ABH305" s="5"/>
      <c r="ABI305" s="5"/>
      <c r="ABJ305" s="5"/>
      <c r="ABK305" s="5"/>
      <c r="ABL305" s="5"/>
      <c r="ABM305" s="5"/>
      <c r="ABN305" s="5"/>
      <c r="ABO305" s="5"/>
      <c r="ABP305" s="5"/>
      <c r="ABQ305" s="5"/>
      <c r="ABR305" s="5"/>
      <c r="ABS305" s="5"/>
      <c r="ABT305" s="5"/>
      <c r="ABU305" s="5"/>
      <c r="ABV305" s="5"/>
      <c r="ABW305" s="5"/>
      <c r="ABX305" s="5"/>
      <c r="ABY305" s="5"/>
      <c r="ABZ305" s="5"/>
      <c r="ACA305" s="5"/>
      <c r="ACB305" s="5"/>
      <c r="ACC305" s="5"/>
      <c r="ACD305" s="5"/>
      <c r="ACE305" s="5"/>
      <c r="ACF305" s="5"/>
      <c r="ACG305" s="5"/>
      <c r="ACH305" s="5"/>
      <c r="ACI305" s="5"/>
      <c r="ACJ305" s="5"/>
      <c r="ACK305" s="5"/>
      <c r="ACL305" s="5"/>
      <c r="ACM305" s="5"/>
      <c r="ACN305" s="5"/>
      <c r="ACO305" s="5"/>
      <c r="ACP305" s="5"/>
      <c r="ACQ305" s="5"/>
      <c r="ACR305" s="5"/>
      <c r="ACS305" s="5"/>
      <c r="ACT305" s="5"/>
      <c r="ACU305" s="5"/>
      <c r="ACV305" s="5"/>
      <c r="ACW305" s="5"/>
      <c r="ACX305" s="5"/>
      <c r="ACY305" s="5"/>
      <c r="ACZ305" s="5"/>
      <c r="ADA305" s="5"/>
      <c r="ADB305" s="5"/>
      <c r="ADC305" s="5"/>
      <c r="ADD305" s="5"/>
      <c r="ADE305" s="5"/>
      <c r="ADF305" s="5"/>
      <c r="ADG305" s="5"/>
      <c r="ADH305" s="5"/>
      <c r="ADI305" s="5"/>
      <c r="ADJ305" s="5"/>
      <c r="ADK305" s="5"/>
      <c r="ADL305" s="5"/>
      <c r="ADM305" s="5"/>
      <c r="ADN305" s="5"/>
      <c r="ADO305" s="5"/>
      <c r="ADP305" s="5"/>
      <c r="ADQ305" s="5"/>
      <c r="ADR305" s="5"/>
      <c r="ADS305" s="5"/>
      <c r="ADT305" s="5"/>
      <c r="ADU305" s="5"/>
      <c r="ADV305" s="5"/>
      <c r="ADW305" s="5"/>
      <c r="ADX305" s="5"/>
      <c r="ADY305" s="5"/>
      <c r="ADZ305" s="5"/>
      <c r="AEA305" s="5"/>
      <c r="AEB305" s="5"/>
      <c r="AEC305" s="5"/>
      <c r="AED305" s="5"/>
      <c r="AEE305" s="5"/>
      <c r="AEF305" s="5"/>
      <c r="AEG305" s="5"/>
      <c r="AEH305" s="5"/>
      <c r="AEI305" s="5"/>
      <c r="AEJ305" s="5"/>
      <c r="AEK305" s="5"/>
      <c r="AEL305" s="5"/>
      <c r="AEM305" s="5"/>
      <c r="AEN305" s="5"/>
      <c r="AEO305" s="5"/>
      <c r="AEP305" s="5"/>
      <c r="AEQ305" s="5"/>
      <c r="AER305" s="5"/>
      <c r="AES305" s="5"/>
      <c r="AET305" s="5"/>
      <c r="AEU305" s="5"/>
      <c r="AEV305" s="5"/>
      <c r="AEW305" s="5"/>
      <c r="AEX305" s="5"/>
      <c r="AEY305" s="5"/>
      <c r="AEZ305" s="5"/>
      <c r="AFA305" s="5"/>
      <c r="AFB305" s="5"/>
      <c r="AFC305" s="5"/>
      <c r="AFD305" s="5"/>
      <c r="AFE305" s="5"/>
      <c r="AFF305" s="5"/>
      <c r="AFG305" s="5"/>
      <c r="AFH305" s="5"/>
      <c r="AFI305" s="5"/>
      <c r="AFJ305" s="5"/>
      <c r="AFK305" s="5"/>
      <c r="AFL305" s="5"/>
      <c r="AFM305" s="5"/>
      <c r="AFN305" s="5"/>
      <c r="AFO305" s="5"/>
      <c r="AFP305" s="5"/>
      <c r="AFQ305" s="5"/>
      <c r="AFR305" s="5"/>
      <c r="AFS305" s="5"/>
      <c r="AFT305" s="5"/>
      <c r="AFU305" s="5"/>
      <c r="AFV305" s="5"/>
      <c r="AFW305" s="5"/>
      <c r="AFX305" s="5"/>
      <c r="AFY305" s="5"/>
      <c r="AFZ305" s="5"/>
      <c r="AGA305" s="5"/>
      <c r="AGB305" s="5"/>
      <c r="AGC305" s="5"/>
      <c r="AGD305" s="5"/>
      <c r="AGE305" s="5"/>
      <c r="AGF305" s="5"/>
      <c r="AGG305" s="5"/>
      <c r="AGH305" s="5"/>
      <c r="AGI305" s="5"/>
      <c r="AGJ305" s="5"/>
      <c r="AGK305" s="5"/>
      <c r="AGL305" s="5"/>
      <c r="AGM305" s="5"/>
      <c r="AGN305" s="5"/>
      <c r="AGO305" s="5"/>
      <c r="AGP305" s="5"/>
      <c r="AGQ305" s="5"/>
      <c r="AGR305" s="5"/>
      <c r="AGS305" s="5"/>
      <c r="AGT305" s="5"/>
      <c r="AGU305" s="5"/>
      <c r="AGV305" s="5"/>
      <c r="AGW305" s="5"/>
      <c r="AGX305" s="5"/>
      <c r="AGY305" s="5"/>
      <c r="AGZ305" s="5"/>
      <c r="AHA305" s="5"/>
      <c r="AHB305" s="5"/>
      <c r="AHC305" s="5"/>
      <c r="AHD305" s="5"/>
      <c r="AHE305" s="5"/>
      <c r="AHF305" s="5"/>
      <c r="AHG305" s="5"/>
      <c r="AHH305" s="5"/>
      <c r="AHI305" s="5"/>
      <c r="AHJ305" s="5"/>
      <c r="AHK305" s="5"/>
      <c r="AHL305" s="5"/>
      <c r="AHM305" s="5"/>
      <c r="AHN305" s="5"/>
      <c r="AHO305" s="5"/>
      <c r="AHP305" s="5"/>
      <c r="AHQ305" s="5"/>
      <c r="AHR305" s="5"/>
      <c r="AHS305" s="5"/>
      <c r="AHT305" s="5"/>
      <c r="AHU305" s="5"/>
      <c r="AHV305" s="5"/>
      <c r="AHW305" s="5"/>
      <c r="AHX305" s="5"/>
      <c r="AHY305" s="5"/>
      <c r="AHZ305" s="5"/>
      <c r="AIA305" s="5"/>
      <c r="AIB305" s="5"/>
      <c r="AIC305" s="5"/>
      <c r="AID305" s="5"/>
      <c r="AIE305" s="5"/>
      <c r="AIF305" s="5"/>
      <c r="AIG305" s="5"/>
      <c r="AIH305" s="5"/>
      <c r="AII305" s="5"/>
      <c r="AIJ305" s="5"/>
      <c r="AIK305" s="5"/>
      <c r="AIL305" s="5"/>
      <c r="AIM305" s="5"/>
      <c r="AIN305" s="5"/>
      <c r="AIO305" s="5"/>
      <c r="AIP305" s="5"/>
      <c r="AIQ305" s="5"/>
      <c r="AIR305" s="5"/>
      <c r="AIS305" s="5"/>
      <c r="AIT305" s="5"/>
      <c r="AIU305" s="5"/>
      <c r="AIV305" s="5"/>
      <c r="AIW305" s="5"/>
      <c r="AIX305" s="5"/>
      <c r="AIY305" s="5"/>
      <c r="AIZ305" s="5"/>
      <c r="AJA305" s="5"/>
      <c r="AJB305" s="5"/>
      <c r="AJC305" s="5"/>
      <c r="AJD305" s="5"/>
      <c r="AJE305" s="5"/>
      <c r="AJF305" s="5"/>
      <c r="AJG305" s="5"/>
      <c r="AJH305" s="5"/>
      <c r="AJI305" s="5"/>
      <c r="AJJ305" s="5"/>
      <c r="AJK305" s="5"/>
      <c r="AJL305" s="5"/>
      <c r="AJM305" s="5"/>
      <c r="AJN305" s="5"/>
      <c r="AJO305" s="5"/>
      <c r="AJP305" s="5"/>
      <c r="AJQ305" s="5"/>
      <c r="AJR305" s="5"/>
      <c r="AJS305" s="5"/>
      <c r="AJT305" s="5"/>
      <c r="AJU305" s="5"/>
      <c r="AJV305" s="5"/>
      <c r="AJW305" s="5"/>
      <c r="AJX305" s="5"/>
      <c r="AJY305" s="5"/>
      <c r="AJZ305" s="5"/>
      <c r="AKA305" s="5"/>
      <c r="AKB305" s="5"/>
      <c r="AKC305" s="5"/>
      <c r="AKD305" s="5"/>
      <c r="AKE305" s="5"/>
      <c r="AKF305" s="5"/>
      <c r="AKG305" s="5"/>
      <c r="AKH305" s="5"/>
      <c r="AKI305" s="5"/>
      <c r="AKJ305" s="5"/>
      <c r="AKK305" s="5"/>
      <c r="AKL305" s="5"/>
      <c r="AKM305" s="5"/>
      <c r="AKN305" s="5"/>
      <c r="AKO305" s="5"/>
      <c r="AKP305" s="5"/>
      <c r="AKQ305" s="5"/>
      <c r="AKR305" s="5"/>
      <c r="AKS305" s="5"/>
      <c r="AKT305" s="5"/>
      <c r="AKU305" s="5"/>
      <c r="AKV305" s="5"/>
      <c r="AKW305" s="5"/>
      <c r="AKX305" s="5"/>
      <c r="AKY305" s="5"/>
      <c r="AKZ305" s="5"/>
      <c r="ALA305" s="5"/>
      <c r="ALB305" s="5"/>
      <c r="ALC305" s="5"/>
      <c r="ALD305" s="5"/>
      <c r="ALE305" s="5"/>
      <c r="ALF305" s="5"/>
      <c r="ALG305" s="5"/>
      <c r="ALH305" s="5"/>
      <c r="ALI305" s="5"/>
      <c r="ALJ305" s="5"/>
      <c r="ALK305" s="5"/>
      <c r="ALL305" s="5"/>
      <c r="ALM305" s="5"/>
      <c r="ALN305" s="5"/>
      <c r="ALO305" s="5"/>
      <c r="ALP305" s="5"/>
      <c r="ALQ305" s="5"/>
      <c r="ALR305" s="5"/>
      <c r="ALS305" s="5"/>
      <c r="ALT305" s="5"/>
      <c r="ALU305" s="5"/>
      <c r="ALV305" s="5"/>
      <c r="ALW305" s="5"/>
      <c r="ALX305" s="5"/>
      <c r="ALY305" s="5"/>
      <c r="ALZ305" s="5"/>
      <c r="AMA305" s="5"/>
      <c r="AMB305" s="5"/>
      <c r="AMC305" s="5"/>
      <c r="AMD305" s="5"/>
      <c r="AME305" s="5"/>
      <c r="AMF305" s="5"/>
      <c r="AMG305" s="5"/>
      <c r="AMH305" s="5"/>
      <c r="AMI305" s="5"/>
      <c r="AMJ305" s="5"/>
    </row>
    <row r="306" spans="1:1024" ht="20.25" customHeight="1">
      <c r="A306" s="5"/>
      <c r="B306" s="209"/>
      <c r="C306" s="219"/>
      <c r="D306" s="219"/>
      <c r="E306" s="219"/>
      <c r="F306" s="303">
        <f>C304</f>
        <v>0</v>
      </c>
      <c r="G306" s="50"/>
      <c r="H306" s="50"/>
      <c r="I306" s="50"/>
      <c r="J306" s="50"/>
      <c r="K306" s="50"/>
      <c r="L306" s="67"/>
      <c r="M306" s="67"/>
      <c r="N306" s="67"/>
      <c r="O306" s="67"/>
      <c r="P306" s="240" t="s">
        <v>44</v>
      </c>
      <c r="Q306" s="240"/>
      <c r="R306" s="240"/>
      <c r="S306" s="248" t="str">
        <f>IF(S304="","",VLOOKUP(S304,'シフト記号表（勤務時間帯）'!$C$6:$U$35,19,0))</f>
        <v/>
      </c>
      <c r="T306" s="252" t="str">
        <f>IF(T304="","",VLOOKUP(T304,'シフト記号表（勤務時間帯）'!$C$6:$U$35,19,0))</f>
        <v/>
      </c>
      <c r="U306" s="252" t="str">
        <f>IF(U304="","",VLOOKUP(U304,'シフト記号表（勤務時間帯）'!$C$6:$U$35,19,0))</f>
        <v/>
      </c>
      <c r="V306" s="252" t="str">
        <f>IF(V304="","",VLOOKUP(V304,'シフト記号表（勤務時間帯）'!$C$6:$U$35,19,0))</f>
        <v/>
      </c>
      <c r="W306" s="252" t="str">
        <f>IF(W304="","",VLOOKUP(W304,'シフト記号表（勤務時間帯）'!$C$6:$U$35,19,0))</f>
        <v/>
      </c>
      <c r="X306" s="252" t="str">
        <f>IF(X304="","",VLOOKUP(X304,'シフト記号表（勤務時間帯）'!$C$6:$U$35,19,0))</f>
        <v/>
      </c>
      <c r="Y306" s="257" t="str">
        <f>IF(Y304="","",VLOOKUP(Y304,'シフト記号表（勤務時間帯）'!$C$6:$U$35,19,0))</f>
        <v/>
      </c>
      <c r="Z306" s="248" t="str">
        <f>IF(Z304="","",VLOOKUP(Z304,'シフト記号表（勤務時間帯）'!$C$6:$U$35,19,0))</f>
        <v/>
      </c>
      <c r="AA306" s="252" t="str">
        <f>IF(AA304="","",VLOOKUP(AA304,'シフト記号表（勤務時間帯）'!$C$6:$U$35,19,0))</f>
        <v/>
      </c>
      <c r="AB306" s="252" t="str">
        <f>IF(AB304="","",VLOOKUP(AB304,'シフト記号表（勤務時間帯）'!$C$6:$U$35,19,0))</f>
        <v/>
      </c>
      <c r="AC306" s="252" t="str">
        <f>IF(AC304="","",VLOOKUP(AC304,'シフト記号表（勤務時間帯）'!$C$6:$U$35,19,0))</f>
        <v/>
      </c>
      <c r="AD306" s="252" t="str">
        <f>IF(AD304="","",VLOOKUP(AD304,'シフト記号表（勤務時間帯）'!$C$6:$U$35,19,0))</f>
        <v/>
      </c>
      <c r="AE306" s="252" t="str">
        <f>IF(AE304="","",VLOOKUP(AE304,'シフト記号表（勤務時間帯）'!$C$6:$U$35,19,0))</f>
        <v/>
      </c>
      <c r="AF306" s="257" t="str">
        <f>IF(AF304="","",VLOOKUP(AF304,'シフト記号表（勤務時間帯）'!$C$6:$U$35,19,0))</f>
        <v/>
      </c>
      <c r="AG306" s="248" t="str">
        <f>IF(AG304="","",VLOOKUP(AG304,'シフト記号表（勤務時間帯）'!$C$6:$U$35,19,0))</f>
        <v/>
      </c>
      <c r="AH306" s="252" t="str">
        <f>IF(AH304="","",VLOOKUP(AH304,'シフト記号表（勤務時間帯）'!$C$6:$U$35,19,0))</f>
        <v/>
      </c>
      <c r="AI306" s="252" t="str">
        <f>IF(AI304="","",VLOOKUP(AI304,'シフト記号表（勤務時間帯）'!$C$6:$U$35,19,0))</f>
        <v/>
      </c>
      <c r="AJ306" s="252" t="str">
        <f>IF(AJ304="","",VLOOKUP(AJ304,'シフト記号表（勤務時間帯）'!$C$6:$U$35,19,0))</f>
        <v/>
      </c>
      <c r="AK306" s="252" t="str">
        <f>IF(AK304="","",VLOOKUP(AK304,'シフト記号表（勤務時間帯）'!$C$6:$U$35,19,0))</f>
        <v/>
      </c>
      <c r="AL306" s="252" t="str">
        <f>IF(AL304="","",VLOOKUP(AL304,'シフト記号表（勤務時間帯）'!$C$6:$U$35,19,0))</f>
        <v/>
      </c>
      <c r="AM306" s="257" t="str">
        <f>IF(AM304="","",VLOOKUP(AM304,'シフト記号表（勤務時間帯）'!$C$6:$U$35,19,0))</f>
        <v/>
      </c>
      <c r="AN306" s="248" t="str">
        <f>IF(AN304="","",VLOOKUP(AN304,'シフト記号表（勤務時間帯）'!$C$6:$U$35,19,0))</f>
        <v/>
      </c>
      <c r="AO306" s="252" t="str">
        <f>IF(AO304="","",VLOOKUP(AO304,'シフト記号表（勤務時間帯）'!$C$6:$U$35,19,0))</f>
        <v/>
      </c>
      <c r="AP306" s="252" t="str">
        <f>IF(AP304="","",VLOOKUP(AP304,'シフト記号表（勤務時間帯）'!$C$6:$U$35,19,0))</f>
        <v/>
      </c>
      <c r="AQ306" s="252" t="str">
        <f>IF(AQ304="","",VLOOKUP(AQ304,'シフト記号表（勤務時間帯）'!$C$6:$U$35,19,0))</f>
        <v/>
      </c>
      <c r="AR306" s="252" t="str">
        <f>IF(AR304="","",VLOOKUP(AR304,'シフト記号表（勤務時間帯）'!$C$6:$U$35,19,0))</f>
        <v/>
      </c>
      <c r="AS306" s="252" t="str">
        <f>IF(AS304="","",VLOOKUP(AS304,'シフト記号表（勤務時間帯）'!$C$6:$U$35,19,0))</f>
        <v/>
      </c>
      <c r="AT306" s="257" t="str">
        <f>IF(AT304="","",VLOOKUP(AT304,'シフト記号表（勤務時間帯）'!$C$6:$U$35,19,0))</f>
        <v/>
      </c>
      <c r="AU306" s="248" t="str">
        <f>IF(AU304="","",VLOOKUP(AU304,'シフト記号表（勤務時間帯）'!$C$6:$U$35,19,0))</f>
        <v/>
      </c>
      <c r="AV306" s="252" t="str">
        <f>IF(AV304="","",VLOOKUP(AV304,'シフト記号表（勤務時間帯）'!$C$6:$U$35,19,0))</f>
        <v/>
      </c>
      <c r="AW306" s="252" t="str">
        <f>IF(AW304="","",VLOOKUP(AW304,'シフト記号表（勤務時間帯）'!$C$6:$U$35,19,0))</f>
        <v/>
      </c>
      <c r="AX306" s="277">
        <f>IF($BB$3="４週",SUM(S306:AT306),IF($BB$3="暦月",SUM(S306:AW306),""))</f>
        <v>0</v>
      </c>
      <c r="AY306" s="277"/>
      <c r="AZ306" s="286">
        <f>IF($BB$3="４週",AX306/4,IF($BB$3="暦月",'認知症対応型通所（100名）'!AX306/('認知症対応型通所（100名）'!$BB$8/7),""))</f>
        <v>0</v>
      </c>
      <c r="BA306" s="286"/>
      <c r="BB306" s="174"/>
      <c r="BC306" s="174"/>
      <c r="BD306" s="174"/>
      <c r="BE306" s="174"/>
      <c r="BF306" s="174"/>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c r="GO306" s="5"/>
      <c r="GP306" s="5"/>
      <c r="GQ306" s="5"/>
      <c r="GR306" s="5"/>
      <c r="GS306" s="5"/>
      <c r="GT306" s="5"/>
      <c r="GU306" s="5"/>
      <c r="GV306" s="5"/>
      <c r="GW306" s="5"/>
      <c r="GX306" s="5"/>
      <c r="GY306" s="5"/>
      <c r="GZ306" s="5"/>
      <c r="HA306" s="5"/>
      <c r="HB306" s="5"/>
      <c r="HC306" s="5"/>
      <c r="HD306" s="5"/>
      <c r="HE306" s="5"/>
      <c r="HF306" s="5"/>
      <c r="HG306" s="5"/>
      <c r="HH306" s="5"/>
      <c r="HI306" s="5"/>
      <c r="HJ306" s="5"/>
      <c r="HK306" s="5"/>
      <c r="HL306" s="5"/>
      <c r="HM306" s="5"/>
      <c r="HN306" s="5"/>
      <c r="HO306" s="5"/>
      <c r="HP306" s="5"/>
      <c r="HQ306" s="5"/>
      <c r="HR306" s="5"/>
      <c r="HS306" s="5"/>
      <c r="HT306" s="5"/>
      <c r="HU306" s="5"/>
      <c r="HV306" s="5"/>
      <c r="HW306" s="5"/>
      <c r="HX306" s="5"/>
      <c r="HY306" s="5"/>
      <c r="HZ306" s="5"/>
      <c r="IA306" s="5"/>
      <c r="IB306" s="5"/>
      <c r="IC306" s="5"/>
      <c r="ID306" s="5"/>
      <c r="IE306" s="5"/>
      <c r="IF306" s="5"/>
      <c r="IG306" s="5"/>
      <c r="IH306" s="5"/>
      <c r="II306" s="5"/>
      <c r="IJ306" s="5"/>
      <c r="IK306" s="5"/>
      <c r="IL306" s="5"/>
      <c r="IM306" s="5"/>
      <c r="IN306" s="5"/>
      <c r="IO306" s="5"/>
      <c r="IP306" s="5"/>
      <c r="IQ306" s="5"/>
      <c r="IR306" s="5"/>
      <c r="IS306" s="5"/>
      <c r="IT306" s="5"/>
      <c r="IU306" s="5"/>
      <c r="IV306" s="5"/>
      <c r="IW306" s="5"/>
      <c r="IX306" s="5"/>
      <c r="IY306" s="5"/>
      <c r="IZ306" s="5"/>
      <c r="JA306" s="5"/>
      <c r="JB306" s="5"/>
      <c r="JC306" s="5"/>
      <c r="JD306" s="5"/>
      <c r="JE306" s="5"/>
      <c r="JF306" s="5"/>
      <c r="JG306" s="5"/>
      <c r="JH306" s="5"/>
      <c r="JI306" s="5"/>
      <c r="JJ306" s="5"/>
      <c r="JK306" s="5"/>
      <c r="JL306" s="5"/>
      <c r="JM306" s="5"/>
      <c r="JN306" s="5"/>
      <c r="JO306" s="5"/>
      <c r="JP306" s="5"/>
      <c r="JQ306" s="5"/>
      <c r="JR306" s="5"/>
      <c r="JS306" s="5"/>
      <c r="JT306" s="5"/>
      <c r="JU306" s="5"/>
      <c r="JV306" s="5"/>
      <c r="JW306" s="5"/>
      <c r="JX306" s="5"/>
      <c r="JY306" s="5"/>
      <c r="JZ306" s="5"/>
      <c r="KA306" s="5"/>
      <c r="KB306" s="5"/>
      <c r="KC306" s="5"/>
      <c r="KD306" s="5"/>
      <c r="KE306" s="5"/>
      <c r="KF306" s="5"/>
      <c r="KG306" s="5"/>
      <c r="KH306" s="5"/>
      <c r="KI306" s="5"/>
      <c r="KJ306" s="5"/>
      <c r="KK306" s="5"/>
      <c r="KL306" s="5"/>
      <c r="KM306" s="5"/>
      <c r="KN306" s="5"/>
      <c r="KO306" s="5"/>
      <c r="KP306" s="5"/>
      <c r="KQ306" s="5"/>
      <c r="KR306" s="5"/>
      <c r="KS306" s="5"/>
      <c r="KT306" s="5"/>
      <c r="KU306" s="5"/>
      <c r="KV306" s="5"/>
      <c r="KW306" s="5"/>
      <c r="KX306" s="5"/>
      <c r="KY306" s="5"/>
      <c r="KZ306" s="5"/>
      <c r="LA306" s="5"/>
      <c r="LB306" s="5"/>
      <c r="LC306" s="5"/>
      <c r="LD306" s="5"/>
      <c r="LE306" s="5"/>
      <c r="LF306" s="5"/>
      <c r="LG306" s="5"/>
      <c r="LH306" s="5"/>
      <c r="LI306" s="5"/>
      <c r="LJ306" s="5"/>
      <c r="LK306" s="5"/>
      <c r="LL306" s="5"/>
      <c r="LM306" s="5"/>
      <c r="LN306" s="5"/>
      <c r="LO306" s="5"/>
      <c r="LP306" s="5"/>
      <c r="LQ306" s="5"/>
      <c r="LR306" s="5"/>
      <c r="LS306" s="5"/>
      <c r="LT306" s="5"/>
      <c r="LU306" s="5"/>
      <c r="LV306" s="5"/>
      <c r="LW306" s="5"/>
      <c r="LX306" s="5"/>
      <c r="LY306" s="5"/>
      <c r="LZ306" s="5"/>
      <c r="MA306" s="5"/>
      <c r="MB306" s="5"/>
      <c r="MC306" s="5"/>
      <c r="MD306" s="5"/>
      <c r="ME306" s="5"/>
      <c r="MF306" s="5"/>
      <c r="MG306" s="5"/>
      <c r="MH306" s="5"/>
      <c r="MI306" s="5"/>
      <c r="MJ306" s="5"/>
      <c r="MK306" s="5"/>
      <c r="ML306" s="5"/>
      <c r="MM306" s="5"/>
      <c r="MN306" s="5"/>
      <c r="MO306" s="5"/>
      <c r="MP306" s="5"/>
      <c r="MQ306" s="5"/>
      <c r="MR306" s="5"/>
      <c r="MS306" s="5"/>
      <c r="MT306" s="5"/>
      <c r="MU306" s="5"/>
      <c r="MV306" s="5"/>
      <c r="MW306" s="5"/>
      <c r="MX306" s="5"/>
      <c r="MY306" s="5"/>
      <c r="MZ306" s="5"/>
      <c r="NA306" s="5"/>
      <c r="NB306" s="5"/>
      <c r="NC306" s="5"/>
      <c r="ND306" s="5"/>
      <c r="NE306" s="5"/>
      <c r="NF306" s="5"/>
      <c r="NG306" s="5"/>
      <c r="NH306" s="5"/>
      <c r="NI306" s="5"/>
      <c r="NJ306" s="5"/>
      <c r="NK306" s="5"/>
      <c r="NL306" s="5"/>
      <c r="NM306" s="5"/>
      <c r="NN306" s="5"/>
      <c r="NO306" s="5"/>
      <c r="NP306" s="5"/>
      <c r="NQ306" s="5"/>
      <c r="NR306" s="5"/>
      <c r="NS306" s="5"/>
      <c r="NT306" s="5"/>
      <c r="NU306" s="5"/>
      <c r="NV306" s="5"/>
      <c r="NW306" s="5"/>
      <c r="NX306" s="5"/>
      <c r="NY306" s="5"/>
      <c r="NZ306" s="5"/>
      <c r="OA306" s="5"/>
      <c r="OB306" s="5"/>
      <c r="OC306" s="5"/>
      <c r="OD306" s="5"/>
      <c r="OE306" s="5"/>
      <c r="OF306" s="5"/>
      <c r="OG306" s="5"/>
      <c r="OH306" s="5"/>
      <c r="OI306" s="5"/>
      <c r="OJ306" s="5"/>
      <c r="OK306" s="5"/>
      <c r="OL306" s="5"/>
      <c r="OM306" s="5"/>
      <c r="ON306" s="5"/>
      <c r="OO306" s="5"/>
      <c r="OP306" s="5"/>
      <c r="OQ306" s="5"/>
      <c r="OR306" s="5"/>
      <c r="OS306" s="5"/>
      <c r="OT306" s="5"/>
      <c r="OU306" s="5"/>
      <c r="OV306" s="5"/>
      <c r="OW306" s="5"/>
      <c r="OX306" s="5"/>
      <c r="OY306" s="5"/>
      <c r="OZ306" s="5"/>
      <c r="PA306" s="5"/>
      <c r="PB306" s="5"/>
      <c r="PC306" s="5"/>
      <c r="PD306" s="5"/>
      <c r="PE306" s="5"/>
      <c r="PF306" s="5"/>
      <c r="PG306" s="5"/>
      <c r="PH306" s="5"/>
      <c r="PI306" s="5"/>
      <c r="PJ306" s="5"/>
      <c r="PK306" s="5"/>
      <c r="PL306" s="5"/>
      <c r="PM306" s="5"/>
      <c r="PN306" s="5"/>
      <c r="PO306" s="5"/>
      <c r="PP306" s="5"/>
      <c r="PQ306" s="5"/>
      <c r="PR306" s="5"/>
      <c r="PS306" s="5"/>
      <c r="PT306" s="5"/>
      <c r="PU306" s="5"/>
      <c r="PV306" s="5"/>
      <c r="PW306" s="5"/>
      <c r="PX306" s="5"/>
      <c r="PY306" s="5"/>
      <c r="PZ306" s="5"/>
      <c r="QA306" s="5"/>
      <c r="QB306" s="5"/>
      <c r="QC306" s="5"/>
      <c r="QD306" s="5"/>
      <c r="QE306" s="5"/>
      <c r="QF306" s="5"/>
      <c r="QG306" s="5"/>
      <c r="QH306" s="5"/>
      <c r="QI306" s="5"/>
      <c r="QJ306" s="5"/>
      <c r="QK306" s="5"/>
      <c r="QL306" s="5"/>
      <c r="QM306" s="5"/>
      <c r="QN306" s="5"/>
      <c r="QO306" s="5"/>
      <c r="QP306" s="5"/>
      <c r="QQ306" s="5"/>
      <c r="QR306" s="5"/>
      <c r="QS306" s="5"/>
      <c r="QT306" s="5"/>
      <c r="QU306" s="5"/>
      <c r="QV306" s="5"/>
      <c r="QW306" s="5"/>
      <c r="QX306" s="5"/>
      <c r="QY306" s="5"/>
      <c r="QZ306" s="5"/>
      <c r="RA306" s="5"/>
      <c r="RB306" s="5"/>
      <c r="RC306" s="5"/>
      <c r="RD306" s="5"/>
      <c r="RE306" s="5"/>
      <c r="RF306" s="5"/>
      <c r="RG306" s="5"/>
      <c r="RH306" s="5"/>
      <c r="RI306" s="5"/>
      <c r="RJ306" s="5"/>
      <c r="RK306" s="5"/>
      <c r="RL306" s="5"/>
      <c r="RM306" s="5"/>
      <c r="RN306" s="5"/>
      <c r="RO306" s="5"/>
      <c r="RP306" s="5"/>
      <c r="RQ306" s="5"/>
      <c r="RR306" s="5"/>
      <c r="RS306" s="5"/>
      <c r="RT306" s="5"/>
      <c r="RU306" s="5"/>
      <c r="RV306" s="5"/>
      <c r="RW306" s="5"/>
      <c r="RX306" s="5"/>
      <c r="RY306" s="5"/>
      <c r="RZ306" s="5"/>
      <c r="SA306" s="5"/>
      <c r="SB306" s="5"/>
      <c r="SC306" s="5"/>
      <c r="SD306" s="5"/>
      <c r="SE306" s="5"/>
      <c r="SF306" s="5"/>
      <c r="SG306" s="5"/>
      <c r="SH306" s="5"/>
      <c r="SI306" s="5"/>
      <c r="SJ306" s="5"/>
      <c r="SK306" s="5"/>
      <c r="SL306" s="5"/>
      <c r="SM306" s="5"/>
      <c r="SN306" s="5"/>
      <c r="SO306" s="5"/>
      <c r="SP306" s="5"/>
      <c r="SQ306" s="5"/>
      <c r="SR306" s="5"/>
      <c r="SS306" s="5"/>
      <c r="ST306" s="5"/>
      <c r="SU306" s="5"/>
      <c r="SV306" s="5"/>
      <c r="SW306" s="5"/>
      <c r="SX306" s="5"/>
      <c r="SY306" s="5"/>
      <c r="SZ306" s="5"/>
      <c r="TA306" s="5"/>
      <c r="TB306" s="5"/>
      <c r="TC306" s="5"/>
      <c r="TD306" s="5"/>
      <c r="TE306" s="5"/>
      <c r="TF306" s="5"/>
      <c r="TG306" s="5"/>
      <c r="TH306" s="5"/>
      <c r="TI306" s="5"/>
      <c r="TJ306" s="5"/>
      <c r="TK306" s="5"/>
      <c r="TL306" s="5"/>
      <c r="TM306" s="5"/>
      <c r="TN306" s="5"/>
      <c r="TO306" s="5"/>
      <c r="TP306" s="5"/>
      <c r="TQ306" s="5"/>
      <c r="TR306" s="5"/>
      <c r="TS306" s="5"/>
      <c r="TT306" s="5"/>
      <c r="TU306" s="5"/>
      <c r="TV306" s="5"/>
      <c r="TW306" s="5"/>
      <c r="TX306" s="5"/>
      <c r="TY306" s="5"/>
      <c r="TZ306" s="5"/>
      <c r="UA306" s="5"/>
      <c r="UB306" s="5"/>
      <c r="UC306" s="5"/>
      <c r="UD306" s="5"/>
      <c r="UE306" s="5"/>
      <c r="UF306" s="5"/>
      <c r="UG306" s="5"/>
      <c r="UH306" s="5"/>
      <c r="UI306" s="5"/>
      <c r="UJ306" s="5"/>
      <c r="UK306" s="5"/>
      <c r="UL306" s="5"/>
      <c r="UM306" s="5"/>
      <c r="UN306" s="5"/>
      <c r="UO306" s="5"/>
      <c r="UP306" s="5"/>
      <c r="UQ306" s="5"/>
      <c r="UR306" s="5"/>
      <c r="US306" s="5"/>
      <c r="UT306" s="5"/>
      <c r="UU306" s="5"/>
      <c r="UV306" s="5"/>
      <c r="UW306" s="5"/>
      <c r="UX306" s="5"/>
      <c r="UY306" s="5"/>
      <c r="UZ306" s="5"/>
      <c r="VA306" s="5"/>
      <c r="VB306" s="5"/>
      <c r="VC306" s="5"/>
      <c r="VD306" s="5"/>
      <c r="VE306" s="5"/>
      <c r="VF306" s="5"/>
      <c r="VG306" s="5"/>
      <c r="VH306" s="5"/>
      <c r="VI306" s="5"/>
      <c r="VJ306" s="5"/>
      <c r="VK306" s="5"/>
      <c r="VL306" s="5"/>
      <c r="VM306" s="5"/>
      <c r="VN306" s="5"/>
      <c r="VO306" s="5"/>
      <c r="VP306" s="5"/>
      <c r="VQ306" s="5"/>
      <c r="VR306" s="5"/>
      <c r="VS306" s="5"/>
      <c r="VT306" s="5"/>
      <c r="VU306" s="5"/>
      <c r="VV306" s="5"/>
      <c r="VW306" s="5"/>
      <c r="VX306" s="5"/>
      <c r="VY306" s="5"/>
      <c r="VZ306" s="5"/>
      <c r="WA306" s="5"/>
      <c r="WB306" s="5"/>
      <c r="WC306" s="5"/>
      <c r="WD306" s="5"/>
      <c r="WE306" s="5"/>
      <c r="WF306" s="5"/>
      <c r="WG306" s="5"/>
      <c r="WH306" s="5"/>
      <c r="WI306" s="5"/>
      <c r="WJ306" s="5"/>
      <c r="WK306" s="5"/>
      <c r="WL306" s="5"/>
      <c r="WM306" s="5"/>
      <c r="WN306" s="5"/>
      <c r="WO306" s="5"/>
      <c r="WP306" s="5"/>
      <c r="WQ306" s="5"/>
      <c r="WR306" s="5"/>
      <c r="WS306" s="5"/>
      <c r="WT306" s="5"/>
      <c r="WU306" s="5"/>
      <c r="WV306" s="5"/>
      <c r="WW306" s="5"/>
      <c r="WX306" s="5"/>
      <c r="WY306" s="5"/>
      <c r="WZ306" s="5"/>
      <c r="XA306" s="5"/>
      <c r="XB306" s="5"/>
      <c r="XC306" s="5"/>
      <c r="XD306" s="5"/>
      <c r="XE306" s="5"/>
      <c r="XF306" s="5"/>
      <c r="XG306" s="5"/>
      <c r="XH306" s="5"/>
      <c r="XI306" s="5"/>
      <c r="XJ306" s="5"/>
      <c r="XK306" s="5"/>
      <c r="XL306" s="5"/>
      <c r="XM306" s="5"/>
      <c r="XN306" s="5"/>
      <c r="XO306" s="5"/>
      <c r="XP306" s="5"/>
      <c r="XQ306" s="5"/>
      <c r="XR306" s="5"/>
      <c r="XS306" s="5"/>
      <c r="XT306" s="5"/>
      <c r="XU306" s="5"/>
      <c r="XV306" s="5"/>
      <c r="XW306" s="5"/>
      <c r="XX306" s="5"/>
      <c r="XY306" s="5"/>
      <c r="XZ306" s="5"/>
      <c r="YA306" s="5"/>
      <c r="YB306" s="5"/>
      <c r="YC306" s="5"/>
      <c r="YD306" s="5"/>
      <c r="YE306" s="5"/>
      <c r="YF306" s="5"/>
      <c r="YG306" s="5"/>
      <c r="YH306" s="5"/>
      <c r="YI306" s="5"/>
      <c r="YJ306" s="5"/>
      <c r="YK306" s="5"/>
      <c r="YL306" s="5"/>
      <c r="YM306" s="5"/>
      <c r="YN306" s="5"/>
      <c r="YO306" s="5"/>
      <c r="YP306" s="5"/>
      <c r="YQ306" s="5"/>
      <c r="YR306" s="5"/>
      <c r="YS306" s="5"/>
      <c r="YT306" s="5"/>
      <c r="YU306" s="5"/>
      <c r="YV306" s="5"/>
      <c r="YW306" s="5"/>
      <c r="YX306" s="5"/>
      <c r="YY306" s="5"/>
      <c r="YZ306" s="5"/>
      <c r="ZA306" s="5"/>
      <c r="ZB306" s="5"/>
      <c r="ZC306" s="5"/>
      <c r="ZD306" s="5"/>
      <c r="ZE306" s="5"/>
      <c r="ZF306" s="5"/>
      <c r="ZG306" s="5"/>
      <c r="ZH306" s="5"/>
      <c r="ZI306" s="5"/>
      <c r="ZJ306" s="5"/>
      <c r="ZK306" s="5"/>
      <c r="ZL306" s="5"/>
      <c r="ZM306" s="5"/>
      <c r="ZN306" s="5"/>
      <c r="ZO306" s="5"/>
      <c r="ZP306" s="5"/>
      <c r="ZQ306" s="5"/>
      <c r="ZR306" s="5"/>
      <c r="ZS306" s="5"/>
      <c r="ZT306" s="5"/>
      <c r="ZU306" s="5"/>
      <c r="ZV306" s="5"/>
      <c r="ZW306" s="5"/>
      <c r="ZX306" s="5"/>
      <c r="ZY306" s="5"/>
      <c r="ZZ306" s="5"/>
      <c r="AAA306" s="5"/>
      <c r="AAB306" s="5"/>
      <c r="AAC306" s="5"/>
      <c r="AAD306" s="5"/>
      <c r="AAE306" s="5"/>
      <c r="AAF306" s="5"/>
      <c r="AAG306" s="5"/>
      <c r="AAH306" s="5"/>
      <c r="AAI306" s="5"/>
      <c r="AAJ306" s="5"/>
      <c r="AAK306" s="5"/>
      <c r="AAL306" s="5"/>
      <c r="AAM306" s="5"/>
      <c r="AAN306" s="5"/>
      <c r="AAO306" s="5"/>
      <c r="AAP306" s="5"/>
      <c r="AAQ306" s="5"/>
      <c r="AAR306" s="5"/>
      <c r="AAS306" s="5"/>
      <c r="AAT306" s="5"/>
      <c r="AAU306" s="5"/>
      <c r="AAV306" s="5"/>
      <c r="AAW306" s="5"/>
      <c r="AAX306" s="5"/>
      <c r="AAY306" s="5"/>
      <c r="AAZ306" s="5"/>
      <c r="ABA306" s="5"/>
      <c r="ABB306" s="5"/>
      <c r="ABC306" s="5"/>
      <c r="ABD306" s="5"/>
      <c r="ABE306" s="5"/>
      <c r="ABF306" s="5"/>
      <c r="ABG306" s="5"/>
      <c r="ABH306" s="5"/>
      <c r="ABI306" s="5"/>
      <c r="ABJ306" s="5"/>
      <c r="ABK306" s="5"/>
      <c r="ABL306" s="5"/>
      <c r="ABM306" s="5"/>
      <c r="ABN306" s="5"/>
      <c r="ABO306" s="5"/>
      <c r="ABP306" s="5"/>
      <c r="ABQ306" s="5"/>
      <c r="ABR306" s="5"/>
      <c r="ABS306" s="5"/>
      <c r="ABT306" s="5"/>
      <c r="ABU306" s="5"/>
      <c r="ABV306" s="5"/>
      <c r="ABW306" s="5"/>
      <c r="ABX306" s="5"/>
      <c r="ABY306" s="5"/>
      <c r="ABZ306" s="5"/>
      <c r="ACA306" s="5"/>
      <c r="ACB306" s="5"/>
      <c r="ACC306" s="5"/>
      <c r="ACD306" s="5"/>
      <c r="ACE306" s="5"/>
      <c r="ACF306" s="5"/>
      <c r="ACG306" s="5"/>
      <c r="ACH306" s="5"/>
      <c r="ACI306" s="5"/>
      <c r="ACJ306" s="5"/>
      <c r="ACK306" s="5"/>
      <c r="ACL306" s="5"/>
      <c r="ACM306" s="5"/>
      <c r="ACN306" s="5"/>
      <c r="ACO306" s="5"/>
      <c r="ACP306" s="5"/>
      <c r="ACQ306" s="5"/>
      <c r="ACR306" s="5"/>
      <c r="ACS306" s="5"/>
      <c r="ACT306" s="5"/>
      <c r="ACU306" s="5"/>
      <c r="ACV306" s="5"/>
      <c r="ACW306" s="5"/>
      <c r="ACX306" s="5"/>
      <c r="ACY306" s="5"/>
      <c r="ACZ306" s="5"/>
      <c r="ADA306" s="5"/>
      <c r="ADB306" s="5"/>
      <c r="ADC306" s="5"/>
      <c r="ADD306" s="5"/>
      <c r="ADE306" s="5"/>
      <c r="ADF306" s="5"/>
      <c r="ADG306" s="5"/>
      <c r="ADH306" s="5"/>
      <c r="ADI306" s="5"/>
      <c r="ADJ306" s="5"/>
      <c r="ADK306" s="5"/>
      <c r="ADL306" s="5"/>
      <c r="ADM306" s="5"/>
      <c r="ADN306" s="5"/>
      <c r="ADO306" s="5"/>
      <c r="ADP306" s="5"/>
      <c r="ADQ306" s="5"/>
      <c r="ADR306" s="5"/>
      <c r="ADS306" s="5"/>
      <c r="ADT306" s="5"/>
      <c r="ADU306" s="5"/>
      <c r="ADV306" s="5"/>
      <c r="ADW306" s="5"/>
      <c r="ADX306" s="5"/>
      <c r="ADY306" s="5"/>
      <c r="ADZ306" s="5"/>
      <c r="AEA306" s="5"/>
      <c r="AEB306" s="5"/>
      <c r="AEC306" s="5"/>
      <c r="AED306" s="5"/>
      <c r="AEE306" s="5"/>
      <c r="AEF306" s="5"/>
      <c r="AEG306" s="5"/>
      <c r="AEH306" s="5"/>
      <c r="AEI306" s="5"/>
      <c r="AEJ306" s="5"/>
      <c r="AEK306" s="5"/>
      <c r="AEL306" s="5"/>
      <c r="AEM306" s="5"/>
      <c r="AEN306" s="5"/>
      <c r="AEO306" s="5"/>
      <c r="AEP306" s="5"/>
      <c r="AEQ306" s="5"/>
      <c r="AER306" s="5"/>
      <c r="AES306" s="5"/>
      <c r="AET306" s="5"/>
      <c r="AEU306" s="5"/>
      <c r="AEV306" s="5"/>
      <c r="AEW306" s="5"/>
      <c r="AEX306" s="5"/>
      <c r="AEY306" s="5"/>
      <c r="AEZ306" s="5"/>
      <c r="AFA306" s="5"/>
      <c r="AFB306" s="5"/>
      <c r="AFC306" s="5"/>
      <c r="AFD306" s="5"/>
      <c r="AFE306" s="5"/>
      <c r="AFF306" s="5"/>
      <c r="AFG306" s="5"/>
      <c r="AFH306" s="5"/>
      <c r="AFI306" s="5"/>
      <c r="AFJ306" s="5"/>
      <c r="AFK306" s="5"/>
      <c r="AFL306" s="5"/>
      <c r="AFM306" s="5"/>
      <c r="AFN306" s="5"/>
      <c r="AFO306" s="5"/>
      <c r="AFP306" s="5"/>
      <c r="AFQ306" s="5"/>
      <c r="AFR306" s="5"/>
      <c r="AFS306" s="5"/>
      <c r="AFT306" s="5"/>
      <c r="AFU306" s="5"/>
      <c r="AFV306" s="5"/>
      <c r="AFW306" s="5"/>
      <c r="AFX306" s="5"/>
      <c r="AFY306" s="5"/>
      <c r="AFZ306" s="5"/>
      <c r="AGA306" s="5"/>
      <c r="AGB306" s="5"/>
      <c r="AGC306" s="5"/>
      <c r="AGD306" s="5"/>
      <c r="AGE306" s="5"/>
      <c r="AGF306" s="5"/>
      <c r="AGG306" s="5"/>
      <c r="AGH306" s="5"/>
      <c r="AGI306" s="5"/>
      <c r="AGJ306" s="5"/>
      <c r="AGK306" s="5"/>
      <c r="AGL306" s="5"/>
      <c r="AGM306" s="5"/>
      <c r="AGN306" s="5"/>
      <c r="AGO306" s="5"/>
      <c r="AGP306" s="5"/>
      <c r="AGQ306" s="5"/>
      <c r="AGR306" s="5"/>
      <c r="AGS306" s="5"/>
      <c r="AGT306" s="5"/>
      <c r="AGU306" s="5"/>
      <c r="AGV306" s="5"/>
      <c r="AGW306" s="5"/>
      <c r="AGX306" s="5"/>
      <c r="AGY306" s="5"/>
      <c r="AGZ306" s="5"/>
      <c r="AHA306" s="5"/>
      <c r="AHB306" s="5"/>
      <c r="AHC306" s="5"/>
      <c r="AHD306" s="5"/>
      <c r="AHE306" s="5"/>
      <c r="AHF306" s="5"/>
      <c r="AHG306" s="5"/>
      <c r="AHH306" s="5"/>
      <c r="AHI306" s="5"/>
      <c r="AHJ306" s="5"/>
      <c r="AHK306" s="5"/>
      <c r="AHL306" s="5"/>
      <c r="AHM306" s="5"/>
      <c r="AHN306" s="5"/>
      <c r="AHO306" s="5"/>
      <c r="AHP306" s="5"/>
      <c r="AHQ306" s="5"/>
      <c r="AHR306" s="5"/>
      <c r="AHS306" s="5"/>
      <c r="AHT306" s="5"/>
      <c r="AHU306" s="5"/>
      <c r="AHV306" s="5"/>
      <c r="AHW306" s="5"/>
      <c r="AHX306" s="5"/>
      <c r="AHY306" s="5"/>
      <c r="AHZ306" s="5"/>
      <c r="AIA306" s="5"/>
      <c r="AIB306" s="5"/>
      <c r="AIC306" s="5"/>
      <c r="AID306" s="5"/>
      <c r="AIE306" s="5"/>
      <c r="AIF306" s="5"/>
      <c r="AIG306" s="5"/>
      <c r="AIH306" s="5"/>
      <c r="AII306" s="5"/>
      <c r="AIJ306" s="5"/>
      <c r="AIK306" s="5"/>
      <c r="AIL306" s="5"/>
      <c r="AIM306" s="5"/>
      <c r="AIN306" s="5"/>
      <c r="AIO306" s="5"/>
      <c r="AIP306" s="5"/>
      <c r="AIQ306" s="5"/>
      <c r="AIR306" s="5"/>
      <c r="AIS306" s="5"/>
      <c r="AIT306" s="5"/>
      <c r="AIU306" s="5"/>
      <c r="AIV306" s="5"/>
      <c r="AIW306" s="5"/>
      <c r="AIX306" s="5"/>
      <c r="AIY306" s="5"/>
      <c r="AIZ306" s="5"/>
      <c r="AJA306" s="5"/>
      <c r="AJB306" s="5"/>
      <c r="AJC306" s="5"/>
      <c r="AJD306" s="5"/>
      <c r="AJE306" s="5"/>
      <c r="AJF306" s="5"/>
      <c r="AJG306" s="5"/>
      <c r="AJH306" s="5"/>
      <c r="AJI306" s="5"/>
      <c r="AJJ306" s="5"/>
      <c r="AJK306" s="5"/>
      <c r="AJL306" s="5"/>
      <c r="AJM306" s="5"/>
      <c r="AJN306" s="5"/>
      <c r="AJO306" s="5"/>
      <c r="AJP306" s="5"/>
      <c r="AJQ306" s="5"/>
      <c r="AJR306" s="5"/>
      <c r="AJS306" s="5"/>
      <c r="AJT306" s="5"/>
      <c r="AJU306" s="5"/>
      <c r="AJV306" s="5"/>
      <c r="AJW306" s="5"/>
      <c r="AJX306" s="5"/>
      <c r="AJY306" s="5"/>
      <c r="AJZ306" s="5"/>
      <c r="AKA306" s="5"/>
      <c r="AKB306" s="5"/>
      <c r="AKC306" s="5"/>
      <c r="AKD306" s="5"/>
      <c r="AKE306" s="5"/>
      <c r="AKF306" s="5"/>
      <c r="AKG306" s="5"/>
      <c r="AKH306" s="5"/>
      <c r="AKI306" s="5"/>
      <c r="AKJ306" s="5"/>
      <c r="AKK306" s="5"/>
      <c r="AKL306" s="5"/>
      <c r="AKM306" s="5"/>
      <c r="AKN306" s="5"/>
      <c r="AKO306" s="5"/>
      <c r="AKP306" s="5"/>
      <c r="AKQ306" s="5"/>
      <c r="AKR306" s="5"/>
      <c r="AKS306" s="5"/>
      <c r="AKT306" s="5"/>
      <c r="AKU306" s="5"/>
      <c r="AKV306" s="5"/>
      <c r="AKW306" s="5"/>
      <c r="AKX306" s="5"/>
      <c r="AKY306" s="5"/>
      <c r="AKZ306" s="5"/>
      <c r="ALA306" s="5"/>
      <c r="ALB306" s="5"/>
      <c r="ALC306" s="5"/>
      <c r="ALD306" s="5"/>
      <c r="ALE306" s="5"/>
      <c r="ALF306" s="5"/>
      <c r="ALG306" s="5"/>
      <c r="ALH306" s="5"/>
      <c r="ALI306" s="5"/>
      <c r="ALJ306" s="5"/>
      <c r="ALK306" s="5"/>
      <c r="ALL306" s="5"/>
      <c r="ALM306" s="5"/>
      <c r="ALN306" s="5"/>
      <c r="ALO306" s="5"/>
      <c r="ALP306" s="5"/>
      <c r="ALQ306" s="5"/>
      <c r="ALR306" s="5"/>
      <c r="ALS306" s="5"/>
      <c r="ALT306" s="5"/>
      <c r="ALU306" s="5"/>
      <c r="ALV306" s="5"/>
      <c r="ALW306" s="5"/>
      <c r="ALX306" s="5"/>
      <c r="ALY306" s="5"/>
      <c r="ALZ306" s="5"/>
      <c r="AMA306" s="5"/>
      <c r="AMB306" s="5"/>
      <c r="AMC306" s="5"/>
      <c r="AMD306" s="5"/>
      <c r="AME306" s="5"/>
      <c r="AMF306" s="5"/>
      <c r="AMG306" s="5"/>
      <c r="AMH306" s="5"/>
      <c r="AMI306" s="5"/>
      <c r="AMJ306" s="5"/>
    </row>
    <row r="307" spans="1:1024" ht="20.25" customHeight="1">
      <c r="A307" s="5"/>
      <c r="B307" s="209">
        <f>B304+1</f>
        <v>96</v>
      </c>
      <c r="C307" s="219"/>
      <c r="D307" s="219"/>
      <c r="E307" s="219"/>
      <c r="F307" s="41"/>
      <c r="G307" s="50"/>
      <c r="H307" s="50"/>
      <c r="I307" s="50"/>
      <c r="J307" s="50"/>
      <c r="K307" s="50"/>
      <c r="L307" s="67"/>
      <c r="M307" s="67"/>
      <c r="N307" s="67"/>
      <c r="O307" s="67"/>
      <c r="P307" s="241" t="s">
        <v>49</v>
      </c>
      <c r="Q307" s="241"/>
      <c r="R307" s="241"/>
      <c r="S307" s="307"/>
      <c r="T307" s="309"/>
      <c r="U307" s="309"/>
      <c r="V307" s="309"/>
      <c r="W307" s="309"/>
      <c r="X307" s="309"/>
      <c r="Y307" s="310"/>
      <c r="Z307" s="307"/>
      <c r="AA307" s="309"/>
      <c r="AB307" s="309"/>
      <c r="AC307" s="309"/>
      <c r="AD307" s="309"/>
      <c r="AE307" s="309"/>
      <c r="AF307" s="310"/>
      <c r="AG307" s="307"/>
      <c r="AH307" s="309"/>
      <c r="AI307" s="309"/>
      <c r="AJ307" s="309"/>
      <c r="AK307" s="309"/>
      <c r="AL307" s="309"/>
      <c r="AM307" s="310"/>
      <c r="AN307" s="307"/>
      <c r="AO307" s="309"/>
      <c r="AP307" s="309"/>
      <c r="AQ307" s="309"/>
      <c r="AR307" s="309"/>
      <c r="AS307" s="309"/>
      <c r="AT307" s="310"/>
      <c r="AU307" s="307"/>
      <c r="AV307" s="309"/>
      <c r="AW307" s="309"/>
      <c r="AX307" s="312"/>
      <c r="AY307" s="312"/>
      <c r="AZ307" s="316"/>
      <c r="BA307" s="316"/>
      <c r="BB307" s="174"/>
      <c r="BC307" s="174"/>
      <c r="BD307" s="174"/>
      <c r="BE307" s="174"/>
      <c r="BF307" s="174"/>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c r="GS307" s="5"/>
      <c r="GT307" s="5"/>
      <c r="GU307" s="5"/>
      <c r="GV307" s="5"/>
      <c r="GW307" s="5"/>
      <c r="GX307" s="5"/>
      <c r="GY307" s="5"/>
      <c r="GZ307" s="5"/>
      <c r="HA307" s="5"/>
      <c r="HB307" s="5"/>
      <c r="HC307" s="5"/>
      <c r="HD307" s="5"/>
      <c r="HE307" s="5"/>
      <c r="HF307" s="5"/>
      <c r="HG307" s="5"/>
      <c r="HH307" s="5"/>
      <c r="HI307" s="5"/>
      <c r="HJ307" s="5"/>
      <c r="HK307" s="5"/>
      <c r="HL307" s="5"/>
      <c r="HM307" s="5"/>
      <c r="HN307" s="5"/>
      <c r="HO307" s="5"/>
      <c r="HP307" s="5"/>
      <c r="HQ307" s="5"/>
      <c r="HR307" s="5"/>
      <c r="HS307" s="5"/>
      <c r="HT307" s="5"/>
      <c r="HU307" s="5"/>
      <c r="HV307" s="5"/>
      <c r="HW307" s="5"/>
      <c r="HX307" s="5"/>
      <c r="HY307" s="5"/>
      <c r="HZ307" s="5"/>
      <c r="IA307" s="5"/>
      <c r="IB307" s="5"/>
      <c r="IC307" s="5"/>
      <c r="ID307" s="5"/>
      <c r="IE307" s="5"/>
      <c r="IF307" s="5"/>
      <c r="IG307" s="5"/>
      <c r="IH307" s="5"/>
      <c r="II307" s="5"/>
      <c r="IJ307" s="5"/>
      <c r="IK307" s="5"/>
      <c r="IL307" s="5"/>
      <c r="IM307" s="5"/>
      <c r="IN307" s="5"/>
      <c r="IO307" s="5"/>
      <c r="IP307" s="5"/>
      <c r="IQ307" s="5"/>
      <c r="IR307" s="5"/>
      <c r="IS307" s="5"/>
      <c r="IT307" s="5"/>
      <c r="IU307" s="5"/>
      <c r="IV307" s="5"/>
      <c r="IW307" s="5"/>
      <c r="IX307" s="5"/>
      <c r="IY307" s="5"/>
      <c r="IZ307" s="5"/>
      <c r="JA307" s="5"/>
      <c r="JB307" s="5"/>
      <c r="JC307" s="5"/>
      <c r="JD307" s="5"/>
      <c r="JE307" s="5"/>
      <c r="JF307" s="5"/>
      <c r="JG307" s="5"/>
      <c r="JH307" s="5"/>
      <c r="JI307" s="5"/>
      <c r="JJ307" s="5"/>
      <c r="JK307" s="5"/>
      <c r="JL307" s="5"/>
      <c r="JM307" s="5"/>
      <c r="JN307" s="5"/>
      <c r="JO307" s="5"/>
      <c r="JP307" s="5"/>
      <c r="JQ307" s="5"/>
      <c r="JR307" s="5"/>
      <c r="JS307" s="5"/>
      <c r="JT307" s="5"/>
      <c r="JU307" s="5"/>
      <c r="JV307" s="5"/>
      <c r="JW307" s="5"/>
      <c r="JX307" s="5"/>
      <c r="JY307" s="5"/>
      <c r="JZ307" s="5"/>
      <c r="KA307" s="5"/>
      <c r="KB307" s="5"/>
      <c r="KC307" s="5"/>
      <c r="KD307" s="5"/>
      <c r="KE307" s="5"/>
      <c r="KF307" s="5"/>
      <c r="KG307" s="5"/>
      <c r="KH307" s="5"/>
      <c r="KI307" s="5"/>
      <c r="KJ307" s="5"/>
      <c r="KK307" s="5"/>
      <c r="KL307" s="5"/>
      <c r="KM307" s="5"/>
      <c r="KN307" s="5"/>
      <c r="KO307" s="5"/>
      <c r="KP307" s="5"/>
      <c r="KQ307" s="5"/>
      <c r="KR307" s="5"/>
      <c r="KS307" s="5"/>
      <c r="KT307" s="5"/>
      <c r="KU307" s="5"/>
      <c r="KV307" s="5"/>
      <c r="KW307" s="5"/>
      <c r="KX307" s="5"/>
      <c r="KY307" s="5"/>
      <c r="KZ307" s="5"/>
      <c r="LA307" s="5"/>
      <c r="LB307" s="5"/>
      <c r="LC307" s="5"/>
      <c r="LD307" s="5"/>
      <c r="LE307" s="5"/>
      <c r="LF307" s="5"/>
      <c r="LG307" s="5"/>
      <c r="LH307" s="5"/>
      <c r="LI307" s="5"/>
      <c r="LJ307" s="5"/>
      <c r="LK307" s="5"/>
      <c r="LL307" s="5"/>
      <c r="LM307" s="5"/>
      <c r="LN307" s="5"/>
      <c r="LO307" s="5"/>
      <c r="LP307" s="5"/>
      <c r="LQ307" s="5"/>
      <c r="LR307" s="5"/>
      <c r="LS307" s="5"/>
      <c r="LT307" s="5"/>
      <c r="LU307" s="5"/>
      <c r="LV307" s="5"/>
      <c r="LW307" s="5"/>
      <c r="LX307" s="5"/>
      <c r="LY307" s="5"/>
      <c r="LZ307" s="5"/>
      <c r="MA307" s="5"/>
      <c r="MB307" s="5"/>
      <c r="MC307" s="5"/>
      <c r="MD307" s="5"/>
      <c r="ME307" s="5"/>
      <c r="MF307" s="5"/>
      <c r="MG307" s="5"/>
      <c r="MH307" s="5"/>
      <c r="MI307" s="5"/>
      <c r="MJ307" s="5"/>
      <c r="MK307" s="5"/>
      <c r="ML307" s="5"/>
      <c r="MM307" s="5"/>
      <c r="MN307" s="5"/>
      <c r="MO307" s="5"/>
      <c r="MP307" s="5"/>
      <c r="MQ307" s="5"/>
      <c r="MR307" s="5"/>
      <c r="MS307" s="5"/>
      <c r="MT307" s="5"/>
      <c r="MU307" s="5"/>
      <c r="MV307" s="5"/>
      <c r="MW307" s="5"/>
      <c r="MX307" s="5"/>
      <c r="MY307" s="5"/>
      <c r="MZ307" s="5"/>
      <c r="NA307" s="5"/>
      <c r="NB307" s="5"/>
      <c r="NC307" s="5"/>
      <c r="ND307" s="5"/>
      <c r="NE307" s="5"/>
      <c r="NF307" s="5"/>
      <c r="NG307" s="5"/>
      <c r="NH307" s="5"/>
      <c r="NI307" s="5"/>
      <c r="NJ307" s="5"/>
      <c r="NK307" s="5"/>
      <c r="NL307" s="5"/>
      <c r="NM307" s="5"/>
      <c r="NN307" s="5"/>
      <c r="NO307" s="5"/>
      <c r="NP307" s="5"/>
      <c r="NQ307" s="5"/>
      <c r="NR307" s="5"/>
      <c r="NS307" s="5"/>
      <c r="NT307" s="5"/>
      <c r="NU307" s="5"/>
      <c r="NV307" s="5"/>
      <c r="NW307" s="5"/>
      <c r="NX307" s="5"/>
      <c r="NY307" s="5"/>
      <c r="NZ307" s="5"/>
      <c r="OA307" s="5"/>
      <c r="OB307" s="5"/>
      <c r="OC307" s="5"/>
      <c r="OD307" s="5"/>
      <c r="OE307" s="5"/>
      <c r="OF307" s="5"/>
      <c r="OG307" s="5"/>
      <c r="OH307" s="5"/>
      <c r="OI307" s="5"/>
      <c r="OJ307" s="5"/>
      <c r="OK307" s="5"/>
      <c r="OL307" s="5"/>
      <c r="OM307" s="5"/>
      <c r="ON307" s="5"/>
      <c r="OO307" s="5"/>
      <c r="OP307" s="5"/>
      <c r="OQ307" s="5"/>
      <c r="OR307" s="5"/>
      <c r="OS307" s="5"/>
      <c r="OT307" s="5"/>
      <c r="OU307" s="5"/>
      <c r="OV307" s="5"/>
      <c r="OW307" s="5"/>
      <c r="OX307" s="5"/>
      <c r="OY307" s="5"/>
      <c r="OZ307" s="5"/>
      <c r="PA307" s="5"/>
      <c r="PB307" s="5"/>
      <c r="PC307" s="5"/>
      <c r="PD307" s="5"/>
      <c r="PE307" s="5"/>
      <c r="PF307" s="5"/>
      <c r="PG307" s="5"/>
      <c r="PH307" s="5"/>
      <c r="PI307" s="5"/>
      <c r="PJ307" s="5"/>
      <c r="PK307" s="5"/>
      <c r="PL307" s="5"/>
      <c r="PM307" s="5"/>
      <c r="PN307" s="5"/>
      <c r="PO307" s="5"/>
      <c r="PP307" s="5"/>
      <c r="PQ307" s="5"/>
      <c r="PR307" s="5"/>
      <c r="PS307" s="5"/>
      <c r="PT307" s="5"/>
      <c r="PU307" s="5"/>
      <c r="PV307" s="5"/>
      <c r="PW307" s="5"/>
      <c r="PX307" s="5"/>
      <c r="PY307" s="5"/>
      <c r="PZ307" s="5"/>
      <c r="QA307" s="5"/>
      <c r="QB307" s="5"/>
      <c r="QC307" s="5"/>
      <c r="QD307" s="5"/>
      <c r="QE307" s="5"/>
      <c r="QF307" s="5"/>
      <c r="QG307" s="5"/>
      <c r="QH307" s="5"/>
      <c r="QI307" s="5"/>
      <c r="QJ307" s="5"/>
      <c r="QK307" s="5"/>
      <c r="QL307" s="5"/>
      <c r="QM307" s="5"/>
      <c r="QN307" s="5"/>
      <c r="QO307" s="5"/>
      <c r="QP307" s="5"/>
      <c r="QQ307" s="5"/>
      <c r="QR307" s="5"/>
      <c r="QS307" s="5"/>
      <c r="QT307" s="5"/>
      <c r="QU307" s="5"/>
      <c r="QV307" s="5"/>
      <c r="QW307" s="5"/>
      <c r="QX307" s="5"/>
      <c r="QY307" s="5"/>
      <c r="QZ307" s="5"/>
      <c r="RA307" s="5"/>
      <c r="RB307" s="5"/>
      <c r="RC307" s="5"/>
      <c r="RD307" s="5"/>
      <c r="RE307" s="5"/>
      <c r="RF307" s="5"/>
      <c r="RG307" s="5"/>
      <c r="RH307" s="5"/>
      <c r="RI307" s="5"/>
      <c r="RJ307" s="5"/>
      <c r="RK307" s="5"/>
      <c r="RL307" s="5"/>
      <c r="RM307" s="5"/>
      <c r="RN307" s="5"/>
      <c r="RO307" s="5"/>
      <c r="RP307" s="5"/>
      <c r="RQ307" s="5"/>
      <c r="RR307" s="5"/>
      <c r="RS307" s="5"/>
      <c r="RT307" s="5"/>
      <c r="RU307" s="5"/>
      <c r="RV307" s="5"/>
      <c r="RW307" s="5"/>
      <c r="RX307" s="5"/>
      <c r="RY307" s="5"/>
      <c r="RZ307" s="5"/>
      <c r="SA307" s="5"/>
      <c r="SB307" s="5"/>
      <c r="SC307" s="5"/>
      <c r="SD307" s="5"/>
      <c r="SE307" s="5"/>
      <c r="SF307" s="5"/>
      <c r="SG307" s="5"/>
      <c r="SH307" s="5"/>
      <c r="SI307" s="5"/>
      <c r="SJ307" s="5"/>
      <c r="SK307" s="5"/>
      <c r="SL307" s="5"/>
      <c r="SM307" s="5"/>
      <c r="SN307" s="5"/>
      <c r="SO307" s="5"/>
      <c r="SP307" s="5"/>
      <c r="SQ307" s="5"/>
      <c r="SR307" s="5"/>
      <c r="SS307" s="5"/>
      <c r="ST307" s="5"/>
      <c r="SU307" s="5"/>
      <c r="SV307" s="5"/>
      <c r="SW307" s="5"/>
      <c r="SX307" s="5"/>
      <c r="SY307" s="5"/>
      <c r="SZ307" s="5"/>
      <c r="TA307" s="5"/>
      <c r="TB307" s="5"/>
      <c r="TC307" s="5"/>
      <c r="TD307" s="5"/>
      <c r="TE307" s="5"/>
      <c r="TF307" s="5"/>
      <c r="TG307" s="5"/>
      <c r="TH307" s="5"/>
      <c r="TI307" s="5"/>
      <c r="TJ307" s="5"/>
      <c r="TK307" s="5"/>
      <c r="TL307" s="5"/>
      <c r="TM307" s="5"/>
      <c r="TN307" s="5"/>
      <c r="TO307" s="5"/>
      <c r="TP307" s="5"/>
      <c r="TQ307" s="5"/>
      <c r="TR307" s="5"/>
      <c r="TS307" s="5"/>
      <c r="TT307" s="5"/>
      <c r="TU307" s="5"/>
      <c r="TV307" s="5"/>
      <c r="TW307" s="5"/>
      <c r="TX307" s="5"/>
      <c r="TY307" s="5"/>
      <c r="TZ307" s="5"/>
      <c r="UA307" s="5"/>
      <c r="UB307" s="5"/>
      <c r="UC307" s="5"/>
      <c r="UD307" s="5"/>
      <c r="UE307" s="5"/>
      <c r="UF307" s="5"/>
      <c r="UG307" s="5"/>
      <c r="UH307" s="5"/>
      <c r="UI307" s="5"/>
      <c r="UJ307" s="5"/>
      <c r="UK307" s="5"/>
      <c r="UL307" s="5"/>
      <c r="UM307" s="5"/>
      <c r="UN307" s="5"/>
      <c r="UO307" s="5"/>
      <c r="UP307" s="5"/>
      <c r="UQ307" s="5"/>
      <c r="UR307" s="5"/>
      <c r="US307" s="5"/>
      <c r="UT307" s="5"/>
      <c r="UU307" s="5"/>
      <c r="UV307" s="5"/>
      <c r="UW307" s="5"/>
      <c r="UX307" s="5"/>
      <c r="UY307" s="5"/>
      <c r="UZ307" s="5"/>
      <c r="VA307" s="5"/>
      <c r="VB307" s="5"/>
      <c r="VC307" s="5"/>
      <c r="VD307" s="5"/>
      <c r="VE307" s="5"/>
      <c r="VF307" s="5"/>
      <c r="VG307" s="5"/>
      <c r="VH307" s="5"/>
      <c r="VI307" s="5"/>
      <c r="VJ307" s="5"/>
      <c r="VK307" s="5"/>
      <c r="VL307" s="5"/>
      <c r="VM307" s="5"/>
      <c r="VN307" s="5"/>
      <c r="VO307" s="5"/>
      <c r="VP307" s="5"/>
      <c r="VQ307" s="5"/>
      <c r="VR307" s="5"/>
      <c r="VS307" s="5"/>
      <c r="VT307" s="5"/>
      <c r="VU307" s="5"/>
      <c r="VV307" s="5"/>
      <c r="VW307" s="5"/>
      <c r="VX307" s="5"/>
      <c r="VY307" s="5"/>
      <c r="VZ307" s="5"/>
      <c r="WA307" s="5"/>
      <c r="WB307" s="5"/>
      <c r="WC307" s="5"/>
      <c r="WD307" s="5"/>
      <c r="WE307" s="5"/>
      <c r="WF307" s="5"/>
      <c r="WG307" s="5"/>
      <c r="WH307" s="5"/>
      <c r="WI307" s="5"/>
      <c r="WJ307" s="5"/>
      <c r="WK307" s="5"/>
      <c r="WL307" s="5"/>
      <c r="WM307" s="5"/>
      <c r="WN307" s="5"/>
      <c r="WO307" s="5"/>
      <c r="WP307" s="5"/>
      <c r="WQ307" s="5"/>
      <c r="WR307" s="5"/>
      <c r="WS307" s="5"/>
      <c r="WT307" s="5"/>
      <c r="WU307" s="5"/>
      <c r="WV307" s="5"/>
      <c r="WW307" s="5"/>
      <c r="WX307" s="5"/>
      <c r="WY307" s="5"/>
      <c r="WZ307" s="5"/>
      <c r="XA307" s="5"/>
      <c r="XB307" s="5"/>
      <c r="XC307" s="5"/>
      <c r="XD307" s="5"/>
      <c r="XE307" s="5"/>
      <c r="XF307" s="5"/>
      <c r="XG307" s="5"/>
      <c r="XH307" s="5"/>
      <c r="XI307" s="5"/>
      <c r="XJ307" s="5"/>
      <c r="XK307" s="5"/>
      <c r="XL307" s="5"/>
      <c r="XM307" s="5"/>
      <c r="XN307" s="5"/>
      <c r="XO307" s="5"/>
      <c r="XP307" s="5"/>
      <c r="XQ307" s="5"/>
      <c r="XR307" s="5"/>
      <c r="XS307" s="5"/>
      <c r="XT307" s="5"/>
      <c r="XU307" s="5"/>
      <c r="XV307" s="5"/>
      <c r="XW307" s="5"/>
      <c r="XX307" s="5"/>
      <c r="XY307" s="5"/>
      <c r="XZ307" s="5"/>
      <c r="YA307" s="5"/>
      <c r="YB307" s="5"/>
      <c r="YC307" s="5"/>
      <c r="YD307" s="5"/>
      <c r="YE307" s="5"/>
      <c r="YF307" s="5"/>
      <c r="YG307" s="5"/>
      <c r="YH307" s="5"/>
      <c r="YI307" s="5"/>
      <c r="YJ307" s="5"/>
      <c r="YK307" s="5"/>
      <c r="YL307" s="5"/>
      <c r="YM307" s="5"/>
      <c r="YN307" s="5"/>
      <c r="YO307" s="5"/>
      <c r="YP307" s="5"/>
      <c r="YQ307" s="5"/>
      <c r="YR307" s="5"/>
      <c r="YS307" s="5"/>
      <c r="YT307" s="5"/>
      <c r="YU307" s="5"/>
      <c r="YV307" s="5"/>
      <c r="YW307" s="5"/>
      <c r="YX307" s="5"/>
      <c r="YY307" s="5"/>
      <c r="YZ307" s="5"/>
      <c r="ZA307" s="5"/>
      <c r="ZB307" s="5"/>
      <c r="ZC307" s="5"/>
      <c r="ZD307" s="5"/>
      <c r="ZE307" s="5"/>
      <c r="ZF307" s="5"/>
      <c r="ZG307" s="5"/>
      <c r="ZH307" s="5"/>
      <c r="ZI307" s="5"/>
      <c r="ZJ307" s="5"/>
      <c r="ZK307" s="5"/>
      <c r="ZL307" s="5"/>
      <c r="ZM307" s="5"/>
      <c r="ZN307" s="5"/>
      <c r="ZO307" s="5"/>
      <c r="ZP307" s="5"/>
      <c r="ZQ307" s="5"/>
      <c r="ZR307" s="5"/>
      <c r="ZS307" s="5"/>
      <c r="ZT307" s="5"/>
      <c r="ZU307" s="5"/>
      <c r="ZV307" s="5"/>
      <c r="ZW307" s="5"/>
      <c r="ZX307" s="5"/>
      <c r="ZY307" s="5"/>
      <c r="ZZ307" s="5"/>
      <c r="AAA307" s="5"/>
      <c r="AAB307" s="5"/>
      <c r="AAC307" s="5"/>
      <c r="AAD307" s="5"/>
      <c r="AAE307" s="5"/>
      <c r="AAF307" s="5"/>
      <c r="AAG307" s="5"/>
      <c r="AAH307" s="5"/>
      <c r="AAI307" s="5"/>
      <c r="AAJ307" s="5"/>
      <c r="AAK307" s="5"/>
      <c r="AAL307" s="5"/>
      <c r="AAM307" s="5"/>
      <c r="AAN307" s="5"/>
      <c r="AAO307" s="5"/>
      <c r="AAP307" s="5"/>
      <c r="AAQ307" s="5"/>
      <c r="AAR307" s="5"/>
      <c r="AAS307" s="5"/>
      <c r="AAT307" s="5"/>
      <c r="AAU307" s="5"/>
      <c r="AAV307" s="5"/>
      <c r="AAW307" s="5"/>
      <c r="AAX307" s="5"/>
      <c r="AAY307" s="5"/>
      <c r="AAZ307" s="5"/>
      <c r="ABA307" s="5"/>
      <c r="ABB307" s="5"/>
      <c r="ABC307" s="5"/>
      <c r="ABD307" s="5"/>
      <c r="ABE307" s="5"/>
      <c r="ABF307" s="5"/>
      <c r="ABG307" s="5"/>
      <c r="ABH307" s="5"/>
      <c r="ABI307" s="5"/>
      <c r="ABJ307" s="5"/>
      <c r="ABK307" s="5"/>
      <c r="ABL307" s="5"/>
      <c r="ABM307" s="5"/>
      <c r="ABN307" s="5"/>
      <c r="ABO307" s="5"/>
      <c r="ABP307" s="5"/>
      <c r="ABQ307" s="5"/>
      <c r="ABR307" s="5"/>
      <c r="ABS307" s="5"/>
      <c r="ABT307" s="5"/>
      <c r="ABU307" s="5"/>
      <c r="ABV307" s="5"/>
      <c r="ABW307" s="5"/>
      <c r="ABX307" s="5"/>
      <c r="ABY307" s="5"/>
      <c r="ABZ307" s="5"/>
      <c r="ACA307" s="5"/>
      <c r="ACB307" s="5"/>
      <c r="ACC307" s="5"/>
      <c r="ACD307" s="5"/>
      <c r="ACE307" s="5"/>
      <c r="ACF307" s="5"/>
      <c r="ACG307" s="5"/>
      <c r="ACH307" s="5"/>
      <c r="ACI307" s="5"/>
      <c r="ACJ307" s="5"/>
      <c r="ACK307" s="5"/>
      <c r="ACL307" s="5"/>
      <c r="ACM307" s="5"/>
      <c r="ACN307" s="5"/>
      <c r="ACO307" s="5"/>
      <c r="ACP307" s="5"/>
      <c r="ACQ307" s="5"/>
      <c r="ACR307" s="5"/>
      <c r="ACS307" s="5"/>
      <c r="ACT307" s="5"/>
      <c r="ACU307" s="5"/>
      <c r="ACV307" s="5"/>
      <c r="ACW307" s="5"/>
      <c r="ACX307" s="5"/>
      <c r="ACY307" s="5"/>
      <c r="ACZ307" s="5"/>
      <c r="ADA307" s="5"/>
      <c r="ADB307" s="5"/>
      <c r="ADC307" s="5"/>
      <c r="ADD307" s="5"/>
      <c r="ADE307" s="5"/>
      <c r="ADF307" s="5"/>
      <c r="ADG307" s="5"/>
      <c r="ADH307" s="5"/>
      <c r="ADI307" s="5"/>
      <c r="ADJ307" s="5"/>
      <c r="ADK307" s="5"/>
      <c r="ADL307" s="5"/>
      <c r="ADM307" s="5"/>
      <c r="ADN307" s="5"/>
      <c r="ADO307" s="5"/>
      <c r="ADP307" s="5"/>
      <c r="ADQ307" s="5"/>
      <c r="ADR307" s="5"/>
      <c r="ADS307" s="5"/>
      <c r="ADT307" s="5"/>
      <c r="ADU307" s="5"/>
      <c r="ADV307" s="5"/>
      <c r="ADW307" s="5"/>
      <c r="ADX307" s="5"/>
      <c r="ADY307" s="5"/>
      <c r="ADZ307" s="5"/>
      <c r="AEA307" s="5"/>
      <c r="AEB307" s="5"/>
      <c r="AEC307" s="5"/>
      <c r="AED307" s="5"/>
      <c r="AEE307" s="5"/>
      <c r="AEF307" s="5"/>
      <c r="AEG307" s="5"/>
      <c r="AEH307" s="5"/>
      <c r="AEI307" s="5"/>
      <c r="AEJ307" s="5"/>
      <c r="AEK307" s="5"/>
      <c r="AEL307" s="5"/>
      <c r="AEM307" s="5"/>
      <c r="AEN307" s="5"/>
      <c r="AEO307" s="5"/>
      <c r="AEP307" s="5"/>
      <c r="AEQ307" s="5"/>
      <c r="AER307" s="5"/>
      <c r="AES307" s="5"/>
      <c r="AET307" s="5"/>
      <c r="AEU307" s="5"/>
      <c r="AEV307" s="5"/>
      <c r="AEW307" s="5"/>
      <c r="AEX307" s="5"/>
      <c r="AEY307" s="5"/>
      <c r="AEZ307" s="5"/>
      <c r="AFA307" s="5"/>
      <c r="AFB307" s="5"/>
      <c r="AFC307" s="5"/>
      <c r="AFD307" s="5"/>
      <c r="AFE307" s="5"/>
      <c r="AFF307" s="5"/>
      <c r="AFG307" s="5"/>
      <c r="AFH307" s="5"/>
      <c r="AFI307" s="5"/>
      <c r="AFJ307" s="5"/>
      <c r="AFK307" s="5"/>
      <c r="AFL307" s="5"/>
      <c r="AFM307" s="5"/>
      <c r="AFN307" s="5"/>
      <c r="AFO307" s="5"/>
      <c r="AFP307" s="5"/>
      <c r="AFQ307" s="5"/>
      <c r="AFR307" s="5"/>
      <c r="AFS307" s="5"/>
      <c r="AFT307" s="5"/>
      <c r="AFU307" s="5"/>
      <c r="AFV307" s="5"/>
      <c r="AFW307" s="5"/>
      <c r="AFX307" s="5"/>
      <c r="AFY307" s="5"/>
      <c r="AFZ307" s="5"/>
      <c r="AGA307" s="5"/>
      <c r="AGB307" s="5"/>
      <c r="AGC307" s="5"/>
      <c r="AGD307" s="5"/>
      <c r="AGE307" s="5"/>
      <c r="AGF307" s="5"/>
      <c r="AGG307" s="5"/>
      <c r="AGH307" s="5"/>
      <c r="AGI307" s="5"/>
      <c r="AGJ307" s="5"/>
      <c r="AGK307" s="5"/>
      <c r="AGL307" s="5"/>
      <c r="AGM307" s="5"/>
      <c r="AGN307" s="5"/>
      <c r="AGO307" s="5"/>
      <c r="AGP307" s="5"/>
      <c r="AGQ307" s="5"/>
      <c r="AGR307" s="5"/>
      <c r="AGS307" s="5"/>
      <c r="AGT307" s="5"/>
      <c r="AGU307" s="5"/>
      <c r="AGV307" s="5"/>
      <c r="AGW307" s="5"/>
      <c r="AGX307" s="5"/>
      <c r="AGY307" s="5"/>
      <c r="AGZ307" s="5"/>
      <c r="AHA307" s="5"/>
      <c r="AHB307" s="5"/>
      <c r="AHC307" s="5"/>
      <c r="AHD307" s="5"/>
      <c r="AHE307" s="5"/>
      <c r="AHF307" s="5"/>
      <c r="AHG307" s="5"/>
      <c r="AHH307" s="5"/>
      <c r="AHI307" s="5"/>
      <c r="AHJ307" s="5"/>
      <c r="AHK307" s="5"/>
      <c r="AHL307" s="5"/>
      <c r="AHM307" s="5"/>
      <c r="AHN307" s="5"/>
      <c r="AHO307" s="5"/>
      <c r="AHP307" s="5"/>
      <c r="AHQ307" s="5"/>
      <c r="AHR307" s="5"/>
      <c r="AHS307" s="5"/>
      <c r="AHT307" s="5"/>
      <c r="AHU307" s="5"/>
      <c r="AHV307" s="5"/>
      <c r="AHW307" s="5"/>
      <c r="AHX307" s="5"/>
      <c r="AHY307" s="5"/>
      <c r="AHZ307" s="5"/>
      <c r="AIA307" s="5"/>
      <c r="AIB307" s="5"/>
      <c r="AIC307" s="5"/>
      <c r="AID307" s="5"/>
      <c r="AIE307" s="5"/>
      <c r="AIF307" s="5"/>
      <c r="AIG307" s="5"/>
      <c r="AIH307" s="5"/>
      <c r="AII307" s="5"/>
      <c r="AIJ307" s="5"/>
      <c r="AIK307" s="5"/>
      <c r="AIL307" s="5"/>
      <c r="AIM307" s="5"/>
      <c r="AIN307" s="5"/>
      <c r="AIO307" s="5"/>
      <c r="AIP307" s="5"/>
      <c r="AIQ307" s="5"/>
      <c r="AIR307" s="5"/>
      <c r="AIS307" s="5"/>
      <c r="AIT307" s="5"/>
      <c r="AIU307" s="5"/>
      <c r="AIV307" s="5"/>
      <c r="AIW307" s="5"/>
      <c r="AIX307" s="5"/>
      <c r="AIY307" s="5"/>
      <c r="AIZ307" s="5"/>
      <c r="AJA307" s="5"/>
      <c r="AJB307" s="5"/>
      <c r="AJC307" s="5"/>
      <c r="AJD307" s="5"/>
      <c r="AJE307" s="5"/>
      <c r="AJF307" s="5"/>
      <c r="AJG307" s="5"/>
      <c r="AJH307" s="5"/>
      <c r="AJI307" s="5"/>
      <c r="AJJ307" s="5"/>
      <c r="AJK307" s="5"/>
      <c r="AJL307" s="5"/>
      <c r="AJM307" s="5"/>
      <c r="AJN307" s="5"/>
      <c r="AJO307" s="5"/>
      <c r="AJP307" s="5"/>
      <c r="AJQ307" s="5"/>
      <c r="AJR307" s="5"/>
      <c r="AJS307" s="5"/>
      <c r="AJT307" s="5"/>
      <c r="AJU307" s="5"/>
      <c r="AJV307" s="5"/>
      <c r="AJW307" s="5"/>
      <c r="AJX307" s="5"/>
      <c r="AJY307" s="5"/>
      <c r="AJZ307" s="5"/>
      <c r="AKA307" s="5"/>
      <c r="AKB307" s="5"/>
      <c r="AKC307" s="5"/>
      <c r="AKD307" s="5"/>
      <c r="AKE307" s="5"/>
      <c r="AKF307" s="5"/>
      <c r="AKG307" s="5"/>
      <c r="AKH307" s="5"/>
      <c r="AKI307" s="5"/>
      <c r="AKJ307" s="5"/>
      <c r="AKK307" s="5"/>
      <c r="AKL307" s="5"/>
      <c r="AKM307" s="5"/>
      <c r="AKN307" s="5"/>
      <c r="AKO307" s="5"/>
      <c r="AKP307" s="5"/>
      <c r="AKQ307" s="5"/>
      <c r="AKR307" s="5"/>
      <c r="AKS307" s="5"/>
      <c r="AKT307" s="5"/>
      <c r="AKU307" s="5"/>
      <c r="AKV307" s="5"/>
      <c r="AKW307" s="5"/>
      <c r="AKX307" s="5"/>
      <c r="AKY307" s="5"/>
      <c r="AKZ307" s="5"/>
      <c r="ALA307" s="5"/>
      <c r="ALB307" s="5"/>
      <c r="ALC307" s="5"/>
      <c r="ALD307" s="5"/>
      <c r="ALE307" s="5"/>
      <c r="ALF307" s="5"/>
      <c r="ALG307" s="5"/>
      <c r="ALH307" s="5"/>
      <c r="ALI307" s="5"/>
      <c r="ALJ307" s="5"/>
      <c r="ALK307" s="5"/>
      <c r="ALL307" s="5"/>
      <c r="ALM307" s="5"/>
      <c r="ALN307" s="5"/>
      <c r="ALO307" s="5"/>
      <c r="ALP307" s="5"/>
      <c r="ALQ307" s="5"/>
      <c r="ALR307" s="5"/>
      <c r="ALS307" s="5"/>
      <c r="ALT307" s="5"/>
      <c r="ALU307" s="5"/>
      <c r="ALV307" s="5"/>
      <c r="ALW307" s="5"/>
      <c r="ALX307" s="5"/>
      <c r="ALY307" s="5"/>
      <c r="ALZ307" s="5"/>
      <c r="AMA307" s="5"/>
      <c r="AMB307" s="5"/>
      <c r="AMC307" s="5"/>
      <c r="AMD307" s="5"/>
      <c r="AME307" s="5"/>
      <c r="AMF307" s="5"/>
      <c r="AMG307" s="5"/>
      <c r="AMH307" s="5"/>
      <c r="AMI307" s="5"/>
      <c r="AMJ307" s="5"/>
    </row>
    <row r="308" spans="1:1024" ht="20.25" customHeight="1">
      <c r="A308" s="5"/>
      <c r="B308" s="209"/>
      <c r="C308" s="219"/>
      <c r="D308" s="219"/>
      <c r="E308" s="219"/>
      <c r="F308" s="39"/>
      <c r="G308" s="50"/>
      <c r="H308" s="50"/>
      <c r="I308" s="50"/>
      <c r="J308" s="50"/>
      <c r="K308" s="50"/>
      <c r="L308" s="67"/>
      <c r="M308" s="67"/>
      <c r="N308" s="67"/>
      <c r="O308" s="67"/>
      <c r="P308" s="239" t="s">
        <v>40</v>
      </c>
      <c r="Q308" s="239"/>
      <c r="R308" s="239"/>
      <c r="S308" s="247" t="str">
        <f>IF(S307="","",VLOOKUP(S307,'シフト記号表（勤務時間帯）'!$C$6:$K$35,9,0))</f>
        <v/>
      </c>
      <c r="T308" s="251" t="str">
        <f>IF(T307="","",VLOOKUP(T307,'シフト記号表（勤務時間帯）'!$C$6:$K$35,9,0))</f>
        <v/>
      </c>
      <c r="U308" s="251" t="str">
        <f>IF(U307="","",VLOOKUP(U307,'シフト記号表（勤務時間帯）'!$C$6:$K$35,9,0))</f>
        <v/>
      </c>
      <c r="V308" s="251" t="str">
        <f>IF(V307="","",VLOOKUP(V307,'シフト記号表（勤務時間帯）'!$C$6:$K$35,9,0))</f>
        <v/>
      </c>
      <c r="W308" s="251" t="str">
        <f>IF(W307="","",VLOOKUP(W307,'シフト記号表（勤務時間帯）'!$C$6:$K$35,9,0))</f>
        <v/>
      </c>
      <c r="X308" s="251" t="str">
        <f>IF(X307="","",VLOOKUP(X307,'シフト記号表（勤務時間帯）'!$C$6:$K$35,9,0))</f>
        <v/>
      </c>
      <c r="Y308" s="256" t="str">
        <f>IF(Y307="","",VLOOKUP(Y307,'シフト記号表（勤務時間帯）'!$C$6:$K$35,9,0))</f>
        <v/>
      </c>
      <c r="Z308" s="247" t="str">
        <f>IF(Z307="","",VLOOKUP(Z307,'シフト記号表（勤務時間帯）'!$C$6:$K$35,9,0))</f>
        <v/>
      </c>
      <c r="AA308" s="251" t="str">
        <f>IF(AA307="","",VLOOKUP(AA307,'シフト記号表（勤務時間帯）'!$C$6:$K$35,9,0))</f>
        <v/>
      </c>
      <c r="AB308" s="251" t="str">
        <f>IF(AB307="","",VLOOKUP(AB307,'シフト記号表（勤務時間帯）'!$C$6:$K$35,9,0))</f>
        <v/>
      </c>
      <c r="AC308" s="251" t="str">
        <f>IF(AC307="","",VLOOKUP(AC307,'シフト記号表（勤務時間帯）'!$C$6:$K$35,9,0))</f>
        <v/>
      </c>
      <c r="AD308" s="251" t="str">
        <f>IF(AD307="","",VLOOKUP(AD307,'シフト記号表（勤務時間帯）'!$C$6:$K$35,9,0))</f>
        <v/>
      </c>
      <c r="AE308" s="251" t="str">
        <f>IF(AE307="","",VLOOKUP(AE307,'シフト記号表（勤務時間帯）'!$C$6:$K$35,9,0))</f>
        <v/>
      </c>
      <c r="AF308" s="256" t="str">
        <f>IF(AF307="","",VLOOKUP(AF307,'シフト記号表（勤務時間帯）'!$C$6:$K$35,9,0))</f>
        <v/>
      </c>
      <c r="AG308" s="247" t="str">
        <f>IF(AG307="","",VLOOKUP(AG307,'シフト記号表（勤務時間帯）'!$C$6:$K$35,9,0))</f>
        <v/>
      </c>
      <c r="AH308" s="251" t="str">
        <f>IF(AH307="","",VLOOKUP(AH307,'シフト記号表（勤務時間帯）'!$C$6:$K$35,9,0))</f>
        <v/>
      </c>
      <c r="AI308" s="251" t="str">
        <f>IF(AI307="","",VLOOKUP(AI307,'シフト記号表（勤務時間帯）'!$C$6:$K$35,9,0))</f>
        <v/>
      </c>
      <c r="AJ308" s="251" t="str">
        <f>IF(AJ307="","",VLOOKUP(AJ307,'シフト記号表（勤務時間帯）'!$C$6:$K$35,9,0))</f>
        <v/>
      </c>
      <c r="AK308" s="251" t="str">
        <f>IF(AK307="","",VLOOKUP(AK307,'シフト記号表（勤務時間帯）'!$C$6:$K$35,9,0))</f>
        <v/>
      </c>
      <c r="AL308" s="251" t="str">
        <f>IF(AL307="","",VLOOKUP(AL307,'シフト記号表（勤務時間帯）'!$C$6:$K$35,9,0))</f>
        <v/>
      </c>
      <c r="AM308" s="256" t="str">
        <f>IF(AM307="","",VLOOKUP(AM307,'シフト記号表（勤務時間帯）'!$C$6:$K$35,9,0))</f>
        <v/>
      </c>
      <c r="AN308" s="247" t="str">
        <f>IF(AN307="","",VLOOKUP(AN307,'シフト記号表（勤務時間帯）'!$C$6:$K$35,9,0))</f>
        <v/>
      </c>
      <c r="AO308" s="251" t="str">
        <f>IF(AO307="","",VLOOKUP(AO307,'シフト記号表（勤務時間帯）'!$C$6:$K$35,9,0))</f>
        <v/>
      </c>
      <c r="AP308" s="251" t="str">
        <f>IF(AP307="","",VLOOKUP(AP307,'シフト記号表（勤務時間帯）'!$C$6:$K$35,9,0))</f>
        <v/>
      </c>
      <c r="AQ308" s="251" t="str">
        <f>IF(AQ307="","",VLOOKUP(AQ307,'シフト記号表（勤務時間帯）'!$C$6:$K$35,9,0))</f>
        <v/>
      </c>
      <c r="AR308" s="251" t="str">
        <f>IF(AR307="","",VLOOKUP(AR307,'シフト記号表（勤務時間帯）'!$C$6:$K$35,9,0))</f>
        <v/>
      </c>
      <c r="AS308" s="251" t="str">
        <f>IF(AS307="","",VLOOKUP(AS307,'シフト記号表（勤務時間帯）'!$C$6:$K$35,9,0))</f>
        <v/>
      </c>
      <c r="AT308" s="256" t="str">
        <f>IF(AT307="","",VLOOKUP(AT307,'シフト記号表（勤務時間帯）'!$C$6:$K$35,9,0))</f>
        <v/>
      </c>
      <c r="AU308" s="247" t="str">
        <f>IF(AU307="","",VLOOKUP(AU307,'シフト記号表（勤務時間帯）'!$C$6:$K$35,9,0))</f>
        <v/>
      </c>
      <c r="AV308" s="251" t="str">
        <f>IF(AV307="","",VLOOKUP(AV307,'シフト記号表（勤務時間帯）'!$C$6:$K$35,9,0))</f>
        <v/>
      </c>
      <c r="AW308" s="251" t="str">
        <f>IF(AW307="","",VLOOKUP(AW307,'シフト記号表（勤務時間帯）'!$C$6:$K$35,9,0))</f>
        <v/>
      </c>
      <c r="AX308" s="276">
        <f>IF($BB$3="４週",SUM(S308:AT308),IF($BB$3="暦月",SUM(S308:AW308),""))</f>
        <v>0</v>
      </c>
      <c r="AY308" s="276"/>
      <c r="AZ308" s="285">
        <f>IF($BB$3="４週",AX308/4,IF($BB$3="暦月",'認知症対応型通所（100名）'!AX308/('認知症対応型通所（100名）'!$BB$8/7),""))</f>
        <v>0</v>
      </c>
      <c r="BA308" s="285"/>
      <c r="BB308" s="174"/>
      <c r="BC308" s="174"/>
      <c r="BD308" s="174"/>
      <c r="BE308" s="174"/>
      <c r="BF308" s="174"/>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c r="GS308" s="5"/>
      <c r="GT308" s="5"/>
      <c r="GU308" s="5"/>
      <c r="GV308" s="5"/>
      <c r="GW308" s="5"/>
      <c r="GX308" s="5"/>
      <c r="GY308" s="5"/>
      <c r="GZ308" s="5"/>
      <c r="HA308" s="5"/>
      <c r="HB308" s="5"/>
      <c r="HC308" s="5"/>
      <c r="HD308" s="5"/>
      <c r="HE308" s="5"/>
      <c r="HF308" s="5"/>
      <c r="HG308" s="5"/>
      <c r="HH308" s="5"/>
      <c r="HI308" s="5"/>
      <c r="HJ308" s="5"/>
      <c r="HK308" s="5"/>
      <c r="HL308" s="5"/>
      <c r="HM308" s="5"/>
      <c r="HN308" s="5"/>
      <c r="HO308" s="5"/>
      <c r="HP308" s="5"/>
      <c r="HQ308" s="5"/>
      <c r="HR308" s="5"/>
      <c r="HS308" s="5"/>
      <c r="HT308" s="5"/>
      <c r="HU308" s="5"/>
      <c r="HV308" s="5"/>
      <c r="HW308" s="5"/>
      <c r="HX308" s="5"/>
      <c r="HY308" s="5"/>
      <c r="HZ308" s="5"/>
      <c r="IA308" s="5"/>
      <c r="IB308" s="5"/>
      <c r="IC308" s="5"/>
      <c r="ID308" s="5"/>
      <c r="IE308" s="5"/>
      <c r="IF308" s="5"/>
      <c r="IG308" s="5"/>
      <c r="IH308" s="5"/>
      <c r="II308" s="5"/>
      <c r="IJ308" s="5"/>
      <c r="IK308" s="5"/>
      <c r="IL308" s="5"/>
      <c r="IM308" s="5"/>
      <c r="IN308" s="5"/>
      <c r="IO308" s="5"/>
      <c r="IP308" s="5"/>
      <c r="IQ308" s="5"/>
      <c r="IR308" s="5"/>
      <c r="IS308" s="5"/>
      <c r="IT308" s="5"/>
      <c r="IU308" s="5"/>
      <c r="IV308" s="5"/>
      <c r="IW308" s="5"/>
      <c r="IX308" s="5"/>
      <c r="IY308" s="5"/>
      <c r="IZ308" s="5"/>
      <c r="JA308" s="5"/>
      <c r="JB308" s="5"/>
      <c r="JC308" s="5"/>
      <c r="JD308" s="5"/>
      <c r="JE308" s="5"/>
      <c r="JF308" s="5"/>
      <c r="JG308" s="5"/>
      <c r="JH308" s="5"/>
      <c r="JI308" s="5"/>
      <c r="JJ308" s="5"/>
      <c r="JK308" s="5"/>
      <c r="JL308" s="5"/>
      <c r="JM308" s="5"/>
      <c r="JN308" s="5"/>
      <c r="JO308" s="5"/>
      <c r="JP308" s="5"/>
      <c r="JQ308" s="5"/>
      <c r="JR308" s="5"/>
      <c r="JS308" s="5"/>
      <c r="JT308" s="5"/>
      <c r="JU308" s="5"/>
      <c r="JV308" s="5"/>
      <c r="JW308" s="5"/>
      <c r="JX308" s="5"/>
      <c r="JY308" s="5"/>
      <c r="JZ308" s="5"/>
      <c r="KA308" s="5"/>
      <c r="KB308" s="5"/>
      <c r="KC308" s="5"/>
      <c r="KD308" s="5"/>
      <c r="KE308" s="5"/>
      <c r="KF308" s="5"/>
      <c r="KG308" s="5"/>
      <c r="KH308" s="5"/>
      <c r="KI308" s="5"/>
      <c r="KJ308" s="5"/>
      <c r="KK308" s="5"/>
      <c r="KL308" s="5"/>
      <c r="KM308" s="5"/>
      <c r="KN308" s="5"/>
      <c r="KO308" s="5"/>
      <c r="KP308" s="5"/>
      <c r="KQ308" s="5"/>
      <c r="KR308" s="5"/>
      <c r="KS308" s="5"/>
      <c r="KT308" s="5"/>
      <c r="KU308" s="5"/>
      <c r="KV308" s="5"/>
      <c r="KW308" s="5"/>
      <c r="KX308" s="5"/>
      <c r="KY308" s="5"/>
      <c r="KZ308" s="5"/>
      <c r="LA308" s="5"/>
      <c r="LB308" s="5"/>
      <c r="LC308" s="5"/>
      <c r="LD308" s="5"/>
      <c r="LE308" s="5"/>
      <c r="LF308" s="5"/>
      <c r="LG308" s="5"/>
      <c r="LH308" s="5"/>
      <c r="LI308" s="5"/>
      <c r="LJ308" s="5"/>
      <c r="LK308" s="5"/>
      <c r="LL308" s="5"/>
      <c r="LM308" s="5"/>
      <c r="LN308" s="5"/>
      <c r="LO308" s="5"/>
      <c r="LP308" s="5"/>
      <c r="LQ308" s="5"/>
      <c r="LR308" s="5"/>
      <c r="LS308" s="5"/>
      <c r="LT308" s="5"/>
      <c r="LU308" s="5"/>
      <c r="LV308" s="5"/>
      <c r="LW308" s="5"/>
      <c r="LX308" s="5"/>
      <c r="LY308" s="5"/>
      <c r="LZ308" s="5"/>
      <c r="MA308" s="5"/>
      <c r="MB308" s="5"/>
      <c r="MC308" s="5"/>
      <c r="MD308" s="5"/>
      <c r="ME308" s="5"/>
      <c r="MF308" s="5"/>
      <c r="MG308" s="5"/>
      <c r="MH308" s="5"/>
      <c r="MI308" s="5"/>
      <c r="MJ308" s="5"/>
      <c r="MK308" s="5"/>
      <c r="ML308" s="5"/>
      <c r="MM308" s="5"/>
      <c r="MN308" s="5"/>
      <c r="MO308" s="5"/>
      <c r="MP308" s="5"/>
      <c r="MQ308" s="5"/>
      <c r="MR308" s="5"/>
      <c r="MS308" s="5"/>
      <c r="MT308" s="5"/>
      <c r="MU308" s="5"/>
      <c r="MV308" s="5"/>
      <c r="MW308" s="5"/>
      <c r="MX308" s="5"/>
      <c r="MY308" s="5"/>
      <c r="MZ308" s="5"/>
      <c r="NA308" s="5"/>
      <c r="NB308" s="5"/>
      <c r="NC308" s="5"/>
      <c r="ND308" s="5"/>
      <c r="NE308" s="5"/>
      <c r="NF308" s="5"/>
      <c r="NG308" s="5"/>
      <c r="NH308" s="5"/>
      <c r="NI308" s="5"/>
      <c r="NJ308" s="5"/>
      <c r="NK308" s="5"/>
      <c r="NL308" s="5"/>
      <c r="NM308" s="5"/>
      <c r="NN308" s="5"/>
      <c r="NO308" s="5"/>
      <c r="NP308" s="5"/>
      <c r="NQ308" s="5"/>
      <c r="NR308" s="5"/>
      <c r="NS308" s="5"/>
      <c r="NT308" s="5"/>
      <c r="NU308" s="5"/>
      <c r="NV308" s="5"/>
      <c r="NW308" s="5"/>
      <c r="NX308" s="5"/>
      <c r="NY308" s="5"/>
      <c r="NZ308" s="5"/>
      <c r="OA308" s="5"/>
      <c r="OB308" s="5"/>
      <c r="OC308" s="5"/>
      <c r="OD308" s="5"/>
      <c r="OE308" s="5"/>
      <c r="OF308" s="5"/>
      <c r="OG308" s="5"/>
      <c r="OH308" s="5"/>
      <c r="OI308" s="5"/>
      <c r="OJ308" s="5"/>
      <c r="OK308" s="5"/>
      <c r="OL308" s="5"/>
      <c r="OM308" s="5"/>
      <c r="ON308" s="5"/>
      <c r="OO308" s="5"/>
      <c r="OP308" s="5"/>
      <c r="OQ308" s="5"/>
      <c r="OR308" s="5"/>
      <c r="OS308" s="5"/>
      <c r="OT308" s="5"/>
      <c r="OU308" s="5"/>
      <c r="OV308" s="5"/>
      <c r="OW308" s="5"/>
      <c r="OX308" s="5"/>
      <c r="OY308" s="5"/>
      <c r="OZ308" s="5"/>
      <c r="PA308" s="5"/>
      <c r="PB308" s="5"/>
      <c r="PC308" s="5"/>
      <c r="PD308" s="5"/>
      <c r="PE308" s="5"/>
      <c r="PF308" s="5"/>
      <c r="PG308" s="5"/>
      <c r="PH308" s="5"/>
      <c r="PI308" s="5"/>
      <c r="PJ308" s="5"/>
      <c r="PK308" s="5"/>
      <c r="PL308" s="5"/>
      <c r="PM308" s="5"/>
      <c r="PN308" s="5"/>
      <c r="PO308" s="5"/>
      <c r="PP308" s="5"/>
      <c r="PQ308" s="5"/>
      <c r="PR308" s="5"/>
      <c r="PS308" s="5"/>
      <c r="PT308" s="5"/>
      <c r="PU308" s="5"/>
      <c r="PV308" s="5"/>
      <c r="PW308" s="5"/>
      <c r="PX308" s="5"/>
      <c r="PY308" s="5"/>
      <c r="PZ308" s="5"/>
      <c r="QA308" s="5"/>
      <c r="QB308" s="5"/>
      <c r="QC308" s="5"/>
      <c r="QD308" s="5"/>
      <c r="QE308" s="5"/>
      <c r="QF308" s="5"/>
      <c r="QG308" s="5"/>
      <c r="QH308" s="5"/>
      <c r="QI308" s="5"/>
      <c r="QJ308" s="5"/>
      <c r="QK308" s="5"/>
      <c r="QL308" s="5"/>
      <c r="QM308" s="5"/>
      <c r="QN308" s="5"/>
      <c r="QO308" s="5"/>
      <c r="QP308" s="5"/>
      <c r="QQ308" s="5"/>
      <c r="QR308" s="5"/>
      <c r="QS308" s="5"/>
      <c r="QT308" s="5"/>
      <c r="QU308" s="5"/>
      <c r="QV308" s="5"/>
      <c r="QW308" s="5"/>
      <c r="QX308" s="5"/>
      <c r="QY308" s="5"/>
      <c r="QZ308" s="5"/>
      <c r="RA308" s="5"/>
      <c r="RB308" s="5"/>
      <c r="RC308" s="5"/>
      <c r="RD308" s="5"/>
      <c r="RE308" s="5"/>
      <c r="RF308" s="5"/>
      <c r="RG308" s="5"/>
      <c r="RH308" s="5"/>
      <c r="RI308" s="5"/>
      <c r="RJ308" s="5"/>
      <c r="RK308" s="5"/>
      <c r="RL308" s="5"/>
      <c r="RM308" s="5"/>
      <c r="RN308" s="5"/>
      <c r="RO308" s="5"/>
      <c r="RP308" s="5"/>
      <c r="RQ308" s="5"/>
      <c r="RR308" s="5"/>
      <c r="RS308" s="5"/>
      <c r="RT308" s="5"/>
      <c r="RU308" s="5"/>
      <c r="RV308" s="5"/>
      <c r="RW308" s="5"/>
      <c r="RX308" s="5"/>
      <c r="RY308" s="5"/>
      <c r="RZ308" s="5"/>
      <c r="SA308" s="5"/>
      <c r="SB308" s="5"/>
      <c r="SC308" s="5"/>
      <c r="SD308" s="5"/>
      <c r="SE308" s="5"/>
      <c r="SF308" s="5"/>
      <c r="SG308" s="5"/>
      <c r="SH308" s="5"/>
      <c r="SI308" s="5"/>
      <c r="SJ308" s="5"/>
      <c r="SK308" s="5"/>
      <c r="SL308" s="5"/>
      <c r="SM308" s="5"/>
      <c r="SN308" s="5"/>
      <c r="SO308" s="5"/>
      <c r="SP308" s="5"/>
      <c r="SQ308" s="5"/>
      <c r="SR308" s="5"/>
      <c r="SS308" s="5"/>
      <c r="ST308" s="5"/>
      <c r="SU308" s="5"/>
      <c r="SV308" s="5"/>
      <c r="SW308" s="5"/>
      <c r="SX308" s="5"/>
      <c r="SY308" s="5"/>
      <c r="SZ308" s="5"/>
      <c r="TA308" s="5"/>
      <c r="TB308" s="5"/>
      <c r="TC308" s="5"/>
      <c r="TD308" s="5"/>
      <c r="TE308" s="5"/>
      <c r="TF308" s="5"/>
      <c r="TG308" s="5"/>
      <c r="TH308" s="5"/>
      <c r="TI308" s="5"/>
      <c r="TJ308" s="5"/>
      <c r="TK308" s="5"/>
      <c r="TL308" s="5"/>
      <c r="TM308" s="5"/>
      <c r="TN308" s="5"/>
      <c r="TO308" s="5"/>
      <c r="TP308" s="5"/>
      <c r="TQ308" s="5"/>
      <c r="TR308" s="5"/>
      <c r="TS308" s="5"/>
      <c r="TT308" s="5"/>
      <c r="TU308" s="5"/>
      <c r="TV308" s="5"/>
      <c r="TW308" s="5"/>
      <c r="TX308" s="5"/>
      <c r="TY308" s="5"/>
      <c r="TZ308" s="5"/>
      <c r="UA308" s="5"/>
      <c r="UB308" s="5"/>
      <c r="UC308" s="5"/>
      <c r="UD308" s="5"/>
      <c r="UE308" s="5"/>
      <c r="UF308" s="5"/>
      <c r="UG308" s="5"/>
      <c r="UH308" s="5"/>
      <c r="UI308" s="5"/>
      <c r="UJ308" s="5"/>
      <c r="UK308" s="5"/>
      <c r="UL308" s="5"/>
      <c r="UM308" s="5"/>
      <c r="UN308" s="5"/>
      <c r="UO308" s="5"/>
      <c r="UP308" s="5"/>
      <c r="UQ308" s="5"/>
      <c r="UR308" s="5"/>
      <c r="US308" s="5"/>
      <c r="UT308" s="5"/>
      <c r="UU308" s="5"/>
      <c r="UV308" s="5"/>
      <c r="UW308" s="5"/>
      <c r="UX308" s="5"/>
      <c r="UY308" s="5"/>
      <c r="UZ308" s="5"/>
      <c r="VA308" s="5"/>
      <c r="VB308" s="5"/>
      <c r="VC308" s="5"/>
      <c r="VD308" s="5"/>
      <c r="VE308" s="5"/>
      <c r="VF308" s="5"/>
      <c r="VG308" s="5"/>
      <c r="VH308" s="5"/>
      <c r="VI308" s="5"/>
      <c r="VJ308" s="5"/>
      <c r="VK308" s="5"/>
      <c r="VL308" s="5"/>
      <c r="VM308" s="5"/>
      <c r="VN308" s="5"/>
      <c r="VO308" s="5"/>
      <c r="VP308" s="5"/>
      <c r="VQ308" s="5"/>
      <c r="VR308" s="5"/>
      <c r="VS308" s="5"/>
      <c r="VT308" s="5"/>
      <c r="VU308" s="5"/>
      <c r="VV308" s="5"/>
      <c r="VW308" s="5"/>
      <c r="VX308" s="5"/>
      <c r="VY308" s="5"/>
      <c r="VZ308" s="5"/>
      <c r="WA308" s="5"/>
      <c r="WB308" s="5"/>
      <c r="WC308" s="5"/>
      <c r="WD308" s="5"/>
      <c r="WE308" s="5"/>
      <c r="WF308" s="5"/>
      <c r="WG308" s="5"/>
      <c r="WH308" s="5"/>
      <c r="WI308" s="5"/>
      <c r="WJ308" s="5"/>
      <c r="WK308" s="5"/>
      <c r="WL308" s="5"/>
      <c r="WM308" s="5"/>
      <c r="WN308" s="5"/>
      <c r="WO308" s="5"/>
      <c r="WP308" s="5"/>
      <c r="WQ308" s="5"/>
      <c r="WR308" s="5"/>
      <c r="WS308" s="5"/>
      <c r="WT308" s="5"/>
      <c r="WU308" s="5"/>
      <c r="WV308" s="5"/>
      <c r="WW308" s="5"/>
      <c r="WX308" s="5"/>
      <c r="WY308" s="5"/>
      <c r="WZ308" s="5"/>
      <c r="XA308" s="5"/>
      <c r="XB308" s="5"/>
      <c r="XC308" s="5"/>
      <c r="XD308" s="5"/>
      <c r="XE308" s="5"/>
      <c r="XF308" s="5"/>
      <c r="XG308" s="5"/>
      <c r="XH308" s="5"/>
      <c r="XI308" s="5"/>
      <c r="XJ308" s="5"/>
      <c r="XK308" s="5"/>
      <c r="XL308" s="5"/>
      <c r="XM308" s="5"/>
      <c r="XN308" s="5"/>
      <c r="XO308" s="5"/>
      <c r="XP308" s="5"/>
      <c r="XQ308" s="5"/>
      <c r="XR308" s="5"/>
      <c r="XS308" s="5"/>
      <c r="XT308" s="5"/>
      <c r="XU308" s="5"/>
      <c r="XV308" s="5"/>
      <c r="XW308" s="5"/>
      <c r="XX308" s="5"/>
      <c r="XY308" s="5"/>
      <c r="XZ308" s="5"/>
      <c r="YA308" s="5"/>
      <c r="YB308" s="5"/>
      <c r="YC308" s="5"/>
      <c r="YD308" s="5"/>
      <c r="YE308" s="5"/>
      <c r="YF308" s="5"/>
      <c r="YG308" s="5"/>
      <c r="YH308" s="5"/>
      <c r="YI308" s="5"/>
      <c r="YJ308" s="5"/>
      <c r="YK308" s="5"/>
      <c r="YL308" s="5"/>
      <c r="YM308" s="5"/>
      <c r="YN308" s="5"/>
      <c r="YO308" s="5"/>
      <c r="YP308" s="5"/>
      <c r="YQ308" s="5"/>
      <c r="YR308" s="5"/>
      <c r="YS308" s="5"/>
      <c r="YT308" s="5"/>
      <c r="YU308" s="5"/>
      <c r="YV308" s="5"/>
      <c r="YW308" s="5"/>
      <c r="YX308" s="5"/>
      <c r="YY308" s="5"/>
      <c r="YZ308" s="5"/>
      <c r="ZA308" s="5"/>
      <c r="ZB308" s="5"/>
      <c r="ZC308" s="5"/>
      <c r="ZD308" s="5"/>
      <c r="ZE308" s="5"/>
      <c r="ZF308" s="5"/>
      <c r="ZG308" s="5"/>
      <c r="ZH308" s="5"/>
      <c r="ZI308" s="5"/>
      <c r="ZJ308" s="5"/>
      <c r="ZK308" s="5"/>
      <c r="ZL308" s="5"/>
      <c r="ZM308" s="5"/>
      <c r="ZN308" s="5"/>
      <c r="ZO308" s="5"/>
      <c r="ZP308" s="5"/>
      <c r="ZQ308" s="5"/>
      <c r="ZR308" s="5"/>
      <c r="ZS308" s="5"/>
      <c r="ZT308" s="5"/>
      <c r="ZU308" s="5"/>
      <c r="ZV308" s="5"/>
      <c r="ZW308" s="5"/>
      <c r="ZX308" s="5"/>
      <c r="ZY308" s="5"/>
      <c r="ZZ308" s="5"/>
      <c r="AAA308" s="5"/>
      <c r="AAB308" s="5"/>
      <c r="AAC308" s="5"/>
      <c r="AAD308" s="5"/>
      <c r="AAE308" s="5"/>
      <c r="AAF308" s="5"/>
      <c r="AAG308" s="5"/>
      <c r="AAH308" s="5"/>
      <c r="AAI308" s="5"/>
      <c r="AAJ308" s="5"/>
      <c r="AAK308" s="5"/>
      <c r="AAL308" s="5"/>
      <c r="AAM308" s="5"/>
      <c r="AAN308" s="5"/>
      <c r="AAO308" s="5"/>
      <c r="AAP308" s="5"/>
      <c r="AAQ308" s="5"/>
      <c r="AAR308" s="5"/>
      <c r="AAS308" s="5"/>
      <c r="AAT308" s="5"/>
      <c r="AAU308" s="5"/>
      <c r="AAV308" s="5"/>
      <c r="AAW308" s="5"/>
      <c r="AAX308" s="5"/>
      <c r="AAY308" s="5"/>
      <c r="AAZ308" s="5"/>
      <c r="ABA308" s="5"/>
      <c r="ABB308" s="5"/>
      <c r="ABC308" s="5"/>
      <c r="ABD308" s="5"/>
      <c r="ABE308" s="5"/>
      <c r="ABF308" s="5"/>
      <c r="ABG308" s="5"/>
      <c r="ABH308" s="5"/>
      <c r="ABI308" s="5"/>
      <c r="ABJ308" s="5"/>
      <c r="ABK308" s="5"/>
      <c r="ABL308" s="5"/>
      <c r="ABM308" s="5"/>
      <c r="ABN308" s="5"/>
      <c r="ABO308" s="5"/>
      <c r="ABP308" s="5"/>
      <c r="ABQ308" s="5"/>
      <c r="ABR308" s="5"/>
      <c r="ABS308" s="5"/>
      <c r="ABT308" s="5"/>
      <c r="ABU308" s="5"/>
      <c r="ABV308" s="5"/>
      <c r="ABW308" s="5"/>
      <c r="ABX308" s="5"/>
      <c r="ABY308" s="5"/>
      <c r="ABZ308" s="5"/>
      <c r="ACA308" s="5"/>
      <c r="ACB308" s="5"/>
      <c r="ACC308" s="5"/>
      <c r="ACD308" s="5"/>
      <c r="ACE308" s="5"/>
      <c r="ACF308" s="5"/>
      <c r="ACG308" s="5"/>
      <c r="ACH308" s="5"/>
      <c r="ACI308" s="5"/>
      <c r="ACJ308" s="5"/>
      <c r="ACK308" s="5"/>
      <c r="ACL308" s="5"/>
      <c r="ACM308" s="5"/>
      <c r="ACN308" s="5"/>
      <c r="ACO308" s="5"/>
      <c r="ACP308" s="5"/>
      <c r="ACQ308" s="5"/>
      <c r="ACR308" s="5"/>
      <c r="ACS308" s="5"/>
      <c r="ACT308" s="5"/>
      <c r="ACU308" s="5"/>
      <c r="ACV308" s="5"/>
      <c r="ACW308" s="5"/>
      <c r="ACX308" s="5"/>
      <c r="ACY308" s="5"/>
      <c r="ACZ308" s="5"/>
      <c r="ADA308" s="5"/>
      <c r="ADB308" s="5"/>
      <c r="ADC308" s="5"/>
      <c r="ADD308" s="5"/>
      <c r="ADE308" s="5"/>
      <c r="ADF308" s="5"/>
      <c r="ADG308" s="5"/>
      <c r="ADH308" s="5"/>
      <c r="ADI308" s="5"/>
      <c r="ADJ308" s="5"/>
      <c r="ADK308" s="5"/>
      <c r="ADL308" s="5"/>
      <c r="ADM308" s="5"/>
      <c r="ADN308" s="5"/>
      <c r="ADO308" s="5"/>
      <c r="ADP308" s="5"/>
      <c r="ADQ308" s="5"/>
      <c r="ADR308" s="5"/>
      <c r="ADS308" s="5"/>
      <c r="ADT308" s="5"/>
      <c r="ADU308" s="5"/>
      <c r="ADV308" s="5"/>
      <c r="ADW308" s="5"/>
      <c r="ADX308" s="5"/>
      <c r="ADY308" s="5"/>
      <c r="ADZ308" s="5"/>
      <c r="AEA308" s="5"/>
      <c r="AEB308" s="5"/>
      <c r="AEC308" s="5"/>
      <c r="AED308" s="5"/>
      <c r="AEE308" s="5"/>
      <c r="AEF308" s="5"/>
      <c r="AEG308" s="5"/>
      <c r="AEH308" s="5"/>
      <c r="AEI308" s="5"/>
      <c r="AEJ308" s="5"/>
      <c r="AEK308" s="5"/>
      <c r="AEL308" s="5"/>
      <c r="AEM308" s="5"/>
      <c r="AEN308" s="5"/>
      <c r="AEO308" s="5"/>
      <c r="AEP308" s="5"/>
      <c r="AEQ308" s="5"/>
      <c r="AER308" s="5"/>
      <c r="AES308" s="5"/>
      <c r="AET308" s="5"/>
      <c r="AEU308" s="5"/>
      <c r="AEV308" s="5"/>
      <c r="AEW308" s="5"/>
      <c r="AEX308" s="5"/>
      <c r="AEY308" s="5"/>
      <c r="AEZ308" s="5"/>
      <c r="AFA308" s="5"/>
      <c r="AFB308" s="5"/>
      <c r="AFC308" s="5"/>
      <c r="AFD308" s="5"/>
      <c r="AFE308" s="5"/>
      <c r="AFF308" s="5"/>
      <c r="AFG308" s="5"/>
      <c r="AFH308" s="5"/>
      <c r="AFI308" s="5"/>
      <c r="AFJ308" s="5"/>
      <c r="AFK308" s="5"/>
      <c r="AFL308" s="5"/>
      <c r="AFM308" s="5"/>
      <c r="AFN308" s="5"/>
      <c r="AFO308" s="5"/>
      <c r="AFP308" s="5"/>
      <c r="AFQ308" s="5"/>
      <c r="AFR308" s="5"/>
      <c r="AFS308" s="5"/>
      <c r="AFT308" s="5"/>
      <c r="AFU308" s="5"/>
      <c r="AFV308" s="5"/>
      <c r="AFW308" s="5"/>
      <c r="AFX308" s="5"/>
      <c r="AFY308" s="5"/>
      <c r="AFZ308" s="5"/>
      <c r="AGA308" s="5"/>
      <c r="AGB308" s="5"/>
      <c r="AGC308" s="5"/>
      <c r="AGD308" s="5"/>
      <c r="AGE308" s="5"/>
      <c r="AGF308" s="5"/>
      <c r="AGG308" s="5"/>
      <c r="AGH308" s="5"/>
      <c r="AGI308" s="5"/>
      <c r="AGJ308" s="5"/>
      <c r="AGK308" s="5"/>
      <c r="AGL308" s="5"/>
      <c r="AGM308" s="5"/>
      <c r="AGN308" s="5"/>
      <c r="AGO308" s="5"/>
      <c r="AGP308" s="5"/>
      <c r="AGQ308" s="5"/>
      <c r="AGR308" s="5"/>
      <c r="AGS308" s="5"/>
      <c r="AGT308" s="5"/>
      <c r="AGU308" s="5"/>
      <c r="AGV308" s="5"/>
      <c r="AGW308" s="5"/>
      <c r="AGX308" s="5"/>
      <c r="AGY308" s="5"/>
      <c r="AGZ308" s="5"/>
      <c r="AHA308" s="5"/>
      <c r="AHB308" s="5"/>
      <c r="AHC308" s="5"/>
      <c r="AHD308" s="5"/>
      <c r="AHE308" s="5"/>
      <c r="AHF308" s="5"/>
      <c r="AHG308" s="5"/>
      <c r="AHH308" s="5"/>
      <c r="AHI308" s="5"/>
      <c r="AHJ308" s="5"/>
      <c r="AHK308" s="5"/>
      <c r="AHL308" s="5"/>
      <c r="AHM308" s="5"/>
      <c r="AHN308" s="5"/>
      <c r="AHO308" s="5"/>
      <c r="AHP308" s="5"/>
      <c r="AHQ308" s="5"/>
      <c r="AHR308" s="5"/>
      <c r="AHS308" s="5"/>
      <c r="AHT308" s="5"/>
      <c r="AHU308" s="5"/>
      <c r="AHV308" s="5"/>
      <c r="AHW308" s="5"/>
      <c r="AHX308" s="5"/>
      <c r="AHY308" s="5"/>
      <c r="AHZ308" s="5"/>
      <c r="AIA308" s="5"/>
      <c r="AIB308" s="5"/>
      <c r="AIC308" s="5"/>
      <c r="AID308" s="5"/>
      <c r="AIE308" s="5"/>
      <c r="AIF308" s="5"/>
      <c r="AIG308" s="5"/>
      <c r="AIH308" s="5"/>
      <c r="AII308" s="5"/>
      <c r="AIJ308" s="5"/>
      <c r="AIK308" s="5"/>
      <c r="AIL308" s="5"/>
      <c r="AIM308" s="5"/>
      <c r="AIN308" s="5"/>
      <c r="AIO308" s="5"/>
      <c r="AIP308" s="5"/>
      <c r="AIQ308" s="5"/>
      <c r="AIR308" s="5"/>
      <c r="AIS308" s="5"/>
      <c r="AIT308" s="5"/>
      <c r="AIU308" s="5"/>
      <c r="AIV308" s="5"/>
      <c r="AIW308" s="5"/>
      <c r="AIX308" s="5"/>
      <c r="AIY308" s="5"/>
      <c r="AIZ308" s="5"/>
      <c r="AJA308" s="5"/>
      <c r="AJB308" s="5"/>
      <c r="AJC308" s="5"/>
      <c r="AJD308" s="5"/>
      <c r="AJE308" s="5"/>
      <c r="AJF308" s="5"/>
      <c r="AJG308" s="5"/>
      <c r="AJH308" s="5"/>
      <c r="AJI308" s="5"/>
      <c r="AJJ308" s="5"/>
      <c r="AJK308" s="5"/>
      <c r="AJL308" s="5"/>
      <c r="AJM308" s="5"/>
      <c r="AJN308" s="5"/>
      <c r="AJO308" s="5"/>
      <c r="AJP308" s="5"/>
      <c r="AJQ308" s="5"/>
      <c r="AJR308" s="5"/>
      <c r="AJS308" s="5"/>
      <c r="AJT308" s="5"/>
      <c r="AJU308" s="5"/>
      <c r="AJV308" s="5"/>
      <c r="AJW308" s="5"/>
      <c r="AJX308" s="5"/>
      <c r="AJY308" s="5"/>
      <c r="AJZ308" s="5"/>
      <c r="AKA308" s="5"/>
      <c r="AKB308" s="5"/>
      <c r="AKC308" s="5"/>
      <c r="AKD308" s="5"/>
      <c r="AKE308" s="5"/>
      <c r="AKF308" s="5"/>
      <c r="AKG308" s="5"/>
      <c r="AKH308" s="5"/>
      <c r="AKI308" s="5"/>
      <c r="AKJ308" s="5"/>
      <c r="AKK308" s="5"/>
      <c r="AKL308" s="5"/>
      <c r="AKM308" s="5"/>
      <c r="AKN308" s="5"/>
      <c r="AKO308" s="5"/>
      <c r="AKP308" s="5"/>
      <c r="AKQ308" s="5"/>
      <c r="AKR308" s="5"/>
      <c r="AKS308" s="5"/>
      <c r="AKT308" s="5"/>
      <c r="AKU308" s="5"/>
      <c r="AKV308" s="5"/>
      <c r="AKW308" s="5"/>
      <c r="AKX308" s="5"/>
      <c r="AKY308" s="5"/>
      <c r="AKZ308" s="5"/>
      <c r="ALA308" s="5"/>
      <c r="ALB308" s="5"/>
      <c r="ALC308" s="5"/>
      <c r="ALD308" s="5"/>
      <c r="ALE308" s="5"/>
      <c r="ALF308" s="5"/>
      <c r="ALG308" s="5"/>
      <c r="ALH308" s="5"/>
      <c r="ALI308" s="5"/>
      <c r="ALJ308" s="5"/>
      <c r="ALK308" s="5"/>
      <c r="ALL308" s="5"/>
      <c r="ALM308" s="5"/>
      <c r="ALN308" s="5"/>
      <c r="ALO308" s="5"/>
      <c r="ALP308" s="5"/>
      <c r="ALQ308" s="5"/>
      <c r="ALR308" s="5"/>
      <c r="ALS308" s="5"/>
      <c r="ALT308" s="5"/>
      <c r="ALU308" s="5"/>
      <c r="ALV308" s="5"/>
      <c r="ALW308" s="5"/>
      <c r="ALX308" s="5"/>
      <c r="ALY308" s="5"/>
      <c r="ALZ308" s="5"/>
      <c r="AMA308" s="5"/>
      <c r="AMB308" s="5"/>
      <c r="AMC308" s="5"/>
      <c r="AMD308" s="5"/>
      <c r="AME308" s="5"/>
      <c r="AMF308" s="5"/>
      <c r="AMG308" s="5"/>
      <c r="AMH308" s="5"/>
      <c r="AMI308" s="5"/>
      <c r="AMJ308" s="5"/>
    </row>
    <row r="309" spans="1:1024" ht="20.25" customHeight="1">
      <c r="A309" s="5"/>
      <c r="B309" s="209"/>
      <c r="C309" s="219"/>
      <c r="D309" s="219"/>
      <c r="E309" s="219"/>
      <c r="F309" s="303">
        <f>C307</f>
        <v>0</v>
      </c>
      <c r="G309" s="50"/>
      <c r="H309" s="50"/>
      <c r="I309" s="50"/>
      <c r="J309" s="50"/>
      <c r="K309" s="50"/>
      <c r="L309" s="67"/>
      <c r="M309" s="67"/>
      <c r="N309" s="67"/>
      <c r="O309" s="67"/>
      <c r="P309" s="240" t="s">
        <v>44</v>
      </c>
      <c r="Q309" s="240"/>
      <c r="R309" s="240"/>
      <c r="S309" s="248" t="str">
        <f>IF(S307="","",VLOOKUP(S307,'シフト記号表（勤務時間帯）'!$C$6:$U$35,19,0))</f>
        <v/>
      </c>
      <c r="T309" s="252" t="str">
        <f>IF(T307="","",VLOOKUP(T307,'シフト記号表（勤務時間帯）'!$C$6:$U$35,19,0))</f>
        <v/>
      </c>
      <c r="U309" s="252" t="str">
        <f>IF(U307="","",VLOOKUP(U307,'シフト記号表（勤務時間帯）'!$C$6:$U$35,19,0))</f>
        <v/>
      </c>
      <c r="V309" s="252" t="str">
        <f>IF(V307="","",VLOOKUP(V307,'シフト記号表（勤務時間帯）'!$C$6:$U$35,19,0))</f>
        <v/>
      </c>
      <c r="W309" s="252" t="str">
        <f>IF(W307="","",VLOOKUP(W307,'シフト記号表（勤務時間帯）'!$C$6:$U$35,19,0))</f>
        <v/>
      </c>
      <c r="X309" s="252" t="str">
        <f>IF(X307="","",VLOOKUP(X307,'シフト記号表（勤務時間帯）'!$C$6:$U$35,19,0))</f>
        <v/>
      </c>
      <c r="Y309" s="257" t="str">
        <f>IF(Y307="","",VLOOKUP(Y307,'シフト記号表（勤務時間帯）'!$C$6:$U$35,19,0))</f>
        <v/>
      </c>
      <c r="Z309" s="248" t="str">
        <f>IF(Z307="","",VLOOKUP(Z307,'シフト記号表（勤務時間帯）'!$C$6:$U$35,19,0))</f>
        <v/>
      </c>
      <c r="AA309" s="252" t="str">
        <f>IF(AA307="","",VLOOKUP(AA307,'シフト記号表（勤務時間帯）'!$C$6:$U$35,19,0))</f>
        <v/>
      </c>
      <c r="AB309" s="252" t="str">
        <f>IF(AB307="","",VLOOKUP(AB307,'シフト記号表（勤務時間帯）'!$C$6:$U$35,19,0))</f>
        <v/>
      </c>
      <c r="AC309" s="252" t="str">
        <f>IF(AC307="","",VLOOKUP(AC307,'シフト記号表（勤務時間帯）'!$C$6:$U$35,19,0))</f>
        <v/>
      </c>
      <c r="AD309" s="252" t="str">
        <f>IF(AD307="","",VLOOKUP(AD307,'シフト記号表（勤務時間帯）'!$C$6:$U$35,19,0))</f>
        <v/>
      </c>
      <c r="AE309" s="252" t="str">
        <f>IF(AE307="","",VLOOKUP(AE307,'シフト記号表（勤務時間帯）'!$C$6:$U$35,19,0))</f>
        <v/>
      </c>
      <c r="AF309" s="257" t="str">
        <f>IF(AF307="","",VLOOKUP(AF307,'シフト記号表（勤務時間帯）'!$C$6:$U$35,19,0))</f>
        <v/>
      </c>
      <c r="AG309" s="248" t="str">
        <f>IF(AG307="","",VLOOKUP(AG307,'シフト記号表（勤務時間帯）'!$C$6:$U$35,19,0))</f>
        <v/>
      </c>
      <c r="AH309" s="252" t="str">
        <f>IF(AH307="","",VLOOKUP(AH307,'シフト記号表（勤務時間帯）'!$C$6:$U$35,19,0))</f>
        <v/>
      </c>
      <c r="AI309" s="252" t="str">
        <f>IF(AI307="","",VLOOKUP(AI307,'シフト記号表（勤務時間帯）'!$C$6:$U$35,19,0))</f>
        <v/>
      </c>
      <c r="AJ309" s="252" t="str">
        <f>IF(AJ307="","",VLOOKUP(AJ307,'シフト記号表（勤務時間帯）'!$C$6:$U$35,19,0))</f>
        <v/>
      </c>
      <c r="AK309" s="252" t="str">
        <f>IF(AK307="","",VLOOKUP(AK307,'シフト記号表（勤務時間帯）'!$C$6:$U$35,19,0))</f>
        <v/>
      </c>
      <c r="AL309" s="252" t="str">
        <f>IF(AL307="","",VLOOKUP(AL307,'シフト記号表（勤務時間帯）'!$C$6:$U$35,19,0))</f>
        <v/>
      </c>
      <c r="AM309" s="257" t="str">
        <f>IF(AM307="","",VLOOKUP(AM307,'シフト記号表（勤務時間帯）'!$C$6:$U$35,19,0))</f>
        <v/>
      </c>
      <c r="AN309" s="248" t="str">
        <f>IF(AN307="","",VLOOKUP(AN307,'シフト記号表（勤務時間帯）'!$C$6:$U$35,19,0))</f>
        <v/>
      </c>
      <c r="AO309" s="252" t="str">
        <f>IF(AO307="","",VLOOKUP(AO307,'シフト記号表（勤務時間帯）'!$C$6:$U$35,19,0))</f>
        <v/>
      </c>
      <c r="AP309" s="252" t="str">
        <f>IF(AP307="","",VLOOKUP(AP307,'シフト記号表（勤務時間帯）'!$C$6:$U$35,19,0))</f>
        <v/>
      </c>
      <c r="AQ309" s="252" t="str">
        <f>IF(AQ307="","",VLOOKUP(AQ307,'シフト記号表（勤務時間帯）'!$C$6:$U$35,19,0))</f>
        <v/>
      </c>
      <c r="AR309" s="252" t="str">
        <f>IF(AR307="","",VLOOKUP(AR307,'シフト記号表（勤務時間帯）'!$C$6:$U$35,19,0))</f>
        <v/>
      </c>
      <c r="AS309" s="252" t="str">
        <f>IF(AS307="","",VLOOKUP(AS307,'シフト記号表（勤務時間帯）'!$C$6:$U$35,19,0))</f>
        <v/>
      </c>
      <c r="AT309" s="257" t="str">
        <f>IF(AT307="","",VLOOKUP(AT307,'シフト記号表（勤務時間帯）'!$C$6:$U$35,19,0))</f>
        <v/>
      </c>
      <c r="AU309" s="248" t="str">
        <f>IF(AU307="","",VLOOKUP(AU307,'シフト記号表（勤務時間帯）'!$C$6:$U$35,19,0))</f>
        <v/>
      </c>
      <c r="AV309" s="252" t="str">
        <f>IF(AV307="","",VLOOKUP(AV307,'シフト記号表（勤務時間帯）'!$C$6:$U$35,19,0))</f>
        <v/>
      </c>
      <c r="AW309" s="252" t="str">
        <f>IF(AW307="","",VLOOKUP(AW307,'シフト記号表（勤務時間帯）'!$C$6:$U$35,19,0))</f>
        <v/>
      </c>
      <c r="AX309" s="277">
        <f>IF($BB$3="４週",SUM(S309:AT309),IF($BB$3="暦月",SUM(S309:AW309),""))</f>
        <v>0</v>
      </c>
      <c r="AY309" s="277"/>
      <c r="AZ309" s="286">
        <f>IF($BB$3="４週",AX309/4,IF($BB$3="暦月",'認知症対応型通所（100名）'!AX309/('認知症対応型通所（100名）'!$BB$8/7),""))</f>
        <v>0</v>
      </c>
      <c r="BA309" s="286"/>
      <c r="BB309" s="174"/>
      <c r="BC309" s="174"/>
      <c r="BD309" s="174"/>
      <c r="BE309" s="174"/>
      <c r="BF309" s="174"/>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c r="GO309" s="5"/>
      <c r="GP309" s="5"/>
      <c r="GQ309" s="5"/>
      <c r="GR309" s="5"/>
      <c r="GS309" s="5"/>
      <c r="GT309" s="5"/>
      <c r="GU309" s="5"/>
      <c r="GV309" s="5"/>
      <c r="GW309" s="5"/>
      <c r="GX309" s="5"/>
      <c r="GY309" s="5"/>
      <c r="GZ309" s="5"/>
      <c r="HA309" s="5"/>
      <c r="HB309" s="5"/>
      <c r="HC309" s="5"/>
      <c r="HD309" s="5"/>
      <c r="HE309" s="5"/>
      <c r="HF309" s="5"/>
      <c r="HG309" s="5"/>
      <c r="HH309" s="5"/>
      <c r="HI309" s="5"/>
      <c r="HJ309" s="5"/>
      <c r="HK309" s="5"/>
      <c r="HL309" s="5"/>
      <c r="HM309" s="5"/>
      <c r="HN309" s="5"/>
      <c r="HO309" s="5"/>
      <c r="HP309" s="5"/>
      <c r="HQ309" s="5"/>
      <c r="HR309" s="5"/>
      <c r="HS309" s="5"/>
      <c r="HT309" s="5"/>
      <c r="HU309" s="5"/>
      <c r="HV309" s="5"/>
      <c r="HW309" s="5"/>
      <c r="HX309" s="5"/>
      <c r="HY309" s="5"/>
      <c r="HZ309" s="5"/>
      <c r="IA309" s="5"/>
      <c r="IB309" s="5"/>
      <c r="IC309" s="5"/>
      <c r="ID309" s="5"/>
      <c r="IE309" s="5"/>
      <c r="IF309" s="5"/>
      <c r="IG309" s="5"/>
      <c r="IH309" s="5"/>
      <c r="II309" s="5"/>
      <c r="IJ309" s="5"/>
      <c r="IK309" s="5"/>
      <c r="IL309" s="5"/>
      <c r="IM309" s="5"/>
      <c r="IN309" s="5"/>
      <c r="IO309" s="5"/>
      <c r="IP309" s="5"/>
      <c r="IQ309" s="5"/>
      <c r="IR309" s="5"/>
      <c r="IS309" s="5"/>
      <c r="IT309" s="5"/>
      <c r="IU309" s="5"/>
      <c r="IV309" s="5"/>
      <c r="IW309" s="5"/>
      <c r="IX309" s="5"/>
      <c r="IY309" s="5"/>
      <c r="IZ309" s="5"/>
      <c r="JA309" s="5"/>
      <c r="JB309" s="5"/>
      <c r="JC309" s="5"/>
      <c r="JD309" s="5"/>
      <c r="JE309" s="5"/>
      <c r="JF309" s="5"/>
      <c r="JG309" s="5"/>
      <c r="JH309" s="5"/>
      <c r="JI309" s="5"/>
      <c r="JJ309" s="5"/>
      <c r="JK309" s="5"/>
      <c r="JL309" s="5"/>
      <c r="JM309" s="5"/>
      <c r="JN309" s="5"/>
      <c r="JO309" s="5"/>
      <c r="JP309" s="5"/>
      <c r="JQ309" s="5"/>
      <c r="JR309" s="5"/>
      <c r="JS309" s="5"/>
      <c r="JT309" s="5"/>
      <c r="JU309" s="5"/>
      <c r="JV309" s="5"/>
      <c r="JW309" s="5"/>
      <c r="JX309" s="5"/>
      <c r="JY309" s="5"/>
      <c r="JZ309" s="5"/>
      <c r="KA309" s="5"/>
      <c r="KB309" s="5"/>
      <c r="KC309" s="5"/>
      <c r="KD309" s="5"/>
      <c r="KE309" s="5"/>
      <c r="KF309" s="5"/>
      <c r="KG309" s="5"/>
      <c r="KH309" s="5"/>
      <c r="KI309" s="5"/>
      <c r="KJ309" s="5"/>
      <c r="KK309" s="5"/>
      <c r="KL309" s="5"/>
      <c r="KM309" s="5"/>
      <c r="KN309" s="5"/>
      <c r="KO309" s="5"/>
      <c r="KP309" s="5"/>
      <c r="KQ309" s="5"/>
      <c r="KR309" s="5"/>
      <c r="KS309" s="5"/>
      <c r="KT309" s="5"/>
      <c r="KU309" s="5"/>
      <c r="KV309" s="5"/>
      <c r="KW309" s="5"/>
      <c r="KX309" s="5"/>
      <c r="KY309" s="5"/>
      <c r="KZ309" s="5"/>
      <c r="LA309" s="5"/>
      <c r="LB309" s="5"/>
      <c r="LC309" s="5"/>
      <c r="LD309" s="5"/>
      <c r="LE309" s="5"/>
      <c r="LF309" s="5"/>
      <c r="LG309" s="5"/>
      <c r="LH309" s="5"/>
      <c r="LI309" s="5"/>
      <c r="LJ309" s="5"/>
      <c r="LK309" s="5"/>
      <c r="LL309" s="5"/>
      <c r="LM309" s="5"/>
      <c r="LN309" s="5"/>
      <c r="LO309" s="5"/>
      <c r="LP309" s="5"/>
      <c r="LQ309" s="5"/>
      <c r="LR309" s="5"/>
      <c r="LS309" s="5"/>
      <c r="LT309" s="5"/>
      <c r="LU309" s="5"/>
      <c r="LV309" s="5"/>
      <c r="LW309" s="5"/>
      <c r="LX309" s="5"/>
      <c r="LY309" s="5"/>
      <c r="LZ309" s="5"/>
      <c r="MA309" s="5"/>
      <c r="MB309" s="5"/>
      <c r="MC309" s="5"/>
      <c r="MD309" s="5"/>
      <c r="ME309" s="5"/>
      <c r="MF309" s="5"/>
      <c r="MG309" s="5"/>
      <c r="MH309" s="5"/>
      <c r="MI309" s="5"/>
      <c r="MJ309" s="5"/>
      <c r="MK309" s="5"/>
      <c r="ML309" s="5"/>
      <c r="MM309" s="5"/>
      <c r="MN309" s="5"/>
      <c r="MO309" s="5"/>
      <c r="MP309" s="5"/>
      <c r="MQ309" s="5"/>
      <c r="MR309" s="5"/>
      <c r="MS309" s="5"/>
      <c r="MT309" s="5"/>
      <c r="MU309" s="5"/>
      <c r="MV309" s="5"/>
      <c r="MW309" s="5"/>
      <c r="MX309" s="5"/>
      <c r="MY309" s="5"/>
      <c r="MZ309" s="5"/>
      <c r="NA309" s="5"/>
      <c r="NB309" s="5"/>
      <c r="NC309" s="5"/>
      <c r="ND309" s="5"/>
      <c r="NE309" s="5"/>
      <c r="NF309" s="5"/>
      <c r="NG309" s="5"/>
      <c r="NH309" s="5"/>
      <c r="NI309" s="5"/>
      <c r="NJ309" s="5"/>
      <c r="NK309" s="5"/>
      <c r="NL309" s="5"/>
      <c r="NM309" s="5"/>
      <c r="NN309" s="5"/>
      <c r="NO309" s="5"/>
      <c r="NP309" s="5"/>
      <c r="NQ309" s="5"/>
      <c r="NR309" s="5"/>
      <c r="NS309" s="5"/>
      <c r="NT309" s="5"/>
      <c r="NU309" s="5"/>
      <c r="NV309" s="5"/>
      <c r="NW309" s="5"/>
      <c r="NX309" s="5"/>
      <c r="NY309" s="5"/>
      <c r="NZ309" s="5"/>
      <c r="OA309" s="5"/>
      <c r="OB309" s="5"/>
      <c r="OC309" s="5"/>
      <c r="OD309" s="5"/>
      <c r="OE309" s="5"/>
      <c r="OF309" s="5"/>
      <c r="OG309" s="5"/>
      <c r="OH309" s="5"/>
      <c r="OI309" s="5"/>
      <c r="OJ309" s="5"/>
      <c r="OK309" s="5"/>
      <c r="OL309" s="5"/>
      <c r="OM309" s="5"/>
      <c r="ON309" s="5"/>
      <c r="OO309" s="5"/>
      <c r="OP309" s="5"/>
      <c r="OQ309" s="5"/>
      <c r="OR309" s="5"/>
      <c r="OS309" s="5"/>
      <c r="OT309" s="5"/>
      <c r="OU309" s="5"/>
      <c r="OV309" s="5"/>
      <c r="OW309" s="5"/>
      <c r="OX309" s="5"/>
      <c r="OY309" s="5"/>
      <c r="OZ309" s="5"/>
      <c r="PA309" s="5"/>
      <c r="PB309" s="5"/>
      <c r="PC309" s="5"/>
      <c r="PD309" s="5"/>
      <c r="PE309" s="5"/>
      <c r="PF309" s="5"/>
      <c r="PG309" s="5"/>
      <c r="PH309" s="5"/>
      <c r="PI309" s="5"/>
      <c r="PJ309" s="5"/>
      <c r="PK309" s="5"/>
      <c r="PL309" s="5"/>
      <c r="PM309" s="5"/>
      <c r="PN309" s="5"/>
      <c r="PO309" s="5"/>
      <c r="PP309" s="5"/>
      <c r="PQ309" s="5"/>
      <c r="PR309" s="5"/>
      <c r="PS309" s="5"/>
      <c r="PT309" s="5"/>
      <c r="PU309" s="5"/>
      <c r="PV309" s="5"/>
      <c r="PW309" s="5"/>
      <c r="PX309" s="5"/>
      <c r="PY309" s="5"/>
      <c r="PZ309" s="5"/>
      <c r="QA309" s="5"/>
      <c r="QB309" s="5"/>
      <c r="QC309" s="5"/>
      <c r="QD309" s="5"/>
      <c r="QE309" s="5"/>
      <c r="QF309" s="5"/>
      <c r="QG309" s="5"/>
      <c r="QH309" s="5"/>
      <c r="QI309" s="5"/>
      <c r="QJ309" s="5"/>
      <c r="QK309" s="5"/>
      <c r="QL309" s="5"/>
      <c r="QM309" s="5"/>
      <c r="QN309" s="5"/>
      <c r="QO309" s="5"/>
      <c r="QP309" s="5"/>
      <c r="QQ309" s="5"/>
      <c r="QR309" s="5"/>
      <c r="QS309" s="5"/>
      <c r="QT309" s="5"/>
      <c r="QU309" s="5"/>
      <c r="QV309" s="5"/>
      <c r="QW309" s="5"/>
      <c r="QX309" s="5"/>
      <c r="QY309" s="5"/>
      <c r="QZ309" s="5"/>
      <c r="RA309" s="5"/>
      <c r="RB309" s="5"/>
      <c r="RC309" s="5"/>
      <c r="RD309" s="5"/>
      <c r="RE309" s="5"/>
      <c r="RF309" s="5"/>
      <c r="RG309" s="5"/>
      <c r="RH309" s="5"/>
      <c r="RI309" s="5"/>
      <c r="RJ309" s="5"/>
      <c r="RK309" s="5"/>
      <c r="RL309" s="5"/>
      <c r="RM309" s="5"/>
      <c r="RN309" s="5"/>
      <c r="RO309" s="5"/>
      <c r="RP309" s="5"/>
      <c r="RQ309" s="5"/>
      <c r="RR309" s="5"/>
      <c r="RS309" s="5"/>
      <c r="RT309" s="5"/>
      <c r="RU309" s="5"/>
      <c r="RV309" s="5"/>
      <c r="RW309" s="5"/>
      <c r="RX309" s="5"/>
      <c r="RY309" s="5"/>
      <c r="RZ309" s="5"/>
      <c r="SA309" s="5"/>
      <c r="SB309" s="5"/>
      <c r="SC309" s="5"/>
      <c r="SD309" s="5"/>
      <c r="SE309" s="5"/>
      <c r="SF309" s="5"/>
      <c r="SG309" s="5"/>
      <c r="SH309" s="5"/>
      <c r="SI309" s="5"/>
      <c r="SJ309" s="5"/>
      <c r="SK309" s="5"/>
      <c r="SL309" s="5"/>
      <c r="SM309" s="5"/>
      <c r="SN309" s="5"/>
      <c r="SO309" s="5"/>
      <c r="SP309" s="5"/>
      <c r="SQ309" s="5"/>
      <c r="SR309" s="5"/>
      <c r="SS309" s="5"/>
      <c r="ST309" s="5"/>
      <c r="SU309" s="5"/>
      <c r="SV309" s="5"/>
      <c r="SW309" s="5"/>
      <c r="SX309" s="5"/>
      <c r="SY309" s="5"/>
      <c r="SZ309" s="5"/>
      <c r="TA309" s="5"/>
      <c r="TB309" s="5"/>
      <c r="TC309" s="5"/>
      <c r="TD309" s="5"/>
      <c r="TE309" s="5"/>
      <c r="TF309" s="5"/>
      <c r="TG309" s="5"/>
      <c r="TH309" s="5"/>
      <c r="TI309" s="5"/>
      <c r="TJ309" s="5"/>
      <c r="TK309" s="5"/>
      <c r="TL309" s="5"/>
      <c r="TM309" s="5"/>
      <c r="TN309" s="5"/>
      <c r="TO309" s="5"/>
      <c r="TP309" s="5"/>
      <c r="TQ309" s="5"/>
      <c r="TR309" s="5"/>
      <c r="TS309" s="5"/>
      <c r="TT309" s="5"/>
      <c r="TU309" s="5"/>
      <c r="TV309" s="5"/>
      <c r="TW309" s="5"/>
      <c r="TX309" s="5"/>
      <c r="TY309" s="5"/>
      <c r="TZ309" s="5"/>
      <c r="UA309" s="5"/>
      <c r="UB309" s="5"/>
      <c r="UC309" s="5"/>
      <c r="UD309" s="5"/>
      <c r="UE309" s="5"/>
      <c r="UF309" s="5"/>
      <c r="UG309" s="5"/>
      <c r="UH309" s="5"/>
      <c r="UI309" s="5"/>
      <c r="UJ309" s="5"/>
      <c r="UK309" s="5"/>
      <c r="UL309" s="5"/>
      <c r="UM309" s="5"/>
      <c r="UN309" s="5"/>
      <c r="UO309" s="5"/>
      <c r="UP309" s="5"/>
      <c r="UQ309" s="5"/>
      <c r="UR309" s="5"/>
      <c r="US309" s="5"/>
      <c r="UT309" s="5"/>
      <c r="UU309" s="5"/>
      <c r="UV309" s="5"/>
      <c r="UW309" s="5"/>
      <c r="UX309" s="5"/>
      <c r="UY309" s="5"/>
      <c r="UZ309" s="5"/>
      <c r="VA309" s="5"/>
      <c r="VB309" s="5"/>
      <c r="VC309" s="5"/>
      <c r="VD309" s="5"/>
      <c r="VE309" s="5"/>
      <c r="VF309" s="5"/>
      <c r="VG309" s="5"/>
      <c r="VH309" s="5"/>
      <c r="VI309" s="5"/>
      <c r="VJ309" s="5"/>
      <c r="VK309" s="5"/>
      <c r="VL309" s="5"/>
      <c r="VM309" s="5"/>
      <c r="VN309" s="5"/>
      <c r="VO309" s="5"/>
      <c r="VP309" s="5"/>
      <c r="VQ309" s="5"/>
      <c r="VR309" s="5"/>
      <c r="VS309" s="5"/>
      <c r="VT309" s="5"/>
      <c r="VU309" s="5"/>
      <c r="VV309" s="5"/>
      <c r="VW309" s="5"/>
      <c r="VX309" s="5"/>
      <c r="VY309" s="5"/>
      <c r="VZ309" s="5"/>
      <c r="WA309" s="5"/>
      <c r="WB309" s="5"/>
      <c r="WC309" s="5"/>
      <c r="WD309" s="5"/>
      <c r="WE309" s="5"/>
      <c r="WF309" s="5"/>
      <c r="WG309" s="5"/>
      <c r="WH309" s="5"/>
      <c r="WI309" s="5"/>
      <c r="WJ309" s="5"/>
      <c r="WK309" s="5"/>
      <c r="WL309" s="5"/>
      <c r="WM309" s="5"/>
      <c r="WN309" s="5"/>
      <c r="WO309" s="5"/>
      <c r="WP309" s="5"/>
      <c r="WQ309" s="5"/>
      <c r="WR309" s="5"/>
      <c r="WS309" s="5"/>
      <c r="WT309" s="5"/>
      <c r="WU309" s="5"/>
      <c r="WV309" s="5"/>
      <c r="WW309" s="5"/>
      <c r="WX309" s="5"/>
      <c r="WY309" s="5"/>
      <c r="WZ309" s="5"/>
      <c r="XA309" s="5"/>
      <c r="XB309" s="5"/>
      <c r="XC309" s="5"/>
      <c r="XD309" s="5"/>
      <c r="XE309" s="5"/>
      <c r="XF309" s="5"/>
      <c r="XG309" s="5"/>
      <c r="XH309" s="5"/>
      <c r="XI309" s="5"/>
      <c r="XJ309" s="5"/>
      <c r="XK309" s="5"/>
      <c r="XL309" s="5"/>
      <c r="XM309" s="5"/>
      <c r="XN309" s="5"/>
      <c r="XO309" s="5"/>
      <c r="XP309" s="5"/>
      <c r="XQ309" s="5"/>
      <c r="XR309" s="5"/>
      <c r="XS309" s="5"/>
      <c r="XT309" s="5"/>
      <c r="XU309" s="5"/>
      <c r="XV309" s="5"/>
      <c r="XW309" s="5"/>
      <c r="XX309" s="5"/>
      <c r="XY309" s="5"/>
      <c r="XZ309" s="5"/>
      <c r="YA309" s="5"/>
      <c r="YB309" s="5"/>
      <c r="YC309" s="5"/>
      <c r="YD309" s="5"/>
      <c r="YE309" s="5"/>
      <c r="YF309" s="5"/>
      <c r="YG309" s="5"/>
      <c r="YH309" s="5"/>
      <c r="YI309" s="5"/>
      <c r="YJ309" s="5"/>
      <c r="YK309" s="5"/>
      <c r="YL309" s="5"/>
      <c r="YM309" s="5"/>
      <c r="YN309" s="5"/>
      <c r="YO309" s="5"/>
      <c r="YP309" s="5"/>
      <c r="YQ309" s="5"/>
      <c r="YR309" s="5"/>
      <c r="YS309" s="5"/>
      <c r="YT309" s="5"/>
      <c r="YU309" s="5"/>
      <c r="YV309" s="5"/>
      <c r="YW309" s="5"/>
      <c r="YX309" s="5"/>
      <c r="YY309" s="5"/>
      <c r="YZ309" s="5"/>
      <c r="ZA309" s="5"/>
      <c r="ZB309" s="5"/>
      <c r="ZC309" s="5"/>
      <c r="ZD309" s="5"/>
      <c r="ZE309" s="5"/>
      <c r="ZF309" s="5"/>
      <c r="ZG309" s="5"/>
      <c r="ZH309" s="5"/>
      <c r="ZI309" s="5"/>
      <c r="ZJ309" s="5"/>
      <c r="ZK309" s="5"/>
      <c r="ZL309" s="5"/>
      <c r="ZM309" s="5"/>
      <c r="ZN309" s="5"/>
      <c r="ZO309" s="5"/>
      <c r="ZP309" s="5"/>
      <c r="ZQ309" s="5"/>
      <c r="ZR309" s="5"/>
      <c r="ZS309" s="5"/>
      <c r="ZT309" s="5"/>
      <c r="ZU309" s="5"/>
      <c r="ZV309" s="5"/>
      <c r="ZW309" s="5"/>
      <c r="ZX309" s="5"/>
      <c r="ZY309" s="5"/>
      <c r="ZZ309" s="5"/>
      <c r="AAA309" s="5"/>
      <c r="AAB309" s="5"/>
      <c r="AAC309" s="5"/>
      <c r="AAD309" s="5"/>
      <c r="AAE309" s="5"/>
      <c r="AAF309" s="5"/>
      <c r="AAG309" s="5"/>
      <c r="AAH309" s="5"/>
      <c r="AAI309" s="5"/>
      <c r="AAJ309" s="5"/>
      <c r="AAK309" s="5"/>
      <c r="AAL309" s="5"/>
      <c r="AAM309" s="5"/>
      <c r="AAN309" s="5"/>
      <c r="AAO309" s="5"/>
      <c r="AAP309" s="5"/>
      <c r="AAQ309" s="5"/>
      <c r="AAR309" s="5"/>
      <c r="AAS309" s="5"/>
      <c r="AAT309" s="5"/>
      <c r="AAU309" s="5"/>
      <c r="AAV309" s="5"/>
      <c r="AAW309" s="5"/>
      <c r="AAX309" s="5"/>
      <c r="AAY309" s="5"/>
      <c r="AAZ309" s="5"/>
      <c r="ABA309" s="5"/>
      <c r="ABB309" s="5"/>
      <c r="ABC309" s="5"/>
      <c r="ABD309" s="5"/>
      <c r="ABE309" s="5"/>
      <c r="ABF309" s="5"/>
      <c r="ABG309" s="5"/>
      <c r="ABH309" s="5"/>
      <c r="ABI309" s="5"/>
      <c r="ABJ309" s="5"/>
      <c r="ABK309" s="5"/>
      <c r="ABL309" s="5"/>
      <c r="ABM309" s="5"/>
      <c r="ABN309" s="5"/>
      <c r="ABO309" s="5"/>
      <c r="ABP309" s="5"/>
      <c r="ABQ309" s="5"/>
      <c r="ABR309" s="5"/>
      <c r="ABS309" s="5"/>
      <c r="ABT309" s="5"/>
      <c r="ABU309" s="5"/>
      <c r="ABV309" s="5"/>
      <c r="ABW309" s="5"/>
      <c r="ABX309" s="5"/>
      <c r="ABY309" s="5"/>
      <c r="ABZ309" s="5"/>
      <c r="ACA309" s="5"/>
      <c r="ACB309" s="5"/>
      <c r="ACC309" s="5"/>
      <c r="ACD309" s="5"/>
      <c r="ACE309" s="5"/>
      <c r="ACF309" s="5"/>
      <c r="ACG309" s="5"/>
      <c r="ACH309" s="5"/>
      <c r="ACI309" s="5"/>
      <c r="ACJ309" s="5"/>
      <c r="ACK309" s="5"/>
      <c r="ACL309" s="5"/>
      <c r="ACM309" s="5"/>
      <c r="ACN309" s="5"/>
      <c r="ACO309" s="5"/>
      <c r="ACP309" s="5"/>
      <c r="ACQ309" s="5"/>
      <c r="ACR309" s="5"/>
      <c r="ACS309" s="5"/>
      <c r="ACT309" s="5"/>
      <c r="ACU309" s="5"/>
      <c r="ACV309" s="5"/>
      <c r="ACW309" s="5"/>
      <c r="ACX309" s="5"/>
      <c r="ACY309" s="5"/>
      <c r="ACZ309" s="5"/>
      <c r="ADA309" s="5"/>
      <c r="ADB309" s="5"/>
      <c r="ADC309" s="5"/>
      <c r="ADD309" s="5"/>
      <c r="ADE309" s="5"/>
      <c r="ADF309" s="5"/>
      <c r="ADG309" s="5"/>
      <c r="ADH309" s="5"/>
      <c r="ADI309" s="5"/>
      <c r="ADJ309" s="5"/>
      <c r="ADK309" s="5"/>
      <c r="ADL309" s="5"/>
      <c r="ADM309" s="5"/>
      <c r="ADN309" s="5"/>
      <c r="ADO309" s="5"/>
      <c r="ADP309" s="5"/>
      <c r="ADQ309" s="5"/>
      <c r="ADR309" s="5"/>
      <c r="ADS309" s="5"/>
      <c r="ADT309" s="5"/>
      <c r="ADU309" s="5"/>
      <c r="ADV309" s="5"/>
      <c r="ADW309" s="5"/>
      <c r="ADX309" s="5"/>
      <c r="ADY309" s="5"/>
      <c r="ADZ309" s="5"/>
      <c r="AEA309" s="5"/>
      <c r="AEB309" s="5"/>
      <c r="AEC309" s="5"/>
      <c r="AED309" s="5"/>
      <c r="AEE309" s="5"/>
      <c r="AEF309" s="5"/>
      <c r="AEG309" s="5"/>
      <c r="AEH309" s="5"/>
      <c r="AEI309" s="5"/>
      <c r="AEJ309" s="5"/>
      <c r="AEK309" s="5"/>
      <c r="AEL309" s="5"/>
      <c r="AEM309" s="5"/>
      <c r="AEN309" s="5"/>
      <c r="AEO309" s="5"/>
      <c r="AEP309" s="5"/>
      <c r="AEQ309" s="5"/>
      <c r="AER309" s="5"/>
      <c r="AES309" s="5"/>
      <c r="AET309" s="5"/>
      <c r="AEU309" s="5"/>
      <c r="AEV309" s="5"/>
      <c r="AEW309" s="5"/>
      <c r="AEX309" s="5"/>
      <c r="AEY309" s="5"/>
      <c r="AEZ309" s="5"/>
      <c r="AFA309" s="5"/>
      <c r="AFB309" s="5"/>
      <c r="AFC309" s="5"/>
      <c r="AFD309" s="5"/>
      <c r="AFE309" s="5"/>
      <c r="AFF309" s="5"/>
      <c r="AFG309" s="5"/>
      <c r="AFH309" s="5"/>
      <c r="AFI309" s="5"/>
      <c r="AFJ309" s="5"/>
      <c r="AFK309" s="5"/>
      <c r="AFL309" s="5"/>
      <c r="AFM309" s="5"/>
      <c r="AFN309" s="5"/>
      <c r="AFO309" s="5"/>
      <c r="AFP309" s="5"/>
      <c r="AFQ309" s="5"/>
      <c r="AFR309" s="5"/>
      <c r="AFS309" s="5"/>
      <c r="AFT309" s="5"/>
      <c r="AFU309" s="5"/>
      <c r="AFV309" s="5"/>
      <c r="AFW309" s="5"/>
      <c r="AFX309" s="5"/>
      <c r="AFY309" s="5"/>
      <c r="AFZ309" s="5"/>
      <c r="AGA309" s="5"/>
      <c r="AGB309" s="5"/>
      <c r="AGC309" s="5"/>
      <c r="AGD309" s="5"/>
      <c r="AGE309" s="5"/>
      <c r="AGF309" s="5"/>
      <c r="AGG309" s="5"/>
      <c r="AGH309" s="5"/>
      <c r="AGI309" s="5"/>
      <c r="AGJ309" s="5"/>
      <c r="AGK309" s="5"/>
      <c r="AGL309" s="5"/>
      <c r="AGM309" s="5"/>
      <c r="AGN309" s="5"/>
      <c r="AGO309" s="5"/>
      <c r="AGP309" s="5"/>
      <c r="AGQ309" s="5"/>
      <c r="AGR309" s="5"/>
      <c r="AGS309" s="5"/>
      <c r="AGT309" s="5"/>
      <c r="AGU309" s="5"/>
      <c r="AGV309" s="5"/>
      <c r="AGW309" s="5"/>
      <c r="AGX309" s="5"/>
      <c r="AGY309" s="5"/>
      <c r="AGZ309" s="5"/>
      <c r="AHA309" s="5"/>
      <c r="AHB309" s="5"/>
      <c r="AHC309" s="5"/>
      <c r="AHD309" s="5"/>
      <c r="AHE309" s="5"/>
      <c r="AHF309" s="5"/>
      <c r="AHG309" s="5"/>
      <c r="AHH309" s="5"/>
      <c r="AHI309" s="5"/>
      <c r="AHJ309" s="5"/>
      <c r="AHK309" s="5"/>
      <c r="AHL309" s="5"/>
      <c r="AHM309" s="5"/>
      <c r="AHN309" s="5"/>
      <c r="AHO309" s="5"/>
      <c r="AHP309" s="5"/>
      <c r="AHQ309" s="5"/>
      <c r="AHR309" s="5"/>
      <c r="AHS309" s="5"/>
      <c r="AHT309" s="5"/>
      <c r="AHU309" s="5"/>
      <c r="AHV309" s="5"/>
      <c r="AHW309" s="5"/>
      <c r="AHX309" s="5"/>
      <c r="AHY309" s="5"/>
      <c r="AHZ309" s="5"/>
      <c r="AIA309" s="5"/>
      <c r="AIB309" s="5"/>
      <c r="AIC309" s="5"/>
      <c r="AID309" s="5"/>
      <c r="AIE309" s="5"/>
      <c r="AIF309" s="5"/>
      <c r="AIG309" s="5"/>
      <c r="AIH309" s="5"/>
      <c r="AII309" s="5"/>
      <c r="AIJ309" s="5"/>
      <c r="AIK309" s="5"/>
      <c r="AIL309" s="5"/>
      <c r="AIM309" s="5"/>
      <c r="AIN309" s="5"/>
      <c r="AIO309" s="5"/>
      <c r="AIP309" s="5"/>
      <c r="AIQ309" s="5"/>
      <c r="AIR309" s="5"/>
      <c r="AIS309" s="5"/>
      <c r="AIT309" s="5"/>
      <c r="AIU309" s="5"/>
      <c r="AIV309" s="5"/>
      <c r="AIW309" s="5"/>
      <c r="AIX309" s="5"/>
      <c r="AIY309" s="5"/>
      <c r="AIZ309" s="5"/>
      <c r="AJA309" s="5"/>
      <c r="AJB309" s="5"/>
      <c r="AJC309" s="5"/>
      <c r="AJD309" s="5"/>
      <c r="AJE309" s="5"/>
      <c r="AJF309" s="5"/>
      <c r="AJG309" s="5"/>
      <c r="AJH309" s="5"/>
      <c r="AJI309" s="5"/>
      <c r="AJJ309" s="5"/>
      <c r="AJK309" s="5"/>
      <c r="AJL309" s="5"/>
      <c r="AJM309" s="5"/>
      <c r="AJN309" s="5"/>
      <c r="AJO309" s="5"/>
      <c r="AJP309" s="5"/>
      <c r="AJQ309" s="5"/>
      <c r="AJR309" s="5"/>
      <c r="AJS309" s="5"/>
      <c r="AJT309" s="5"/>
      <c r="AJU309" s="5"/>
      <c r="AJV309" s="5"/>
      <c r="AJW309" s="5"/>
      <c r="AJX309" s="5"/>
      <c r="AJY309" s="5"/>
      <c r="AJZ309" s="5"/>
      <c r="AKA309" s="5"/>
      <c r="AKB309" s="5"/>
      <c r="AKC309" s="5"/>
      <c r="AKD309" s="5"/>
      <c r="AKE309" s="5"/>
      <c r="AKF309" s="5"/>
      <c r="AKG309" s="5"/>
      <c r="AKH309" s="5"/>
      <c r="AKI309" s="5"/>
      <c r="AKJ309" s="5"/>
      <c r="AKK309" s="5"/>
      <c r="AKL309" s="5"/>
      <c r="AKM309" s="5"/>
      <c r="AKN309" s="5"/>
      <c r="AKO309" s="5"/>
      <c r="AKP309" s="5"/>
      <c r="AKQ309" s="5"/>
      <c r="AKR309" s="5"/>
      <c r="AKS309" s="5"/>
      <c r="AKT309" s="5"/>
      <c r="AKU309" s="5"/>
      <c r="AKV309" s="5"/>
      <c r="AKW309" s="5"/>
      <c r="AKX309" s="5"/>
      <c r="AKY309" s="5"/>
      <c r="AKZ309" s="5"/>
      <c r="ALA309" s="5"/>
      <c r="ALB309" s="5"/>
      <c r="ALC309" s="5"/>
      <c r="ALD309" s="5"/>
      <c r="ALE309" s="5"/>
      <c r="ALF309" s="5"/>
      <c r="ALG309" s="5"/>
      <c r="ALH309" s="5"/>
      <c r="ALI309" s="5"/>
      <c r="ALJ309" s="5"/>
      <c r="ALK309" s="5"/>
      <c r="ALL309" s="5"/>
      <c r="ALM309" s="5"/>
      <c r="ALN309" s="5"/>
      <c r="ALO309" s="5"/>
      <c r="ALP309" s="5"/>
      <c r="ALQ309" s="5"/>
      <c r="ALR309" s="5"/>
      <c r="ALS309" s="5"/>
      <c r="ALT309" s="5"/>
      <c r="ALU309" s="5"/>
      <c r="ALV309" s="5"/>
      <c r="ALW309" s="5"/>
      <c r="ALX309" s="5"/>
      <c r="ALY309" s="5"/>
      <c r="ALZ309" s="5"/>
      <c r="AMA309" s="5"/>
      <c r="AMB309" s="5"/>
      <c r="AMC309" s="5"/>
      <c r="AMD309" s="5"/>
      <c r="AME309" s="5"/>
      <c r="AMF309" s="5"/>
      <c r="AMG309" s="5"/>
      <c r="AMH309" s="5"/>
      <c r="AMI309" s="5"/>
      <c r="AMJ309" s="5"/>
    </row>
    <row r="310" spans="1:1024" ht="20.25" customHeight="1">
      <c r="A310" s="5"/>
      <c r="B310" s="209">
        <f>B307+1</f>
        <v>97</v>
      </c>
      <c r="C310" s="219"/>
      <c r="D310" s="219"/>
      <c r="E310" s="219"/>
      <c r="F310" s="41"/>
      <c r="G310" s="50"/>
      <c r="H310" s="50"/>
      <c r="I310" s="50"/>
      <c r="J310" s="50"/>
      <c r="K310" s="50"/>
      <c r="L310" s="67"/>
      <c r="M310" s="67"/>
      <c r="N310" s="67"/>
      <c r="O310" s="67"/>
      <c r="P310" s="241" t="s">
        <v>49</v>
      </c>
      <c r="Q310" s="241"/>
      <c r="R310" s="241"/>
      <c r="S310" s="307"/>
      <c r="T310" s="309"/>
      <c r="U310" s="309"/>
      <c r="V310" s="309"/>
      <c r="W310" s="309"/>
      <c r="X310" s="309"/>
      <c r="Y310" s="310"/>
      <c r="Z310" s="307"/>
      <c r="AA310" s="309"/>
      <c r="AB310" s="309"/>
      <c r="AC310" s="309"/>
      <c r="AD310" s="309"/>
      <c r="AE310" s="309"/>
      <c r="AF310" s="310"/>
      <c r="AG310" s="307"/>
      <c r="AH310" s="309"/>
      <c r="AI310" s="309"/>
      <c r="AJ310" s="309"/>
      <c r="AK310" s="309"/>
      <c r="AL310" s="309"/>
      <c r="AM310" s="310"/>
      <c r="AN310" s="307"/>
      <c r="AO310" s="309"/>
      <c r="AP310" s="309"/>
      <c r="AQ310" s="309"/>
      <c r="AR310" s="309"/>
      <c r="AS310" s="309"/>
      <c r="AT310" s="310"/>
      <c r="AU310" s="307"/>
      <c r="AV310" s="309"/>
      <c r="AW310" s="309"/>
      <c r="AX310" s="312"/>
      <c r="AY310" s="312"/>
      <c r="AZ310" s="316"/>
      <c r="BA310" s="316"/>
      <c r="BB310" s="174"/>
      <c r="BC310" s="174"/>
      <c r="BD310" s="174"/>
      <c r="BE310" s="174"/>
      <c r="BF310" s="174"/>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c r="GU310" s="5"/>
      <c r="GV310" s="5"/>
      <c r="GW310" s="5"/>
      <c r="GX310" s="5"/>
      <c r="GY310" s="5"/>
      <c r="GZ310" s="5"/>
      <c r="HA310" s="5"/>
      <c r="HB310" s="5"/>
      <c r="HC310" s="5"/>
      <c r="HD310" s="5"/>
      <c r="HE310" s="5"/>
      <c r="HF310" s="5"/>
      <c r="HG310" s="5"/>
      <c r="HH310" s="5"/>
      <c r="HI310" s="5"/>
      <c r="HJ310" s="5"/>
      <c r="HK310" s="5"/>
      <c r="HL310" s="5"/>
      <c r="HM310" s="5"/>
      <c r="HN310" s="5"/>
      <c r="HO310" s="5"/>
      <c r="HP310" s="5"/>
      <c r="HQ310" s="5"/>
      <c r="HR310" s="5"/>
      <c r="HS310" s="5"/>
      <c r="HT310" s="5"/>
      <c r="HU310" s="5"/>
      <c r="HV310" s="5"/>
      <c r="HW310" s="5"/>
      <c r="HX310" s="5"/>
      <c r="HY310" s="5"/>
      <c r="HZ310" s="5"/>
      <c r="IA310" s="5"/>
      <c r="IB310" s="5"/>
      <c r="IC310" s="5"/>
      <c r="ID310" s="5"/>
      <c r="IE310" s="5"/>
      <c r="IF310" s="5"/>
      <c r="IG310" s="5"/>
      <c r="IH310" s="5"/>
      <c r="II310" s="5"/>
      <c r="IJ310" s="5"/>
      <c r="IK310" s="5"/>
      <c r="IL310" s="5"/>
      <c r="IM310" s="5"/>
      <c r="IN310" s="5"/>
      <c r="IO310" s="5"/>
      <c r="IP310" s="5"/>
      <c r="IQ310" s="5"/>
      <c r="IR310" s="5"/>
      <c r="IS310" s="5"/>
      <c r="IT310" s="5"/>
      <c r="IU310" s="5"/>
      <c r="IV310" s="5"/>
      <c r="IW310" s="5"/>
      <c r="IX310" s="5"/>
      <c r="IY310" s="5"/>
      <c r="IZ310" s="5"/>
      <c r="JA310" s="5"/>
      <c r="JB310" s="5"/>
      <c r="JC310" s="5"/>
      <c r="JD310" s="5"/>
      <c r="JE310" s="5"/>
      <c r="JF310" s="5"/>
      <c r="JG310" s="5"/>
      <c r="JH310" s="5"/>
      <c r="JI310" s="5"/>
      <c r="JJ310" s="5"/>
      <c r="JK310" s="5"/>
      <c r="JL310" s="5"/>
      <c r="JM310" s="5"/>
      <c r="JN310" s="5"/>
      <c r="JO310" s="5"/>
      <c r="JP310" s="5"/>
      <c r="JQ310" s="5"/>
      <c r="JR310" s="5"/>
      <c r="JS310" s="5"/>
      <c r="JT310" s="5"/>
      <c r="JU310" s="5"/>
      <c r="JV310" s="5"/>
      <c r="JW310" s="5"/>
      <c r="JX310" s="5"/>
      <c r="JY310" s="5"/>
      <c r="JZ310" s="5"/>
      <c r="KA310" s="5"/>
      <c r="KB310" s="5"/>
      <c r="KC310" s="5"/>
      <c r="KD310" s="5"/>
      <c r="KE310" s="5"/>
      <c r="KF310" s="5"/>
      <c r="KG310" s="5"/>
      <c r="KH310" s="5"/>
      <c r="KI310" s="5"/>
      <c r="KJ310" s="5"/>
      <c r="KK310" s="5"/>
      <c r="KL310" s="5"/>
      <c r="KM310" s="5"/>
      <c r="KN310" s="5"/>
      <c r="KO310" s="5"/>
      <c r="KP310" s="5"/>
      <c r="KQ310" s="5"/>
      <c r="KR310" s="5"/>
      <c r="KS310" s="5"/>
      <c r="KT310" s="5"/>
      <c r="KU310" s="5"/>
      <c r="KV310" s="5"/>
      <c r="KW310" s="5"/>
      <c r="KX310" s="5"/>
      <c r="KY310" s="5"/>
      <c r="KZ310" s="5"/>
      <c r="LA310" s="5"/>
      <c r="LB310" s="5"/>
      <c r="LC310" s="5"/>
      <c r="LD310" s="5"/>
      <c r="LE310" s="5"/>
      <c r="LF310" s="5"/>
      <c r="LG310" s="5"/>
      <c r="LH310" s="5"/>
      <c r="LI310" s="5"/>
      <c r="LJ310" s="5"/>
      <c r="LK310" s="5"/>
      <c r="LL310" s="5"/>
      <c r="LM310" s="5"/>
      <c r="LN310" s="5"/>
      <c r="LO310" s="5"/>
      <c r="LP310" s="5"/>
      <c r="LQ310" s="5"/>
      <c r="LR310" s="5"/>
      <c r="LS310" s="5"/>
      <c r="LT310" s="5"/>
      <c r="LU310" s="5"/>
      <c r="LV310" s="5"/>
      <c r="LW310" s="5"/>
      <c r="LX310" s="5"/>
      <c r="LY310" s="5"/>
      <c r="LZ310" s="5"/>
      <c r="MA310" s="5"/>
      <c r="MB310" s="5"/>
      <c r="MC310" s="5"/>
      <c r="MD310" s="5"/>
      <c r="ME310" s="5"/>
      <c r="MF310" s="5"/>
      <c r="MG310" s="5"/>
      <c r="MH310" s="5"/>
      <c r="MI310" s="5"/>
      <c r="MJ310" s="5"/>
      <c r="MK310" s="5"/>
      <c r="ML310" s="5"/>
      <c r="MM310" s="5"/>
      <c r="MN310" s="5"/>
      <c r="MO310" s="5"/>
      <c r="MP310" s="5"/>
      <c r="MQ310" s="5"/>
      <c r="MR310" s="5"/>
      <c r="MS310" s="5"/>
      <c r="MT310" s="5"/>
      <c r="MU310" s="5"/>
      <c r="MV310" s="5"/>
      <c r="MW310" s="5"/>
      <c r="MX310" s="5"/>
      <c r="MY310" s="5"/>
      <c r="MZ310" s="5"/>
      <c r="NA310" s="5"/>
      <c r="NB310" s="5"/>
      <c r="NC310" s="5"/>
      <c r="ND310" s="5"/>
      <c r="NE310" s="5"/>
      <c r="NF310" s="5"/>
      <c r="NG310" s="5"/>
      <c r="NH310" s="5"/>
      <c r="NI310" s="5"/>
      <c r="NJ310" s="5"/>
      <c r="NK310" s="5"/>
      <c r="NL310" s="5"/>
      <c r="NM310" s="5"/>
      <c r="NN310" s="5"/>
      <c r="NO310" s="5"/>
      <c r="NP310" s="5"/>
      <c r="NQ310" s="5"/>
      <c r="NR310" s="5"/>
      <c r="NS310" s="5"/>
      <c r="NT310" s="5"/>
      <c r="NU310" s="5"/>
      <c r="NV310" s="5"/>
      <c r="NW310" s="5"/>
      <c r="NX310" s="5"/>
      <c r="NY310" s="5"/>
      <c r="NZ310" s="5"/>
      <c r="OA310" s="5"/>
      <c r="OB310" s="5"/>
      <c r="OC310" s="5"/>
      <c r="OD310" s="5"/>
      <c r="OE310" s="5"/>
      <c r="OF310" s="5"/>
      <c r="OG310" s="5"/>
      <c r="OH310" s="5"/>
      <c r="OI310" s="5"/>
      <c r="OJ310" s="5"/>
      <c r="OK310" s="5"/>
      <c r="OL310" s="5"/>
      <c r="OM310" s="5"/>
      <c r="ON310" s="5"/>
      <c r="OO310" s="5"/>
      <c r="OP310" s="5"/>
      <c r="OQ310" s="5"/>
      <c r="OR310" s="5"/>
      <c r="OS310" s="5"/>
      <c r="OT310" s="5"/>
      <c r="OU310" s="5"/>
      <c r="OV310" s="5"/>
      <c r="OW310" s="5"/>
      <c r="OX310" s="5"/>
      <c r="OY310" s="5"/>
      <c r="OZ310" s="5"/>
      <c r="PA310" s="5"/>
      <c r="PB310" s="5"/>
      <c r="PC310" s="5"/>
      <c r="PD310" s="5"/>
      <c r="PE310" s="5"/>
      <c r="PF310" s="5"/>
      <c r="PG310" s="5"/>
      <c r="PH310" s="5"/>
      <c r="PI310" s="5"/>
      <c r="PJ310" s="5"/>
      <c r="PK310" s="5"/>
      <c r="PL310" s="5"/>
      <c r="PM310" s="5"/>
      <c r="PN310" s="5"/>
      <c r="PO310" s="5"/>
      <c r="PP310" s="5"/>
      <c r="PQ310" s="5"/>
      <c r="PR310" s="5"/>
      <c r="PS310" s="5"/>
      <c r="PT310" s="5"/>
      <c r="PU310" s="5"/>
      <c r="PV310" s="5"/>
      <c r="PW310" s="5"/>
      <c r="PX310" s="5"/>
      <c r="PY310" s="5"/>
      <c r="PZ310" s="5"/>
      <c r="QA310" s="5"/>
      <c r="QB310" s="5"/>
      <c r="QC310" s="5"/>
      <c r="QD310" s="5"/>
      <c r="QE310" s="5"/>
      <c r="QF310" s="5"/>
      <c r="QG310" s="5"/>
      <c r="QH310" s="5"/>
      <c r="QI310" s="5"/>
      <c r="QJ310" s="5"/>
      <c r="QK310" s="5"/>
      <c r="QL310" s="5"/>
      <c r="QM310" s="5"/>
      <c r="QN310" s="5"/>
      <c r="QO310" s="5"/>
      <c r="QP310" s="5"/>
      <c r="QQ310" s="5"/>
      <c r="QR310" s="5"/>
      <c r="QS310" s="5"/>
      <c r="QT310" s="5"/>
      <c r="QU310" s="5"/>
      <c r="QV310" s="5"/>
      <c r="QW310" s="5"/>
      <c r="QX310" s="5"/>
      <c r="QY310" s="5"/>
      <c r="QZ310" s="5"/>
      <c r="RA310" s="5"/>
      <c r="RB310" s="5"/>
      <c r="RC310" s="5"/>
      <c r="RD310" s="5"/>
      <c r="RE310" s="5"/>
      <c r="RF310" s="5"/>
      <c r="RG310" s="5"/>
      <c r="RH310" s="5"/>
      <c r="RI310" s="5"/>
      <c r="RJ310" s="5"/>
      <c r="RK310" s="5"/>
      <c r="RL310" s="5"/>
      <c r="RM310" s="5"/>
      <c r="RN310" s="5"/>
      <c r="RO310" s="5"/>
      <c r="RP310" s="5"/>
      <c r="RQ310" s="5"/>
      <c r="RR310" s="5"/>
      <c r="RS310" s="5"/>
      <c r="RT310" s="5"/>
      <c r="RU310" s="5"/>
      <c r="RV310" s="5"/>
      <c r="RW310" s="5"/>
      <c r="RX310" s="5"/>
      <c r="RY310" s="5"/>
      <c r="RZ310" s="5"/>
      <c r="SA310" s="5"/>
      <c r="SB310" s="5"/>
      <c r="SC310" s="5"/>
      <c r="SD310" s="5"/>
      <c r="SE310" s="5"/>
      <c r="SF310" s="5"/>
      <c r="SG310" s="5"/>
      <c r="SH310" s="5"/>
      <c r="SI310" s="5"/>
      <c r="SJ310" s="5"/>
      <c r="SK310" s="5"/>
      <c r="SL310" s="5"/>
      <c r="SM310" s="5"/>
      <c r="SN310" s="5"/>
      <c r="SO310" s="5"/>
      <c r="SP310" s="5"/>
      <c r="SQ310" s="5"/>
      <c r="SR310" s="5"/>
      <c r="SS310" s="5"/>
      <c r="ST310" s="5"/>
      <c r="SU310" s="5"/>
      <c r="SV310" s="5"/>
      <c r="SW310" s="5"/>
      <c r="SX310" s="5"/>
      <c r="SY310" s="5"/>
      <c r="SZ310" s="5"/>
      <c r="TA310" s="5"/>
      <c r="TB310" s="5"/>
      <c r="TC310" s="5"/>
      <c r="TD310" s="5"/>
      <c r="TE310" s="5"/>
      <c r="TF310" s="5"/>
      <c r="TG310" s="5"/>
      <c r="TH310" s="5"/>
      <c r="TI310" s="5"/>
      <c r="TJ310" s="5"/>
      <c r="TK310" s="5"/>
      <c r="TL310" s="5"/>
      <c r="TM310" s="5"/>
      <c r="TN310" s="5"/>
      <c r="TO310" s="5"/>
      <c r="TP310" s="5"/>
      <c r="TQ310" s="5"/>
      <c r="TR310" s="5"/>
      <c r="TS310" s="5"/>
      <c r="TT310" s="5"/>
      <c r="TU310" s="5"/>
      <c r="TV310" s="5"/>
      <c r="TW310" s="5"/>
      <c r="TX310" s="5"/>
      <c r="TY310" s="5"/>
      <c r="TZ310" s="5"/>
      <c r="UA310" s="5"/>
      <c r="UB310" s="5"/>
      <c r="UC310" s="5"/>
      <c r="UD310" s="5"/>
      <c r="UE310" s="5"/>
      <c r="UF310" s="5"/>
      <c r="UG310" s="5"/>
      <c r="UH310" s="5"/>
      <c r="UI310" s="5"/>
      <c r="UJ310" s="5"/>
      <c r="UK310" s="5"/>
      <c r="UL310" s="5"/>
      <c r="UM310" s="5"/>
      <c r="UN310" s="5"/>
      <c r="UO310" s="5"/>
      <c r="UP310" s="5"/>
      <c r="UQ310" s="5"/>
      <c r="UR310" s="5"/>
      <c r="US310" s="5"/>
      <c r="UT310" s="5"/>
      <c r="UU310" s="5"/>
      <c r="UV310" s="5"/>
      <c r="UW310" s="5"/>
      <c r="UX310" s="5"/>
      <c r="UY310" s="5"/>
      <c r="UZ310" s="5"/>
      <c r="VA310" s="5"/>
      <c r="VB310" s="5"/>
      <c r="VC310" s="5"/>
      <c r="VD310" s="5"/>
      <c r="VE310" s="5"/>
      <c r="VF310" s="5"/>
      <c r="VG310" s="5"/>
      <c r="VH310" s="5"/>
      <c r="VI310" s="5"/>
      <c r="VJ310" s="5"/>
      <c r="VK310" s="5"/>
      <c r="VL310" s="5"/>
      <c r="VM310" s="5"/>
      <c r="VN310" s="5"/>
      <c r="VO310" s="5"/>
      <c r="VP310" s="5"/>
      <c r="VQ310" s="5"/>
      <c r="VR310" s="5"/>
      <c r="VS310" s="5"/>
      <c r="VT310" s="5"/>
      <c r="VU310" s="5"/>
      <c r="VV310" s="5"/>
      <c r="VW310" s="5"/>
      <c r="VX310" s="5"/>
      <c r="VY310" s="5"/>
      <c r="VZ310" s="5"/>
      <c r="WA310" s="5"/>
      <c r="WB310" s="5"/>
      <c r="WC310" s="5"/>
      <c r="WD310" s="5"/>
      <c r="WE310" s="5"/>
      <c r="WF310" s="5"/>
      <c r="WG310" s="5"/>
      <c r="WH310" s="5"/>
      <c r="WI310" s="5"/>
      <c r="WJ310" s="5"/>
      <c r="WK310" s="5"/>
      <c r="WL310" s="5"/>
      <c r="WM310" s="5"/>
      <c r="WN310" s="5"/>
      <c r="WO310" s="5"/>
      <c r="WP310" s="5"/>
      <c r="WQ310" s="5"/>
      <c r="WR310" s="5"/>
      <c r="WS310" s="5"/>
      <c r="WT310" s="5"/>
      <c r="WU310" s="5"/>
      <c r="WV310" s="5"/>
      <c r="WW310" s="5"/>
      <c r="WX310" s="5"/>
      <c r="WY310" s="5"/>
      <c r="WZ310" s="5"/>
      <c r="XA310" s="5"/>
      <c r="XB310" s="5"/>
      <c r="XC310" s="5"/>
      <c r="XD310" s="5"/>
      <c r="XE310" s="5"/>
      <c r="XF310" s="5"/>
      <c r="XG310" s="5"/>
      <c r="XH310" s="5"/>
      <c r="XI310" s="5"/>
      <c r="XJ310" s="5"/>
      <c r="XK310" s="5"/>
      <c r="XL310" s="5"/>
      <c r="XM310" s="5"/>
      <c r="XN310" s="5"/>
      <c r="XO310" s="5"/>
      <c r="XP310" s="5"/>
      <c r="XQ310" s="5"/>
      <c r="XR310" s="5"/>
      <c r="XS310" s="5"/>
      <c r="XT310" s="5"/>
      <c r="XU310" s="5"/>
      <c r="XV310" s="5"/>
      <c r="XW310" s="5"/>
      <c r="XX310" s="5"/>
      <c r="XY310" s="5"/>
      <c r="XZ310" s="5"/>
      <c r="YA310" s="5"/>
      <c r="YB310" s="5"/>
      <c r="YC310" s="5"/>
      <c r="YD310" s="5"/>
      <c r="YE310" s="5"/>
      <c r="YF310" s="5"/>
      <c r="YG310" s="5"/>
      <c r="YH310" s="5"/>
      <c r="YI310" s="5"/>
      <c r="YJ310" s="5"/>
      <c r="YK310" s="5"/>
      <c r="YL310" s="5"/>
      <c r="YM310" s="5"/>
      <c r="YN310" s="5"/>
      <c r="YO310" s="5"/>
      <c r="YP310" s="5"/>
      <c r="YQ310" s="5"/>
      <c r="YR310" s="5"/>
      <c r="YS310" s="5"/>
      <c r="YT310" s="5"/>
      <c r="YU310" s="5"/>
      <c r="YV310" s="5"/>
      <c r="YW310" s="5"/>
      <c r="YX310" s="5"/>
      <c r="YY310" s="5"/>
      <c r="YZ310" s="5"/>
      <c r="ZA310" s="5"/>
      <c r="ZB310" s="5"/>
      <c r="ZC310" s="5"/>
      <c r="ZD310" s="5"/>
      <c r="ZE310" s="5"/>
      <c r="ZF310" s="5"/>
      <c r="ZG310" s="5"/>
      <c r="ZH310" s="5"/>
      <c r="ZI310" s="5"/>
      <c r="ZJ310" s="5"/>
      <c r="ZK310" s="5"/>
      <c r="ZL310" s="5"/>
      <c r="ZM310" s="5"/>
      <c r="ZN310" s="5"/>
      <c r="ZO310" s="5"/>
      <c r="ZP310" s="5"/>
      <c r="ZQ310" s="5"/>
      <c r="ZR310" s="5"/>
      <c r="ZS310" s="5"/>
      <c r="ZT310" s="5"/>
      <c r="ZU310" s="5"/>
      <c r="ZV310" s="5"/>
      <c r="ZW310" s="5"/>
      <c r="ZX310" s="5"/>
      <c r="ZY310" s="5"/>
      <c r="ZZ310" s="5"/>
      <c r="AAA310" s="5"/>
      <c r="AAB310" s="5"/>
      <c r="AAC310" s="5"/>
      <c r="AAD310" s="5"/>
      <c r="AAE310" s="5"/>
      <c r="AAF310" s="5"/>
      <c r="AAG310" s="5"/>
      <c r="AAH310" s="5"/>
      <c r="AAI310" s="5"/>
      <c r="AAJ310" s="5"/>
      <c r="AAK310" s="5"/>
      <c r="AAL310" s="5"/>
      <c r="AAM310" s="5"/>
      <c r="AAN310" s="5"/>
      <c r="AAO310" s="5"/>
      <c r="AAP310" s="5"/>
      <c r="AAQ310" s="5"/>
      <c r="AAR310" s="5"/>
      <c r="AAS310" s="5"/>
      <c r="AAT310" s="5"/>
      <c r="AAU310" s="5"/>
      <c r="AAV310" s="5"/>
      <c r="AAW310" s="5"/>
      <c r="AAX310" s="5"/>
      <c r="AAY310" s="5"/>
      <c r="AAZ310" s="5"/>
      <c r="ABA310" s="5"/>
      <c r="ABB310" s="5"/>
      <c r="ABC310" s="5"/>
      <c r="ABD310" s="5"/>
      <c r="ABE310" s="5"/>
      <c r="ABF310" s="5"/>
      <c r="ABG310" s="5"/>
      <c r="ABH310" s="5"/>
      <c r="ABI310" s="5"/>
      <c r="ABJ310" s="5"/>
      <c r="ABK310" s="5"/>
      <c r="ABL310" s="5"/>
      <c r="ABM310" s="5"/>
      <c r="ABN310" s="5"/>
      <c r="ABO310" s="5"/>
      <c r="ABP310" s="5"/>
      <c r="ABQ310" s="5"/>
      <c r="ABR310" s="5"/>
      <c r="ABS310" s="5"/>
      <c r="ABT310" s="5"/>
      <c r="ABU310" s="5"/>
      <c r="ABV310" s="5"/>
      <c r="ABW310" s="5"/>
      <c r="ABX310" s="5"/>
      <c r="ABY310" s="5"/>
      <c r="ABZ310" s="5"/>
      <c r="ACA310" s="5"/>
      <c r="ACB310" s="5"/>
      <c r="ACC310" s="5"/>
      <c r="ACD310" s="5"/>
      <c r="ACE310" s="5"/>
      <c r="ACF310" s="5"/>
      <c r="ACG310" s="5"/>
      <c r="ACH310" s="5"/>
      <c r="ACI310" s="5"/>
      <c r="ACJ310" s="5"/>
      <c r="ACK310" s="5"/>
      <c r="ACL310" s="5"/>
      <c r="ACM310" s="5"/>
      <c r="ACN310" s="5"/>
      <c r="ACO310" s="5"/>
      <c r="ACP310" s="5"/>
      <c r="ACQ310" s="5"/>
      <c r="ACR310" s="5"/>
      <c r="ACS310" s="5"/>
      <c r="ACT310" s="5"/>
      <c r="ACU310" s="5"/>
      <c r="ACV310" s="5"/>
      <c r="ACW310" s="5"/>
      <c r="ACX310" s="5"/>
      <c r="ACY310" s="5"/>
      <c r="ACZ310" s="5"/>
      <c r="ADA310" s="5"/>
      <c r="ADB310" s="5"/>
      <c r="ADC310" s="5"/>
      <c r="ADD310" s="5"/>
      <c r="ADE310" s="5"/>
      <c r="ADF310" s="5"/>
      <c r="ADG310" s="5"/>
      <c r="ADH310" s="5"/>
      <c r="ADI310" s="5"/>
      <c r="ADJ310" s="5"/>
      <c r="ADK310" s="5"/>
      <c r="ADL310" s="5"/>
      <c r="ADM310" s="5"/>
      <c r="ADN310" s="5"/>
      <c r="ADO310" s="5"/>
      <c r="ADP310" s="5"/>
      <c r="ADQ310" s="5"/>
      <c r="ADR310" s="5"/>
      <c r="ADS310" s="5"/>
      <c r="ADT310" s="5"/>
      <c r="ADU310" s="5"/>
      <c r="ADV310" s="5"/>
      <c r="ADW310" s="5"/>
      <c r="ADX310" s="5"/>
      <c r="ADY310" s="5"/>
      <c r="ADZ310" s="5"/>
      <c r="AEA310" s="5"/>
      <c r="AEB310" s="5"/>
      <c r="AEC310" s="5"/>
      <c r="AED310" s="5"/>
      <c r="AEE310" s="5"/>
      <c r="AEF310" s="5"/>
      <c r="AEG310" s="5"/>
      <c r="AEH310" s="5"/>
      <c r="AEI310" s="5"/>
      <c r="AEJ310" s="5"/>
      <c r="AEK310" s="5"/>
      <c r="AEL310" s="5"/>
      <c r="AEM310" s="5"/>
      <c r="AEN310" s="5"/>
      <c r="AEO310" s="5"/>
      <c r="AEP310" s="5"/>
      <c r="AEQ310" s="5"/>
      <c r="AER310" s="5"/>
      <c r="AES310" s="5"/>
      <c r="AET310" s="5"/>
      <c r="AEU310" s="5"/>
      <c r="AEV310" s="5"/>
      <c r="AEW310" s="5"/>
      <c r="AEX310" s="5"/>
      <c r="AEY310" s="5"/>
      <c r="AEZ310" s="5"/>
      <c r="AFA310" s="5"/>
      <c r="AFB310" s="5"/>
      <c r="AFC310" s="5"/>
      <c r="AFD310" s="5"/>
      <c r="AFE310" s="5"/>
      <c r="AFF310" s="5"/>
      <c r="AFG310" s="5"/>
      <c r="AFH310" s="5"/>
      <c r="AFI310" s="5"/>
      <c r="AFJ310" s="5"/>
      <c r="AFK310" s="5"/>
      <c r="AFL310" s="5"/>
      <c r="AFM310" s="5"/>
      <c r="AFN310" s="5"/>
      <c r="AFO310" s="5"/>
      <c r="AFP310" s="5"/>
      <c r="AFQ310" s="5"/>
      <c r="AFR310" s="5"/>
      <c r="AFS310" s="5"/>
      <c r="AFT310" s="5"/>
      <c r="AFU310" s="5"/>
      <c r="AFV310" s="5"/>
      <c r="AFW310" s="5"/>
      <c r="AFX310" s="5"/>
      <c r="AFY310" s="5"/>
      <c r="AFZ310" s="5"/>
      <c r="AGA310" s="5"/>
      <c r="AGB310" s="5"/>
      <c r="AGC310" s="5"/>
      <c r="AGD310" s="5"/>
      <c r="AGE310" s="5"/>
      <c r="AGF310" s="5"/>
      <c r="AGG310" s="5"/>
      <c r="AGH310" s="5"/>
      <c r="AGI310" s="5"/>
      <c r="AGJ310" s="5"/>
      <c r="AGK310" s="5"/>
      <c r="AGL310" s="5"/>
      <c r="AGM310" s="5"/>
      <c r="AGN310" s="5"/>
      <c r="AGO310" s="5"/>
      <c r="AGP310" s="5"/>
      <c r="AGQ310" s="5"/>
      <c r="AGR310" s="5"/>
      <c r="AGS310" s="5"/>
      <c r="AGT310" s="5"/>
      <c r="AGU310" s="5"/>
      <c r="AGV310" s="5"/>
      <c r="AGW310" s="5"/>
      <c r="AGX310" s="5"/>
      <c r="AGY310" s="5"/>
      <c r="AGZ310" s="5"/>
      <c r="AHA310" s="5"/>
      <c r="AHB310" s="5"/>
      <c r="AHC310" s="5"/>
      <c r="AHD310" s="5"/>
      <c r="AHE310" s="5"/>
      <c r="AHF310" s="5"/>
      <c r="AHG310" s="5"/>
      <c r="AHH310" s="5"/>
      <c r="AHI310" s="5"/>
      <c r="AHJ310" s="5"/>
      <c r="AHK310" s="5"/>
      <c r="AHL310" s="5"/>
      <c r="AHM310" s="5"/>
      <c r="AHN310" s="5"/>
      <c r="AHO310" s="5"/>
      <c r="AHP310" s="5"/>
      <c r="AHQ310" s="5"/>
      <c r="AHR310" s="5"/>
      <c r="AHS310" s="5"/>
      <c r="AHT310" s="5"/>
      <c r="AHU310" s="5"/>
      <c r="AHV310" s="5"/>
      <c r="AHW310" s="5"/>
      <c r="AHX310" s="5"/>
      <c r="AHY310" s="5"/>
      <c r="AHZ310" s="5"/>
      <c r="AIA310" s="5"/>
      <c r="AIB310" s="5"/>
      <c r="AIC310" s="5"/>
      <c r="AID310" s="5"/>
      <c r="AIE310" s="5"/>
      <c r="AIF310" s="5"/>
      <c r="AIG310" s="5"/>
      <c r="AIH310" s="5"/>
      <c r="AII310" s="5"/>
      <c r="AIJ310" s="5"/>
      <c r="AIK310" s="5"/>
      <c r="AIL310" s="5"/>
      <c r="AIM310" s="5"/>
      <c r="AIN310" s="5"/>
      <c r="AIO310" s="5"/>
      <c r="AIP310" s="5"/>
      <c r="AIQ310" s="5"/>
      <c r="AIR310" s="5"/>
      <c r="AIS310" s="5"/>
      <c r="AIT310" s="5"/>
      <c r="AIU310" s="5"/>
      <c r="AIV310" s="5"/>
      <c r="AIW310" s="5"/>
      <c r="AIX310" s="5"/>
      <c r="AIY310" s="5"/>
      <c r="AIZ310" s="5"/>
      <c r="AJA310" s="5"/>
      <c r="AJB310" s="5"/>
      <c r="AJC310" s="5"/>
      <c r="AJD310" s="5"/>
      <c r="AJE310" s="5"/>
      <c r="AJF310" s="5"/>
      <c r="AJG310" s="5"/>
      <c r="AJH310" s="5"/>
      <c r="AJI310" s="5"/>
      <c r="AJJ310" s="5"/>
      <c r="AJK310" s="5"/>
      <c r="AJL310" s="5"/>
      <c r="AJM310" s="5"/>
      <c r="AJN310" s="5"/>
      <c r="AJO310" s="5"/>
      <c r="AJP310" s="5"/>
      <c r="AJQ310" s="5"/>
      <c r="AJR310" s="5"/>
      <c r="AJS310" s="5"/>
      <c r="AJT310" s="5"/>
      <c r="AJU310" s="5"/>
      <c r="AJV310" s="5"/>
      <c r="AJW310" s="5"/>
      <c r="AJX310" s="5"/>
      <c r="AJY310" s="5"/>
      <c r="AJZ310" s="5"/>
      <c r="AKA310" s="5"/>
      <c r="AKB310" s="5"/>
      <c r="AKC310" s="5"/>
      <c r="AKD310" s="5"/>
      <c r="AKE310" s="5"/>
      <c r="AKF310" s="5"/>
      <c r="AKG310" s="5"/>
      <c r="AKH310" s="5"/>
      <c r="AKI310" s="5"/>
      <c r="AKJ310" s="5"/>
      <c r="AKK310" s="5"/>
      <c r="AKL310" s="5"/>
      <c r="AKM310" s="5"/>
      <c r="AKN310" s="5"/>
      <c r="AKO310" s="5"/>
      <c r="AKP310" s="5"/>
      <c r="AKQ310" s="5"/>
      <c r="AKR310" s="5"/>
      <c r="AKS310" s="5"/>
      <c r="AKT310" s="5"/>
      <c r="AKU310" s="5"/>
      <c r="AKV310" s="5"/>
      <c r="AKW310" s="5"/>
      <c r="AKX310" s="5"/>
      <c r="AKY310" s="5"/>
      <c r="AKZ310" s="5"/>
      <c r="ALA310" s="5"/>
      <c r="ALB310" s="5"/>
      <c r="ALC310" s="5"/>
      <c r="ALD310" s="5"/>
      <c r="ALE310" s="5"/>
      <c r="ALF310" s="5"/>
      <c r="ALG310" s="5"/>
      <c r="ALH310" s="5"/>
      <c r="ALI310" s="5"/>
      <c r="ALJ310" s="5"/>
      <c r="ALK310" s="5"/>
      <c r="ALL310" s="5"/>
      <c r="ALM310" s="5"/>
      <c r="ALN310" s="5"/>
      <c r="ALO310" s="5"/>
      <c r="ALP310" s="5"/>
      <c r="ALQ310" s="5"/>
      <c r="ALR310" s="5"/>
      <c r="ALS310" s="5"/>
      <c r="ALT310" s="5"/>
      <c r="ALU310" s="5"/>
      <c r="ALV310" s="5"/>
      <c r="ALW310" s="5"/>
      <c r="ALX310" s="5"/>
      <c r="ALY310" s="5"/>
      <c r="ALZ310" s="5"/>
      <c r="AMA310" s="5"/>
      <c r="AMB310" s="5"/>
      <c r="AMC310" s="5"/>
      <c r="AMD310" s="5"/>
      <c r="AME310" s="5"/>
      <c r="AMF310" s="5"/>
      <c r="AMG310" s="5"/>
      <c r="AMH310" s="5"/>
      <c r="AMI310" s="5"/>
      <c r="AMJ310" s="5"/>
    </row>
    <row r="311" spans="1:1024" ht="20.25" customHeight="1">
      <c r="A311" s="5"/>
      <c r="B311" s="209"/>
      <c r="C311" s="219"/>
      <c r="D311" s="219"/>
      <c r="E311" s="219"/>
      <c r="F311" s="39"/>
      <c r="G311" s="50"/>
      <c r="H311" s="50"/>
      <c r="I311" s="50"/>
      <c r="J311" s="50"/>
      <c r="K311" s="50"/>
      <c r="L311" s="67"/>
      <c r="M311" s="67"/>
      <c r="N311" s="67"/>
      <c r="O311" s="67"/>
      <c r="P311" s="239" t="s">
        <v>40</v>
      </c>
      <c r="Q311" s="239"/>
      <c r="R311" s="239"/>
      <c r="S311" s="247" t="str">
        <f>IF(S310="","",VLOOKUP(S310,'シフト記号表（勤務時間帯）'!$C$6:$K$35,9,0))</f>
        <v/>
      </c>
      <c r="T311" s="251" t="str">
        <f>IF(T310="","",VLOOKUP(T310,'シフト記号表（勤務時間帯）'!$C$6:$K$35,9,0))</f>
        <v/>
      </c>
      <c r="U311" s="251" t="str">
        <f>IF(U310="","",VLOOKUP(U310,'シフト記号表（勤務時間帯）'!$C$6:$K$35,9,0))</f>
        <v/>
      </c>
      <c r="V311" s="251" t="str">
        <f>IF(V310="","",VLOOKUP(V310,'シフト記号表（勤務時間帯）'!$C$6:$K$35,9,0))</f>
        <v/>
      </c>
      <c r="W311" s="251" t="str">
        <f>IF(W310="","",VLOOKUP(W310,'シフト記号表（勤務時間帯）'!$C$6:$K$35,9,0))</f>
        <v/>
      </c>
      <c r="X311" s="251" t="str">
        <f>IF(X310="","",VLOOKUP(X310,'シフト記号表（勤務時間帯）'!$C$6:$K$35,9,0))</f>
        <v/>
      </c>
      <c r="Y311" s="256" t="str">
        <f>IF(Y310="","",VLOOKUP(Y310,'シフト記号表（勤務時間帯）'!$C$6:$K$35,9,0))</f>
        <v/>
      </c>
      <c r="Z311" s="247" t="str">
        <f>IF(Z310="","",VLOOKUP(Z310,'シフト記号表（勤務時間帯）'!$C$6:$K$35,9,0))</f>
        <v/>
      </c>
      <c r="AA311" s="251" t="str">
        <f>IF(AA310="","",VLOOKUP(AA310,'シフト記号表（勤務時間帯）'!$C$6:$K$35,9,0))</f>
        <v/>
      </c>
      <c r="AB311" s="251" t="str">
        <f>IF(AB310="","",VLOOKUP(AB310,'シフト記号表（勤務時間帯）'!$C$6:$K$35,9,0))</f>
        <v/>
      </c>
      <c r="AC311" s="251" t="str">
        <f>IF(AC310="","",VLOOKUP(AC310,'シフト記号表（勤務時間帯）'!$C$6:$K$35,9,0))</f>
        <v/>
      </c>
      <c r="AD311" s="251" t="str">
        <f>IF(AD310="","",VLOOKUP(AD310,'シフト記号表（勤務時間帯）'!$C$6:$K$35,9,0))</f>
        <v/>
      </c>
      <c r="AE311" s="251" t="str">
        <f>IF(AE310="","",VLOOKUP(AE310,'シフト記号表（勤務時間帯）'!$C$6:$K$35,9,0))</f>
        <v/>
      </c>
      <c r="AF311" s="256" t="str">
        <f>IF(AF310="","",VLOOKUP(AF310,'シフト記号表（勤務時間帯）'!$C$6:$K$35,9,0))</f>
        <v/>
      </c>
      <c r="AG311" s="247" t="str">
        <f>IF(AG310="","",VLOOKUP(AG310,'シフト記号表（勤務時間帯）'!$C$6:$K$35,9,0))</f>
        <v/>
      </c>
      <c r="AH311" s="251" t="str">
        <f>IF(AH310="","",VLOOKUP(AH310,'シフト記号表（勤務時間帯）'!$C$6:$K$35,9,0))</f>
        <v/>
      </c>
      <c r="AI311" s="251" t="str">
        <f>IF(AI310="","",VLOOKUP(AI310,'シフト記号表（勤務時間帯）'!$C$6:$K$35,9,0))</f>
        <v/>
      </c>
      <c r="AJ311" s="251" t="str">
        <f>IF(AJ310="","",VLOOKUP(AJ310,'シフト記号表（勤務時間帯）'!$C$6:$K$35,9,0))</f>
        <v/>
      </c>
      <c r="AK311" s="251" t="str">
        <f>IF(AK310="","",VLOOKUP(AK310,'シフト記号表（勤務時間帯）'!$C$6:$K$35,9,0))</f>
        <v/>
      </c>
      <c r="AL311" s="251" t="str">
        <f>IF(AL310="","",VLOOKUP(AL310,'シフト記号表（勤務時間帯）'!$C$6:$K$35,9,0))</f>
        <v/>
      </c>
      <c r="AM311" s="256" t="str">
        <f>IF(AM310="","",VLOOKUP(AM310,'シフト記号表（勤務時間帯）'!$C$6:$K$35,9,0))</f>
        <v/>
      </c>
      <c r="AN311" s="247" t="str">
        <f>IF(AN310="","",VLOOKUP(AN310,'シフト記号表（勤務時間帯）'!$C$6:$K$35,9,0))</f>
        <v/>
      </c>
      <c r="AO311" s="251" t="str">
        <f>IF(AO310="","",VLOOKUP(AO310,'シフト記号表（勤務時間帯）'!$C$6:$K$35,9,0))</f>
        <v/>
      </c>
      <c r="AP311" s="251" t="str">
        <f>IF(AP310="","",VLOOKUP(AP310,'シフト記号表（勤務時間帯）'!$C$6:$K$35,9,0))</f>
        <v/>
      </c>
      <c r="AQ311" s="251" t="str">
        <f>IF(AQ310="","",VLOOKUP(AQ310,'シフト記号表（勤務時間帯）'!$C$6:$K$35,9,0))</f>
        <v/>
      </c>
      <c r="AR311" s="251" t="str">
        <f>IF(AR310="","",VLOOKUP(AR310,'シフト記号表（勤務時間帯）'!$C$6:$K$35,9,0))</f>
        <v/>
      </c>
      <c r="AS311" s="251" t="str">
        <f>IF(AS310="","",VLOOKUP(AS310,'シフト記号表（勤務時間帯）'!$C$6:$K$35,9,0))</f>
        <v/>
      </c>
      <c r="AT311" s="256" t="str">
        <f>IF(AT310="","",VLOOKUP(AT310,'シフト記号表（勤務時間帯）'!$C$6:$K$35,9,0))</f>
        <v/>
      </c>
      <c r="AU311" s="247" t="str">
        <f>IF(AU310="","",VLOOKUP(AU310,'シフト記号表（勤務時間帯）'!$C$6:$K$35,9,0))</f>
        <v/>
      </c>
      <c r="AV311" s="251" t="str">
        <f>IF(AV310="","",VLOOKUP(AV310,'シフト記号表（勤務時間帯）'!$C$6:$K$35,9,0))</f>
        <v/>
      </c>
      <c r="AW311" s="251" t="str">
        <f>IF(AW310="","",VLOOKUP(AW310,'シフト記号表（勤務時間帯）'!$C$6:$K$35,9,0))</f>
        <v/>
      </c>
      <c r="AX311" s="276">
        <f>IF($BB$3="４週",SUM(S311:AT311),IF($BB$3="暦月",SUM(S311:AW311),""))</f>
        <v>0</v>
      </c>
      <c r="AY311" s="276"/>
      <c r="AZ311" s="285">
        <f>IF($BB$3="４週",AX311/4,IF($BB$3="暦月",'認知症対応型通所（100名）'!AX311/('認知症対応型通所（100名）'!$BB$8/7),""))</f>
        <v>0</v>
      </c>
      <c r="BA311" s="285"/>
      <c r="BB311" s="174"/>
      <c r="BC311" s="174"/>
      <c r="BD311" s="174"/>
      <c r="BE311" s="174"/>
      <c r="BF311" s="174"/>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c r="GU311" s="5"/>
      <c r="GV311" s="5"/>
      <c r="GW311" s="5"/>
      <c r="GX311" s="5"/>
      <c r="GY311" s="5"/>
      <c r="GZ311" s="5"/>
      <c r="HA311" s="5"/>
      <c r="HB311" s="5"/>
      <c r="HC311" s="5"/>
      <c r="HD311" s="5"/>
      <c r="HE311" s="5"/>
      <c r="HF311" s="5"/>
      <c r="HG311" s="5"/>
      <c r="HH311" s="5"/>
      <c r="HI311" s="5"/>
      <c r="HJ311" s="5"/>
      <c r="HK311" s="5"/>
      <c r="HL311" s="5"/>
      <c r="HM311" s="5"/>
      <c r="HN311" s="5"/>
      <c r="HO311" s="5"/>
      <c r="HP311" s="5"/>
      <c r="HQ311" s="5"/>
      <c r="HR311" s="5"/>
      <c r="HS311" s="5"/>
      <c r="HT311" s="5"/>
      <c r="HU311" s="5"/>
      <c r="HV311" s="5"/>
      <c r="HW311" s="5"/>
      <c r="HX311" s="5"/>
      <c r="HY311" s="5"/>
      <c r="HZ311" s="5"/>
      <c r="IA311" s="5"/>
      <c r="IB311" s="5"/>
      <c r="IC311" s="5"/>
      <c r="ID311" s="5"/>
      <c r="IE311" s="5"/>
      <c r="IF311" s="5"/>
      <c r="IG311" s="5"/>
      <c r="IH311" s="5"/>
      <c r="II311" s="5"/>
      <c r="IJ311" s="5"/>
      <c r="IK311" s="5"/>
      <c r="IL311" s="5"/>
      <c r="IM311" s="5"/>
      <c r="IN311" s="5"/>
      <c r="IO311" s="5"/>
      <c r="IP311" s="5"/>
      <c r="IQ311" s="5"/>
      <c r="IR311" s="5"/>
      <c r="IS311" s="5"/>
      <c r="IT311" s="5"/>
      <c r="IU311" s="5"/>
      <c r="IV311" s="5"/>
      <c r="IW311" s="5"/>
      <c r="IX311" s="5"/>
      <c r="IY311" s="5"/>
      <c r="IZ311" s="5"/>
      <c r="JA311" s="5"/>
      <c r="JB311" s="5"/>
      <c r="JC311" s="5"/>
      <c r="JD311" s="5"/>
      <c r="JE311" s="5"/>
      <c r="JF311" s="5"/>
      <c r="JG311" s="5"/>
      <c r="JH311" s="5"/>
      <c r="JI311" s="5"/>
      <c r="JJ311" s="5"/>
      <c r="JK311" s="5"/>
      <c r="JL311" s="5"/>
      <c r="JM311" s="5"/>
      <c r="JN311" s="5"/>
      <c r="JO311" s="5"/>
      <c r="JP311" s="5"/>
      <c r="JQ311" s="5"/>
      <c r="JR311" s="5"/>
      <c r="JS311" s="5"/>
      <c r="JT311" s="5"/>
      <c r="JU311" s="5"/>
      <c r="JV311" s="5"/>
      <c r="JW311" s="5"/>
      <c r="JX311" s="5"/>
      <c r="JY311" s="5"/>
      <c r="JZ311" s="5"/>
      <c r="KA311" s="5"/>
      <c r="KB311" s="5"/>
      <c r="KC311" s="5"/>
      <c r="KD311" s="5"/>
      <c r="KE311" s="5"/>
      <c r="KF311" s="5"/>
      <c r="KG311" s="5"/>
      <c r="KH311" s="5"/>
      <c r="KI311" s="5"/>
      <c r="KJ311" s="5"/>
      <c r="KK311" s="5"/>
      <c r="KL311" s="5"/>
      <c r="KM311" s="5"/>
      <c r="KN311" s="5"/>
      <c r="KO311" s="5"/>
      <c r="KP311" s="5"/>
      <c r="KQ311" s="5"/>
      <c r="KR311" s="5"/>
      <c r="KS311" s="5"/>
      <c r="KT311" s="5"/>
      <c r="KU311" s="5"/>
      <c r="KV311" s="5"/>
      <c r="KW311" s="5"/>
      <c r="KX311" s="5"/>
      <c r="KY311" s="5"/>
      <c r="KZ311" s="5"/>
      <c r="LA311" s="5"/>
      <c r="LB311" s="5"/>
      <c r="LC311" s="5"/>
      <c r="LD311" s="5"/>
      <c r="LE311" s="5"/>
      <c r="LF311" s="5"/>
      <c r="LG311" s="5"/>
      <c r="LH311" s="5"/>
      <c r="LI311" s="5"/>
      <c r="LJ311" s="5"/>
      <c r="LK311" s="5"/>
      <c r="LL311" s="5"/>
      <c r="LM311" s="5"/>
      <c r="LN311" s="5"/>
      <c r="LO311" s="5"/>
      <c r="LP311" s="5"/>
      <c r="LQ311" s="5"/>
      <c r="LR311" s="5"/>
      <c r="LS311" s="5"/>
      <c r="LT311" s="5"/>
      <c r="LU311" s="5"/>
      <c r="LV311" s="5"/>
      <c r="LW311" s="5"/>
      <c r="LX311" s="5"/>
      <c r="LY311" s="5"/>
      <c r="LZ311" s="5"/>
      <c r="MA311" s="5"/>
      <c r="MB311" s="5"/>
      <c r="MC311" s="5"/>
      <c r="MD311" s="5"/>
      <c r="ME311" s="5"/>
      <c r="MF311" s="5"/>
      <c r="MG311" s="5"/>
      <c r="MH311" s="5"/>
      <c r="MI311" s="5"/>
      <c r="MJ311" s="5"/>
      <c r="MK311" s="5"/>
      <c r="ML311" s="5"/>
      <c r="MM311" s="5"/>
      <c r="MN311" s="5"/>
      <c r="MO311" s="5"/>
      <c r="MP311" s="5"/>
      <c r="MQ311" s="5"/>
      <c r="MR311" s="5"/>
      <c r="MS311" s="5"/>
      <c r="MT311" s="5"/>
      <c r="MU311" s="5"/>
      <c r="MV311" s="5"/>
      <c r="MW311" s="5"/>
      <c r="MX311" s="5"/>
      <c r="MY311" s="5"/>
      <c r="MZ311" s="5"/>
      <c r="NA311" s="5"/>
      <c r="NB311" s="5"/>
      <c r="NC311" s="5"/>
      <c r="ND311" s="5"/>
      <c r="NE311" s="5"/>
      <c r="NF311" s="5"/>
      <c r="NG311" s="5"/>
      <c r="NH311" s="5"/>
      <c r="NI311" s="5"/>
      <c r="NJ311" s="5"/>
      <c r="NK311" s="5"/>
      <c r="NL311" s="5"/>
      <c r="NM311" s="5"/>
      <c r="NN311" s="5"/>
      <c r="NO311" s="5"/>
      <c r="NP311" s="5"/>
      <c r="NQ311" s="5"/>
      <c r="NR311" s="5"/>
      <c r="NS311" s="5"/>
      <c r="NT311" s="5"/>
      <c r="NU311" s="5"/>
      <c r="NV311" s="5"/>
      <c r="NW311" s="5"/>
      <c r="NX311" s="5"/>
      <c r="NY311" s="5"/>
      <c r="NZ311" s="5"/>
      <c r="OA311" s="5"/>
      <c r="OB311" s="5"/>
      <c r="OC311" s="5"/>
      <c r="OD311" s="5"/>
      <c r="OE311" s="5"/>
      <c r="OF311" s="5"/>
      <c r="OG311" s="5"/>
      <c r="OH311" s="5"/>
      <c r="OI311" s="5"/>
      <c r="OJ311" s="5"/>
      <c r="OK311" s="5"/>
      <c r="OL311" s="5"/>
      <c r="OM311" s="5"/>
      <c r="ON311" s="5"/>
      <c r="OO311" s="5"/>
      <c r="OP311" s="5"/>
      <c r="OQ311" s="5"/>
      <c r="OR311" s="5"/>
      <c r="OS311" s="5"/>
      <c r="OT311" s="5"/>
      <c r="OU311" s="5"/>
      <c r="OV311" s="5"/>
      <c r="OW311" s="5"/>
      <c r="OX311" s="5"/>
      <c r="OY311" s="5"/>
      <c r="OZ311" s="5"/>
      <c r="PA311" s="5"/>
      <c r="PB311" s="5"/>
      <c r="PC311" s="5"/>
      <c r="PD311" s="5"/>
      <c r="PE311" s="5"/>
      <c r="PF311" s="5"/>
      <c r="PG311" s="5"/>
      <c r="PH311" s="5"/>
      <c r="PI311" s="5"/>
      <c r="PJ311" s="5"/>
      <c r="PK311" s="5"/>
      <c r="PL311" s="5"/>
      <c r="PM311" s="5"/>
      <c r="PN311" s="5"/>
      <c r="PO311" s="5"/>
      <c r="PP311" s="5"/>
      <c r="PQ311" s="5"/>
      <c r="PR311" s="5"/>
      <c r="PS311" s="5"/>
      <c r="PT311" s="5"/>
      <c r="PU311" s="5"/>
      <c r="PV311" s="5"/>
      <c r="PW311" s="5"/>
      <c r="PX311" s="5"/>
      <c r="PY311" s="5"/>
      <c r="PZ311" s="5"/>
      <c r="QA311" s="5"/>
      <c r="QB311" s="5"/>
      <c r="QC311" s="5"/>
      <c r="QD311" s="5"/>
      <c r="QE311" s="5"/>
      <c r="QF311" s="5"/>
      <c r="QG311" s="5"/>
      <c r="QH311" s="5"/>
      <c r="QI311" s="5"/>
      <c r="QJ311" s="5"/>
      <c r="QK311" s="5"/>
      <c r="QL311" s="5"/>
      <c r="QM311" s="5"/>
      <c r="QN311" s="5"/>
      <c r="QO311" s="5"/>
      <c r="QP311" s="5"/>
      <c r="QQ311" s="5"/>
      <c r="QR311" s="5"/>
      <c r="QS311" s="5"/>
      <c r="QT311" s="5"/>
      <c r="QU311" s="5"/>
      <c r="QV311" s="5"/>
      <c r="QW311" s="5"/>
      <c r="QX311" s="5"/>
      <c r="QY311" s="5"/>
      <c r="QZ311" s="5"/>
      <c r="RA311" s="5"/>
      <c r="RB311" s="5"/>
      <c r="RC311" s="5"/>
      <c r="RD311" s="5"/>
      <c r="RE311" s="5"/>
      <c r="RF311" s="5"/>
      <c r="RG311" s="5"/>
      <c r="RH311" s="5"/>
      <c r="RI311" s="5"/>
      <c r="RJ311" s="5"/>
      <c r="RK311" s="5"/>
      <c r="RL311" s="5"/>
      <c r="RM311" s="5"/>
      <c r="RN311" s="5"/>
      <c r="RO311" s="5"/>
      <c r="RP311" s="5"/>
      <c r="RQ311" s="5"/>
      <c r="RR311" s="5"/>
      <c r="RS311" s="5"/>
      <c r="RT311" s="5"/>
      <c r="RU311" s="5"/>
      <c r="RV311" s="5"/>
      <c r="RW311" s="5"/>
      <c r="RX311" s="5"/>
      <c r="RY311" s="5"/>
      <c r="RZ311" s="5"/>
      <c r="SA311" s="5"/>
      <c r="SB311" s="5"/>
      <c r="SC311" s="5"/>
      <c r="SD311" s="5"/>
      <c r="SE311" s="5"/>
      <c r="SF311" s="5"/>
      <c r="SG311" s="5"/>
      <c r="SH311" s="5"/>
      <c r="SI311" s="5"/>
      <c r="SJ311" s="5"/>
      <c r="SK311" s="5"/>
      <c r="SL311" s="5"/>
      <c r="SM311" s="5"/>
      <c r="SN311" s="5"/>
      <c r="SO311" s="5"/>
      <c r="SP311" s="5"/>
      <c r="SQ311" s="5"/>
      <c r="SR311" s="5"/>
      <c r="SS311" s="5"/>
      <c r="ST311" s="5"/>
      <c r="SU311" s="5"/>
      <c r="SV311" s="5"/>
      <c r="SW311" s="5"/>
      <c r="SX311" s="5"/>
      <c r="SY311" s="5"/>
      <c r="SZ311" s="5"/>
      <c r="TA311" s="5"/>
      <c r="TB311" s="5"/>
      <c r="TC311" s="5"/>
      <c r="TD311" s="5"/>
      <c r="TE311" s="5"/>
      <c r="TF311" s="5"/>
      <c r="TG311" s="5"/>
      <c r="TH311" s="5"/>
      <c r="TI311" s="5"/>
      <c r="TJ311" s="5"/>
      <c r="TK311" s="5"/>
      <c r="TL311" s="5"/>
      <c r="TM311" s="5"/>
      <c r="TN311" s="5"/>
      <c r="TO311" s="5"/>
      <c r="TP311" s="5"/>
      <c r="TQ311" s="5"/>
      <c r="TR311" s="5"/>
      <c r="TS311" s="5"/>
      <c r="TT311" s="5"/>
      <c r="TU311" s="5"/>
      <c r="TV311" s="5"/>
      <c r="TW311" s="5"/>
      <c r="TX311" s="5"/>
      <c r="TY311" s="5"/>
      <c r="TZ311" s="5"/>
      <c r="UA311" s="5"/>
      <c r="UB311" s="5"/>
      <c r="UC311" s="5"/>
      <c r="UD311" s="5"/>
      <c r="UE311" s="5"/>
      <c r="UF311" s="5"/>
      <c r="UG311" s="5"/>
      <c r="UH311" s="5"/>
      <c r="UI311" s="5"/>
      <c r="UJ311" s="5"/>
      <c r="UK311" s="5"/>
      <c r="UL311" s="5"/>
      <c r="UM311" s="5"/>
      <c r="UN311" s="5"/>
      <c r="UO311" s="5"/>
      <c r="UP311" s="5"/>
      <c r="UQ311" s="5"/>
      <c r="UR311" s="5"/>
      <c r="US311" s="5"/>
      <c r="UT311" s="5"/>
      <c r="UU311" s="5"/>
      <c r="UV311" s="5"/>
      <c r="UW311" s="5"/>
      <c r="UX311" s="5"/>
      <c r="UY311" s="5"/>
      <c r="UZ311" s="5"/>
      <c r="VA311" s="5"/>
      <c r="VB311" s="5"/>
      <c r="VC311" s="5"/>
      <c r="VD311" s="5"/>
      <c r="VE311" s="5"/>
      <c r="VF311" s="5"/>
      <c r="VG311" s="5"/>
      <c r="VH311" s="5"/>
      <c r="VI311" s="5"/>
      <c r="VJ311" s="5"/>
      <c r="VK311" s="5"/>
      <c r="VL311" s="5"/>
      <c r="VM311" s="5"/>
      <c r="VN311" s="5"/>
      <c r="VO311" s="5"/>
      <c r="VP311" s="5"/>
      <c r="VQ311" s="5"/>
      <c r="VR311" s="5"/>
      <c r="VS311" s="5"/>
      <c r="VT311" s="5"/>
      <c r="VU311" s="5"/>
      <c r="VV311" s="5"/>
      <c r="VW311" s="5"/>
      <c r="VX311" s="5"/>
      <c r="VY311" s="5"/>
      <c r="VZ311" s="5"/>
      <c r="WA311" s="5"/>
      <c r="WB311" s="5"/>
      <c r="WC311" s="5"/>
      <c r="WD311" s="5"/>
      <c r="WE311" s="5"/>
      <c r="WF311" s="5"/>
      <c r="WG311" s="5"/>
      <c r="WH311" s="5"/>
      <c r="WI311" s="5"/>
      <c r="WJ311" s="5"/>
      <c r="WK311" s="5"/>
      <c r="WL311" s="5"/>
      <c r="WM311" s="5"/>
      <c r="WN311" s="5"/>
      <c r="WO311" s="5"/>
      <c r="WP311" s="5"/>
      <c r="WQ311" s="5"/>
      <c r="WR311" s="5"/>
      <c r="WS311" s="5"/>
      <c r="WT311" s="5"/>
      <c r="WU311" s="5"/>
      <c r="WV311" s="5"/>
      <c r="WW311" s="5"/>
      <c r="WX311" s="5"/>
      <c r="WY311" s="5"/>
      <c r="WZ311" s="5"/>
      <c r="XA311" s="5"/>
      <c r="XB311" s="5"/>
      <c r="XC311" s="5"/>
      <c r="XD311" s="5"/>
      <c r="XE311" s="5"/>
      <c r="XF311" s="5"/>
      <c r="XG311" s="5"/>
      <c r="XH311" s="5"/>
      <c r="XI311" s="5"/>
      <c r="XJ311" s="5"/>
      <c r="XK311" s="5"/>
      <c r="XL311" s="5"/>
      <c r="XM311" s="5"/>
      <c r="XN311" s="5"/>
      <c r="XO311" s="5"/>
      <c r="XP311" s="5"/>
      <c r="XQ311" s="5"/>
      <c r="XR311" s="5"/>
      <c r="XS311" s="5"/>
      <c r="XT311" s="5"/>
      <c r="XU311" s="5"/>
      <c r="XV311" s="5"/>
      <c r="XW311" s="5"/>
      <c r="XX311" s="5"/>
      <c r="XY311" s="5"/>
      <c r="XZ311" s="5"/>
      <c r="YA311" s="5"/>
      <c r="YB311" s="5"/>
      <c r="YC311" s="5"/>
      <c r="YD311" s="5"/>
      <c r="YE311" s="5"/>
      <c r="YF311" s="5"/>
      <c r="YG311" s="5"/>
      <c r="YH311" s="5"/>
      <c r="YI311" s="5"/>
      <c r="YJ311" s="5"/>
      <c r="YK311" s="5"/>
      <c r="YL311" s="5"/>
      <c r="YM311" s="5"/>
      <c r="YN311" s="5"/>
      <c r="YO311" s="5"/>
      <c r="YP311" s="5"/>
      <c r="YQ311" s="5"/>
      <c r="YR311" s="5"/>
      <c r="YS311" s="5"/>
      <c r="YT311" s="5"/>
      <c r="YU311" s="5"/>
      <c r="YV311" s="5"/>
      <c r="YW311" s="5"/>
      <c r="YX311" s="5"/>
      <c r="YY311" s="5"/>
      <c r="YZ311" s="5"/>
      <c r="ZA311" s="5"/>
      <c r="ZB311" s="5"/>
      <c r="ZC311" s="5"/>
      <c r="ZD311" s="5"/>
      <c r="ZE311" s="5"/>
      <c r="ZF311" s="5"/>
      <c r="ZG311" s="5"/>
      <c r="ZH311" s="5"/>
      <c r="ZI311" s="5"/>
      <c r="ZJ311" s="5"/>
      <c r="ZK311" s="5"/>
      <c r="ZL311" s="5"/>
      <c r="ZM311" s="5"/>
      <c r="ZN311" s="5"/>
      <c r="ZO311" s="5"/>
      <c r="ZP311" s="5"/>
      <c r="ZQ311" s="5"/>
      <c r="ZR311" s="5"/>
      <c r="ZS311" s="5"/>
      <c r="ZT311" s="5"/>
      <c r="ZU311" s="5"/>
      <c r="ZV311" s="5"/>
      <c r="ZW311" s="5"/>
      <c r="ZX311" s="5"/>
      <c r="ZY311" s="5"/>
      <c r="ZZ311" s="5"/>
      <c r="AAA311" s="5"/>
      <c r="AAB311" s="5"/>
      <c r="AAC311" s="5"/>
      <c r="AAD311" s="5"/>
      <c r="AAE311" s="5"/>
      <c r="AAF311" s="5"/>
      <c r="AAG311" s="5"/>
      <c r="AAH311" s="5"/>
      <c r="AAI311" s="5"/>
      <c r="AAJ311" s="5"/>
      <c r="AAK311" s="5"/>
      <c r="AAL311" s="5"/>
      <c r="AAM311" s="5"/>
      <c r="AAN311" s="5"/>
      <c r="AAO311" s="5"/>
      <c r="AAP311" s="5"/>
      <c r="AAQ311" s="5"/>
      <c r="AAR311" s="5"/>
      <c r="AAS311" s="5"/>
      <c r="AAT311" s="5"/>
      <c r="AAU311" s="5"/>
      <c r="AAV311" s="5"/>
      <c r="AAW311" s="5"/>
      <c r="AAX311" s="5"/>
      <c r="AAY311" s="5"/>
      <c r="AAZ311" s="5"/>
      <c r="ABA311" s="5"/>
      <c r="ABB311" s="5"/>
      <c r="ABC311" s="5"/>
      <c r="ABD311" s="5"/>
      <c r="ABE311" s="5"/>
      <c r="ABF311" s="5"/>
      <c r="ABG311" s="5"/>
      <c r="ABH311" s="5"/>
      <c r="ABI311" s="5"/>
      <c r="ABJ311" s="5"/>
      <c r="ABK311" s="5"/>
      <c r="ABL311" s="5"/>
      <c r="ABM311" s="5"/>
      <c r="ABN311" s="5"/>
      <c r="ABO311" s="5"/>
      <c r="ABP311" s="5"/>
      <c r="ABQ311" s="5"/>
      <c r="ABR311" s="5"/>
      <c r="ABS311" s="5"/>
      <c r="ABT311" s="5"/>
      <c r="ABU311" s="5"/>
      <c r="ABV311" s="5"/>
      <c r="ABW311" s="5"/>
      <c r="ABX311" s="5"/>
      <c r="ABY311" s="5"/>
      <c r="ABZ311" s="5"/>
      <c r="ACA311" s="5"/>
      <c r="ACB311" s="5"/>
      <c r="ACC311" s="5"/>
      <c r="ACD311" s="5"/>
      <c r="ACE311" s="5"/>
      <c r="ACF311" s="5"/>
      <c r="ACG311" s="5"/>
      <c r="ACH311" s="5"/>
      <c r="ACI311" s="5"/>
      <c r="ACJ311" s="5"/>
      <c r="ACK311" s="5"/>
      <c r="ACL311" s="5"/>
      <c r="ACM311" s="5"/>
      <c r="ACN311" s="5"/>
      <c r="ACO311" s="5"/>
      <c r="ACP311" s="5"/>
      <c r="ACQ311" s="5"/>
      <c r="ACR311" s="5"/>
      <c r="ACS311" s="5"/>
      <c r="ACT311" s="5"/>
      <c r="ACU311" s="5"/>
      <c r="ACV311" s="5"/>
      <c r="ACW311" s="5"/>
      <c r="ACX311" s="5"/>
      <c r="ACY311" s="5"/>
      <c r="ACZ311" s="5"/>
      <c r="ADA311" s="5"/>
      <c r="ADB311" s="5"/>
      <c r="ADC311" s="5"/>
      <c r="ADD311" s="5"/>
      <c r="ADE311" s="5"/>
      <c r="ADF311" s="5"/>
      <c r="ADG311" s="5"/>
      <c r="ADH311" s="5"/>
      <c r="ADI311" s="5"/>
      <c r="ADJ311" s="5"/>
      <c r="ADK311" s="5"/>
      <c r="ADL311" s="5"/>
      <c r="ADM311" s="5"/>
      <c r="ADN311" s="5"/>
      <c r="ADO311" s="5"/>
      <c r="ADP311" s="5"/>
      <c r="ADQ311" s="5"/>
      <c r="ADR311" s="5"/>
      <c r="ADS311" s="5"/>
      <c r="ADT311" s="5"/>
      <c r="ADU311" s="5"/>
      <c r="ADV311" s="5"/>
      <c r="ADW311" s="5"/>
      <c r="ADX311" s="5"/>
      <c r="ADY311" s="5"/>
      <c r="ADZ311" s="5"/>
      <c r="AEA311" s="5"/>
      <c r="AEB311" s="5"/>
      <c r="AEC311" s="5"/>
      <c r="AED311" s="5"/>
      <c r="AEE311" s="5"/>
      <c r="AEF311" s="5"/>
      <c r="AEG311" s="5"/>
      <c r="AEH311" s="5"/>
      <c r="AEI311" s="5"/>
      <c r="AEJ311" s="5"/>
      <c r="AEK311" s="5"/>
      <c r="AEL311" s="5"/>
      <c r="AEM311" s="5"/>
      <c r="AEN311" s="5"/>
      <c r="AEO311" s="5"/>
      <c r="AEP311" s="5"/>
      <c r="AEQ311" s="5"/>
      <c r="AER311" s="5"/>
      <c r="AES311" s="5"/>
      <c r="AET311" s="5"/>
      <c r="AEU311" s="5"/>
      <c r="AEV311" s="5"/>
      <c r="AEW311" s="5"/>
      <c r="AEX311" s="5"/>
      <c r="AEY311" s="5"/>
      <c r="AEZ311" s="5"/>
      <c r="AFA311" s="5"/>
      <c r="AFB311" s="5"/>
      <c r="AFC311" s="5"/>
      <c r="AFD311" s="5"/>
      <c r="AFE311" s="5"/>
      <c r="AFF311" s="5"/>
      <c r="AFG311" s="5"/>
      <c r="AFH311" s="5"/>
      <c r="AFI311" s="5"/>
      <c r="AFJ311" s="5"/>
      <c r="AFK311" s="5"/>
      <c r="AFL311" s="5"/>
      <c r="AFM311" s="5"/>
      <c r="AFN311" s="5"/>
      <c r="AFO311" s="5"/>
      <c r="AFP311" s="5"/>
      <c r="AFQ311" s="5"/>
      <c r="AFR311" s="5"/>
      <c r="AFS311" s="5"/>
      <c r="AFT311" s="5"/>
      <c r="AFU311" s="5"/>
      <c r="AFV311" s="5"/>
      <c r="AFW311" s="5"/>
      <c r="AFX311" s="5"/>
      <c r="AFY311" s="5"/>
      <c r="AFZ311" s="5"/>
      <c r="AGA311" s="5"/>
      <c r="AGB311" s="5"/>
      <c r="AGC311" s="5"/>
      <c r="AGD311" s="5"/>
      <c r="AGE311" s="5"/>
      <c r="AGF311" s="5"/>
      <c r="AGG311" s="5"/>
      <c r="AGH311" s="5"/>
      <c r="AGI311" s="5"/>
      <c r="AGJ311" s="5"/>
      <c r="AGK311" s="5"/>
      <c r="AGL311" s="5"/>
      <c r="AGM311" s="5"/>
      <c r="AGN311" s="5"/>
      <c r="AGO311" s="5"/>
      <c r="AGP311" s="5"/>
      <c r="AGQ311" s="5"/>
      <c r="AGR311" s="5"/>
      <c r="AGS311" s="5"/>
      <c r="AGT311" s="5"/>
      <c r="AGU311" s="5"/>
      <c r="AGV311" s="5"/>
      <c r="AGW311" s="5"/>
      <c r="AGX311" s="5"/>
      <c r="AGY311" s="5"/>
      <c r="AGZ311" s="5"/>
      <c r="AHA311" s="5"/>
      <c r="AHB311" s="5"/>
      <c r="AHC311" s="5"/>
      <c r="AHD311" s="5"/>
      <c r="AHE311" s="5"/>
      <c r="AHF311" s="5"/>
      <c r="AHG311" s="5"/>
      <c r="AHH311" s="5"/>
      <c r="AHI311" s="5"/>
      <c r="AHJ311" s="5"/>
      <c r="AHK311" s="5"/>
      <c r="AHL311" s="5"/>
      <c r="AHM311" s="5"/>
      <c r="AHN311" s="5"/>
      <c r="AHO311" s="5"/>
      <c r="AHP311" s="5"/>
      <c r="AHQ311" s="5"/>
      <c r="AHR311" s="5"/>
      <c r="AHS311" s="5"/>
      <c r="AHT311" s="5"/>
      <c r="AHU311" s="5"/>
      <c r="AHV311" s="5"/>
      <c r="AHW311" s="5"/>
      <c r="AHX311" s="5"/>
      <c r="AHY311" s="5"/>
      <c r="AHZ311" s="5"/>
      <c r="AIA311" s="5"/>
      <c r="AIB311" s="5"/>
      <c r="AIC311" s="5"/>
      <c r="AID311" s="5"/>
      <c r="AIE311" s="5"/>
      <c r="AIF311" s="5"/>
      <c r="AIG311" s="5"/>
      <c r="AIH311" s="5"/>
      <c r="AII311" s="5"/>
      <c r="AIJ311" s="5"/>
      <c r="AIK311" s="5"/>
      <c r="AIL311" s="5"/>
      <c r="AIM311" s="5"/>
      <c r="AIN311" s="5"/>
      <c r="AIO311" s="5"/>
      <c r="AIP311" s="5"/>
      <c r="AIQ311" s="5"/>
      <c r="AIR311" s="5"/>
      <c r="AIS311" s="5"/>
      <c r="AIT311" s="5"/>
      <c r="AIU311" s="5"/>
      <c r="AIV311" s="5"/>
      <c r="AIW311" s="5"/>
      <c r="AIX311" s="5"/>
      <c r="AIY311" s="5"/>
      <c r="AIZ311" s="5"/>
      <c r="AJA311" s="5"/>
      <c r="AJB311" s="5"/>
      <c r="AJC311" s="5"/>
      <c r="AJD311" s="5"/>
      <c r="AJE311" s="5"/>
      <c r="AJF311" s="5"/>
      <c r="AJG311" s="5"/>
      <c r="AJH311" s="5"/>
      <c r="AJI311" s="5"/>
      <c r="AJJ311" s="5"/>
      <c r="AJK311" s="5"/>
      <c r="AJL311" s="5"/>
      <c r="AJM311" s="5"/>
      <c r="AJN311" s="5"/>
      <c r="AJO311" s="5"/>
      <c r="AJP311" s="5"/>
      <c r="AJQ311" s="5"/>
      <c r="AJR311" s="5"/>
      <c r="AJS311" s="5"/>
      <c r="AJT311" s="5"/>
      <c r="AJU311" s="5"/>
      <c r="AJV311" s="5"/>
      <c r="AJW311" s="5"/>
      <c r="AJX311" s="5"/>
      <c r="AJY311" s="5"/>
      <c r="AJZ311" s="5"/>
      <c r="AKA311" s="5"/>
      <c r="AKB311" s="5"/>
      <c r="AKC311" s="5"/>
      <c r="AKD311" s="5"/>
      <c r="AKE311" s="5"/>
      <c r="AKF311" s="5"/>
      <c r="AKG311" s="5"/>
      <c r="AKH311" s="5"/>
      <c r="AKI311" s="5"/>
      <c r="AKJ311" s="5"/>
      <c r="AKK311" s="5"/>
      <c r="AKL311" s="5"/>
      <c r="AKM311" s="5"/>
      <c r="AKN311" s="5"/>
      <c r="AKO311" s="5"/>
      <c r="AKP311" s="5"/>
      <c r="AKQ311" s="5"/>
      <c r="AKR311" s="5"/>
      <c r="AKS311" s="5"/>
      <c r="AKT311" s="5"/>
      <c r="AKU311" s="5"/>
      <c r="AKV311" s="5"/>
      <c r="AKW311" s="5"/>
      <c r="AKX311" s="5"/>
      <c r="AKY311" s="5"/>
      <c r="AKZ311" s="5"/>
      <c r="ALA311" s="5"/>
      <c r="ALB311" s="5"/>
      <c r="ALC311" s="5"/>
      <c r="ALD311" s="5"/>
      <c r="ALE311" s="5"/>
      <c r="ALF311" s="5"/>
      <c r="ALG311" s="5"/>
      <c r="ALH311" s="5"/>
      <c r="ALI311" s="5"/>
      <c r="ALJ311" s="5"/>
      <c r="ALK311" s="5"/>
      <c r="ALL311" s="5"/>
      <c r="ALM311" s="5"/>
      <c r="ALN311" s="5"/>
      <c r="ALO311" s="5"/>
      <c r="ALP311" s="5"/>
      <c r="ALQ311" s="5"/>
      <c r="ALR311" s="5"/>
      <c r="ALS311" s="5"/>
      <c r="ALT311" s="5"/>
      <c r="ALU311" s="5"/>
      <c r="ALV311" s="5"/>
      <c r="ALW311" s="5"/>
      <c r="ALX311" s="5"/>
      <c r="ALY311" s="5"/>
      <c r="ALZ311" s="5"/>
      <c r="AMA311" s="5"/>
      <c r="AMB311" s="5"/>
      <c r="AMC311" s="5"/>
      <c r="AMD311" s="5"/>
      <c r="AME311" s="5"/>
      <c r="AMF311" s="5"/>
      <c r="AMG311" s="5"/>
      <c r="AMH311" s="5"/>
      <c r="AMI311" s="5"/>
      <c r="AMJ311" s="5"/>
    </row>
    <row r="312" spans="1:1024" ht="20.25" customHeight="1">
      <c r="A312" s="5"/>
      <c r="B312" s="209"/>
      <c r="C312" s="219"/>
      <c r="D312" s="219"/>
      <c r="E312" s="219"/>
      <c r="F312" s="303">
        <f>C310</f>
        <v>0</v>
      </c>
      <c r="G312" s="50"/>
      <c r="H312" s="50"/>
      <c r="I312" s="50"/>
      <c r="J312" s="50"/>
      <c r="K312" s="50"/>
      <c r="L312" s="67"/>
      <c r="M312" s="67"/>
      <c r="N312" s="67"/>
      <c r="O312" s="67"/>
      <c r="P312" s="240" t="s">
        <v>44</v>
      </c>
      <c r="Q312" s="240"/>
      <c r="R312" s="240"/>
      <c r="S312" s="248" t="str">
        <f>IF(S310="","",VLOOKUP(S310,'シフト記号表（勤務時間帯）'!$C$6:$U$35,19,0))</f>
        <v/>
      </c>
      <c r="T312" s="252" t="str">
        <f>IF(T310="","",VLOOKUP(T310,'シフト記号表（勤務時間帯）'!$C$6:$U$35,19,0))</f>
        <v/>
      </c>
      <c r="U312" s="252" t="str">
        <f>IF(U310="","",VLOOKUP(U310,'シフト記号表（勤務時間帯）'!$C$6:$U$35,19,0))</f>
        <v/>
      </c>
      <c r="V312" s="252" t="str">
        <f>IF(V310="","",VLOOKUP(V310,'シフト記号表（勤務時間帯）'!$C$6:$U$35,19,0))</f>
        <v/>
      </c>
      <c r="W312" s="252" t="str">
        <f>IF(W310="","",VLOOKUP(W310,'シフト記号表（勤務時間帯）'!$C$6:$U$35,19,0))</f>
        <v/>
      </c>
      <c r="X312" s="252" t="str">
        <f>IF(X310="","",VLOOKUP(X310,'シフト記号表（勤務時間帯）'!$C$6:$U$35,19,0))</f>
        <v/>
      </c>
      <c r="Y312" s="257" t="str">
        <f>IF(Y310="","",VLOOKUP(Y310,'シフト記号表（勤務時間帯）'!$C$6:$U$35,19,0))</f>
        <v/>
      </c>
      <c r="Z312" s="248" t="str">
        <f>IF(Z310="","",VLOOKUP(Z310,'シフト記号表（勤務時間帯）'!$C$6:$U$35,19,0))</f>
        <v/>
      </c>
      <c r="AA312" s="252" t="str">
        <f>IF(AA310="","",VLOOKUP(AA310,'シフト記号表（勤務時間帯）'!$C$6:$U$35,19,0))</f>
        <v/>
      </c>
      <c r="AB312" s="252" t="str">
        <f>IF(AB310="","",VLOOKUP(AB310,'シフト記号表（勤務時間帯）'!$C$6:$U$35,19,0))</f>
        <v/>
      </c>
      <c r="AC312" s="252" t="str">
        <f>IF(AC310="","",VLOOKUP(AC310,'シフト記号表（勤務時間帯）'!$C$6:$U$35,19,0))</f>
        <v/>
      </c>
      <c r="AD312" s="252" t="str">
        <f>IF(AD310="","",VLOOKUP(AD310,'シフト記号表（勤務時間帯）'!$C$6:$U$35,19,0))</f>
        <v/>
      </c>
      <c r="AE312" s="252" t="str">
        <f>IF(AE310="","",VLOOKUP(AE310,'シフト記号表（勤務時間帯）'!$C$6:$U$35,19,0))</f>
        <v/>
      </c>
      <c r="AF312" s="257" t="str">
        <f>IF(AF310="","",VLOOKUP(AF310,'シフト記号表（勤務時間帯）'!$C$6:$U$35,19,0))</f>
        <v/>
      </c>
      <c r="AG312" s="248" t="str">
        <f>IF(AG310="","",VLOOKUP(AG310,'シフト記号表（勤務時間帯）'!$C$6:$U$35,19,0))</f>
        <v/>
      </c>
      <c r="AH312" s="252" t="str">
        <f>IF(AH310="","",VLOOKUP(AH310,'シフト記号表（勤務時間帯）'!$C$6:$U$35,19,0))</f>
        <v/>
      </c>
      <c r="AI312" s="252" t="str">
        <f>IF(AI310="","",VLOOKUP(AI310,'シフト記号表（勤務時間帯）'!$C$6:$U$35,19,0))</f>
        <v/>
      </c>
      <c r="AJ312" s="252" t="str">
        <f>IF(AJ310="","",VLOOKUP(AJ310,'シフト記号表（勤務時間帯）'!$C$6:$U$35,19,0))</f>
        <v/>
      </c>
      <c r="AK312" s="252" t="str">
        <f>IF(AK310="","",VLOOKUP(AK310,'シフト記号表（勤務時間帯）'!$C$6:$U$35,19,0))</f>
        <v/>
      </c>
      <c r="AL312" s="252" t="str">
        <f>IF(AL310="","",VLOOKUP(AL310,'シフト記号表（勤務時間帯）'!$C$6:$U$35,19,0))</f>
        <v/>
      </c>
      <c r="AM312" s="257" t="str">
        <f>IF(AM310="","",VLOOKUP(AM310,'シフト記号表（勤務時間帯）'!$C$6:$U$35,19,0))</f>
        <v/>
      </c>
      <c r="AN312" s="248" t="str">
        <f>IF(AN310="","",VLOOKUP(AN310,'シフト記号表（勤務時間帯）'!$C$6:$U$35,19,0))</f>
        <v/>
      </c>
      <c r="AO312" s="252" t="str">
        <f>IF(AO310="","",VLOOKUP(AO310,'シフト記号表（勤務時間帯）'!$C$6:$U$35,19,0))</f>
        <v/>
      </c>
      <c r="AP312" s="252" t="str">
        <f>IF(AP310="","",VLOOKUP(AP310,'シフト記号表（勤務時間帯）'!$C$6:$U$35,19,0))</f>
        <v/>
      </c>
      <c r="AQ312" s="252" t="str">
        <f>IF(AQ310="","",VLOOKUP(AQ310,'シフト記号表（勤務時間帯）'!$C$6:$U$35,19,0))</f>
        <v/>
      </c>
      <c r="AR312" s="252" t="str">
        <f>IF(AR310="","",VLOOKUP(AR310,'シフト記号表（勤務時間帯）'!$C$6:$U$35,19,0))</f>
        <v/>
      </c>
      <c r="AS312" s="252" t="str">
        <f>IF(AS310="","",VLOOKUP(AS310,'シフト記号表（勤務時間帯）'!$C$6:$U$35,19,0))</f>
        <v/>
      </c>
      <c r="AT312" s="257" t="str">
        <f>IF(AT310="","",VLOOKUP(AT310,'シフト記号表（勤務時間帯）'!$C$6:$U$35,19,0))</f>
        <v/>
      </c>
      <c r="AU312" s="248" t="str">
        <f>IF(AU310="","",VLOOKUP(AU310,'シフト記号表（勤務時間帯）'!$C$6:$U$35,19,0))</f>
        <v/>
      </c>
      <c r="AV312" s="252" t="str">
        <f>IF(AV310="","",VLOOKUP(AV310,'シフト記号表（勤務時間帯）'!$C$6:$U$35,19,0))</f>
        <v/>
      </c>
      <c r="AW312" s="252" t="str">
        <f>IF(AW310="","",VLOOKUP(AW310,'シフト記号表（勤務時間帯）'!$C$6:$U$35,19,0))</f>
        <v/>
      </c>
      <c r="AX312" s="277">
        <f>IF($BB$3="４週",SUM(S312:AT312),IF($BB$3="暦月",SUM(S312:AW312),""))</f>
        <v>0</v>
      </c>
      <c r="AY312" s="277"/>
      <c r="AZ312" s="286">
        <f>IF($BB$3="４週",AX312/4,IF($BB$3="暦月",'認知症対応型通所（100名）'!AX312/('認知症対応型通所（100名）'!$BB$8/7),""))</f>
        <v>0</v>
      </c>
      <c r="BA312" s="286"/>
      <c r="BB312" s="174"/>
      <c r="BC312" s="174"/>
      <c r="BD312" s="174"/>
      <c r="BE312" s="174"/>
      <c r="BF312" s="174"/>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c r="GS312" s="5"/>
      <c r="GT312" s="5"/>
      <c r="GU312" s="5"/>
      <c r="GV312" s="5"/>
      <c r="GW312" s="5"/>
      <c r="GX312" s="5"/>
      <c r="GY312" s="5"/>
      <c r="GZ312" s="5"/>
      <c r="HA312" s="5"/>
      <c r="HB312" s="5"/>
      <c r="HC312" s="5"/>
      <c r="HD312" s="5"/>
      <c r="HE312" s="5"/>
      <c r="HF312" s="5"/>
      <c r="HG312" s="5"/>
      <c r="HH312" s="5"/>
      <c r="HI312" s="5"/>
      <c r="HJ312" s="5"/>
      <c r="HK312" s="5"/>
      <c r="HL312" s="5"/>
      <c r="HM312" s="5"/>
      <c r="HN312" s="5"/>
      <c r="HO312" s="5"/>
      <c r="HP312" s="5"/>
      <c r="HQ312" s="5"/>
      <c r="HR312" s="5"/>
      <c r="HS312" s="5"/>
      <c r="HT312" s="5"/>
      <c r="HU312" s="5"/>
      <c r="HV312" s="5"/>
      <c r="HW312" s="5"/>
      <c r="HX312" s="5"/>
      <c r="HY312" s="5"/>
      <c r="HZ312" s="5"/>
      <c r="IA312" s="5"/>
      <c r="IB312" s="5"/>
      <c r="IC312" s="5"/>
      <c r="ID312" s="5"/>
      <c r="IE312" s="5"/>
      <c r="IF312" s="5"/>
      <c r="IG312" s="5"/>
      <c r="IH312" s="5"/>
      <c r="II312" s="5"/>
      <c r="IJ312" s="5"/>
      <c r="IK312" s="5"/>
      <c r="IL312" s="5"/>
      <c r="IM312" s="5"/>
      <c r="IN312" s="5"/>
      <c r="IO312" s="5"/>
      <c r="IP312" s="5"/>
      <c r="IQ312" s="5"/>
      <c r="IR312" s="5"/>
      <c r="IS312" s="5"/>
      <c r="IT312" s="5"/>
      <c r="IU312" s="5"/>
      <c r="IV312" s="5"/>
      <c r="IW312" s="5"/>
      <c r="IX312" s="5"/>
      <c r="IY312" s="5"/>
      <c r="IZ312" s="5"/>
      <c r="JA312" s="5"/>
      <c r="JB312" s="5"/>
      <c r="JC312" s="5"/>
      <c r="JD312" s="5"/>
      <c r="JE312" s="5"/>
      <c r="JF312" s="5"/>
      <c r="JG312" s="5"/>
      <c r="JH312" s="5"/>
      <c r="JI312" s="5"/>
      <c r="JJ312" s="5"/>
      <c r="JK312" s="5"/>
      <c r="JL312" s="5"/>
      <c r="JM312" s="5"/>
      <c r="JN312" s="5"/>
      <c r="JO312" s="5"/>
      <c r="JP312" s="5"/>
      <c r="JQ312" s="5"/>
      <c r="JR312" s="5"/>
      <c r="JS312" s="5"/>
      <c r="JT312" s="5"/>
      <c r="JU312" s="5"/>
      <c r="JV312" s="5"/>
      <c r="JW312" s="5"/>
      <c r="JX312" s="5"/>
      <c r="JY312" s="5"/>
      <c r="JZ312" s="5"/>
      <c r="KA312" s="5"/>
      <c r="KB312" s="5"/>
      <c r="KC312" s="5"/>
      <c r="KD312" s="5"/>
      <c r="KE312" s="5"/>
      <c r="KF312" s="5"/>
      <c r="KG312" s="5"/>
      <c r="KH312" s="5"/>
      <c r="KI312" s="5"/>
      <c r="KJ312" s="5"/>
      <c r="KK312" s="5"/>
      <c r="KL312" s="5"/>
      <c r="KM312" s="5"/>
      <c r="KN312" s="5"/>
      <c r="KO312" s="5"/>
      <c r="KP312" s="5"/>
      <c r="KQ312" s="5"/>
      <c r="KR312" s="5"/>
      <c r="KS312" s="5"/>
      <c r="KT312" s="5"/>
      <c r="KU312" s="5"/>
      <c r="KV312" s="5"/>
      <c r="KW312" s="5"/>
      <c r="KX312" s="5"/>
      <c r="KY312" s="5"/>
      <c r="KZ312" s="5"/>
      <c r="LA312" s="5"/>
      <c r="LB312" s="5"/>
      <c r="LC312" s="5"/>
      <c r="LD312" s="5"/>
      <c r="LE312" s="5"/>
      <c r="LF312" s="5"/>
      <c r="LG312" s="5"/>
      <c r="LH312" s="5"/>
      <c r="LI312" s="5"/>
      <c r="LJ312" s="5"/>
      <c r="LK312" s="5"/>
      <c r="LL312" s="5"/>
      <c r="LM312" s="5"/>
      <c r="LN312" s="5"/>
      <c r="LO312" s="5"/>
      <c r="LP312" s="5"/>
      <c r="LQ312" s="5"/>
      <c r="LR312" s="5"/>
      <c r="LS312" s="5"/>
      <c r="LT312" s="5"/>
      <c r="LU312" s="5"/>
      <c r="LV312" s="5"/>
      <c r="LW312" s="5"/>
      <c r="LX312" s="5"/>
      <c r="LY312" s="5"/>
      <c r="LZ312" s="5"/>
      <c r="MA312" s="5"/>
      <c r="MB312" s="5"/>
      <c r="MC312" s="5"/>
      <c r="MD312" s="5"/>
      <c r="ME312" s="5"/>
      <c r="MF312" s="5"/>
      <c r="MG312" s="5"/>
      <c r="MH312" s="5"/>
      <c r="MI312" s="5"/>
      <c r="MJ312" s="5"/>
      <c r="MK312" s="5"/>
      <c r="ML312" s="5"/>
      <c r="MM312" s="5"/>
      <c r="MN312" s="5"/>
      <c r="MO312" s="5"/>
      <c r="MP312" s="5"/>
      <c r="MQ312" s="5"/>
      <c r="MR312" s="5"/>
      <c r="MS312" s="5"/>
      <c r="MT312" s="5"/>
      <c r="MU312" s="5"/>
      <c r="MV312" s="5"/>
      <c r="MW312" s="5"/>
      <c r="MX312" s="5"/>
      <c r="MY312" s="5"/>
      <c r="MZ312" s="5"/>
      <c r="NA312" s="5"/>
      <c r="NB312" s="5"/>
      <c r="NC312" s="5"/>
      <c r="ND312" s="5"/>
      <c r="NE312" s="5"/>
      <c r="NF312" s="5"/>
      <c r="NG312" s="5"/>
      <c r="NH312" s="5"/>
      <c r="NI312" s="5"/>
      <c r="NJ312" s="5"/>
      <c r="NK312" s="5"/>
      <c r="NL312" s="5"/>
      <c r="NM312" s="5"/>
      <c r="NN312" s="5"/>
      <c r="NO312" s="5"/>
      <c r="NP312" s="5"/>
      <c r="NQ312" s="5"/>
      <c r="NR312" s="5"/>
      <c r="NS312" s="5"/>
      <c r="NT312" s="5"/>
      <c r="NU312" s="5"/>
      <c r="NV312" s="5"/>
      <c r="NW312" s="5"/>
      <c r="NX312" s="5"/>
      <c r="NY312" s="5"/>
      <c r="NZ312" s="5"/>
      <c r="OA312" s="5"/>
      <c r="OB312" s="5"/>
      <c r="OC312" s="5"/>
      <c r="OD312" s="5"/>
      <c r="OE312" s="5"/>
      <c r="OF312" s="5"/>
      <c r="OG312" s="5"/>
      <c r="OH312" s="5"/>
      <c r="OI312" s="5"/>
      <c r="OJ312" s="5"/>
      <c r="OK312" s="5"/>
      <c r="OL312" s="5"/>
      <c r="OM312" s="5"/>
      <c r="ON312" s="5"/>
      <c r="OO312" s="5"/>
      <c r="OP312" s="5"/>
      <c r="OQ312" s="5"/>
      <c r="OR312" s="5"/>
      <c r="OS312" s="5"/>
      <c r="OT312" s="5"/>
      <c r="OU312" s="5"/>
      <c r="OV312" s="5"/>
      <c r="OW312" s="5"/>
      <c r="OX312" s="5"/>
      <c r="OY312" s="5"/>
      <c r="OZ312" s="5"/>
      <c r="PA312" s="5"/>
      <c r="PB312" s="5"/>
      <c r="PC312" s="5"/>
      <c r="PD312" s="5"/>
      <c r="PE312" s="5"/>
      <c r="PF312" s="5"/>
      <c r="PG312" s="5"/>
      <c r="PH312" s="5"/>
      <c r="PI312" s="5"/>
      <c r="PJ312" s="5"/>
      <c r="PK312" s="5"/>
      <c r="PL312" s="5"/>
      <c r="PM312" s="5"/>
      <c r="PN312" s="5"/>
      <c r="PO312" s="5"/>
      <c r="PP312" s="5"/>
      <c r="PQ312" s="5"/>
      <c r="PR312" s="5"/>
      <c r="PS312" s="5"/>
      <c r="PT312" s="5"/>
      <c r="PU312" s="5"/>
      <c r="PV312" s="5"/>
      <c r="PW312" s="5"/>
      <c r="PX312" s="5"/>
      <c r="PY312" s="5"/>
      <c r="PZ312" s="5"/>
      <c r="QA312" s="5"/>
      <c r="QB312" s="5"/>
      <c r="QC312" s="5"/>
      <c r="QD312" s="5"/>
      <c r="QE312" s="5"/>
      <c r="QF312" s="5"/>
      <c r="QG312" s="5"/>
      <c r="QH312" s="5"/>
      <c r="QI312" s="5"/>
      <c r="QJ312" s="5"/>
      <c r="QK312" s="5"/>
      <c r="QL312" s="5"/>
      <c r="QM312" s="5"/>
      <c r="QN312" s="5"/>
      <c r="QO312" s="5"/>
      <c r="QP312" s="5"/>
      <c r="QQ312" s="5"/>
      <c r="QR312" s="5"/>
      <c r="QS312" s="5"/>
      <c r="QT312" s="5"/>
      <c r="QU312" s="5"/>
      <c r="QV312" s="5"/>
      <c r="QW312" s="5"/>
      <c r="QX312" s="5"/>
      <c r="QY312" s="5"/>
      <c r="QZ312" s="5"/>
      <c r="RA312" s="5"/>
      <c r="RB312" s="5"/>
      <c r="RC312" s="5"/>
      <c r="RD312" s="5"/>
      <c r="RE312" s="5"/>
      <c r="RF312" s="5"/>
      <c r="RG312" s="5"/>
      <c r="RH312" s="5"/>
      <c r="RI312" s="5"/>
      <c r="RJ312" s="5"/>
      <c r="RK312" s="5"/>
      <c r="RL312" s="5"/>
      <c r="RM312" s="5"/>
      <c r="RN312" s="5"/>
      <c r="RO312" s="5"/>
      <c r="RP312" s="5"/>
      <c r="RQ312" s="5"/>
      <c r="RR312" s="5"/>
      <c r="RS312" s="5"/>
      <c r="RT312" s="5"/>
      <c r="RU312" s="5"/>
      <c r="RV312" s="5"/>
      <c r="RW312" s="5"/>
      <c r="RX312" s="5"/>
      <c r="RY312" s="5"/>
      <c r="RZ312" s="5"/>
      <c r="SA312" s="5"/>
      <c r="SB312" s="5"/>
      <c r="SC312" s="5"/>
      <c r="SD312" s="5"/>
      <c r="SE312" s="5"/>
      <c r="SF312" s="5"/>
      <c r="SG312" s="5"/>
      <c r="SH312" s="5"/>
      <c r="SI312" s="5"/>
      <c r="SJ312" s="5"/>
      <c r="SK312" s="5"/>
      <c r="SL312" s="5"/>
      <c r="SM312" s="5"/>
      <c r="SN312" s="5"/>
      <c r="SO312" s="5"/>
      <c r="SP312" s="5"/>
      <c r="SQ312" s="5"/>
      <c r="SR312" s="5"/>
      <c r="SS312" s="5"/>
      <c r="ST312" s="5"/>
      <c r="SU312" s="5"/>
      <c r="SV312" s="5"/>
      <c r="SW312" s="5"/>
      <c r="SX312" s="5"/>
      <c r="SY312" s="5"/>
      <c r="SZ312" s="5"/>
      <c r="TA312" s="5"/>
      <c r="TB312" s="5"/>
      <c r="TC312" s="5"/>
      <c r="TD312" s="5"/>
      <c r="TE312" s="5"/>
      <c r="TF312" s="5"/>
      <c r="TG312" s="5"/>
      <c r="TH312" s="5"/>
      <c r="TI312" s="5"/>
      <c r="TJ312" s="5"/>
      <c r="TK312" s="5"/>
      <c r="TL312" s="5"/>
      <c r="TM312" s="5"/>
      <c r="TN312" s="5"/>
      <c r="TO312" s="5"/>
      <c r="TP312" s="5"/>
      <c r="TQ312" s="5"/>
      <c r="TR312" s="5"/>
      <c r="TS312" s="5"/>
      <c r="TT312" s="5"/>
      <c r="TU312" s="5"/>
      <c r="TV312" s="5"/>
      <c r="TW312" s="5"/>
      <c r="TX312" s="5"/>
      <c r="TY312" s="5"/>
      <c r="TZ312" s="5"/>
      <c r="UA312" s="5"/>
      <c r="UB312" s="5"/>
      <c r="UC312" s="5"/>
      <c r="UD312" s="5"/>
      <c r="UE312" s="5"/>
      <c r="UF312" s="5"/>
      <c r="UG312" s="5"/>
      <c r="UH312" s="5"/>
      <c r="UI312" s="5"/>
      <c r="UJ312" s="5"/>
      <c r="UK312" s="5"/>
      <c r="UL312" s="5"/>
      <c r="UM312" s="5"/>
      <c r="UN312" s="5"/>
      <c r="UO312" s="5"/>
      <c r="UP312" s="5"/>
      <c r="UQ312" s="5"/>
      <c r="UR312" s="5"/>
      <c r="US312" s="5"/>
      <c r="UT312" s="5"/>
      <c r="UU312" s="5"/>
      <c r="UV312" s="5"/>
      <c r="UW312" s="5"/>
      <c r="UX312" s="5"/>
      <c r="UY312" s="5"/>
      <c r="UZ312" s="5"/>
      <c r="VA312" s="5"/>
      <c r="VB312" s="5"/>
      <c r="VC312" s="5"/>
      <c r="VD312" s="5"/>
      <c r="VE312" s="5"/>
      <c r="VF312" s="5"/>
      <c r="VG312" s="5"/>
      <c r="VH312" s="5"/>
      <c r="VI312" s="5"/>
      <c r="VJ312" s="5"/>
      <c r="VK312" s="5"/>
      <c r="VL312" s="5"/>
      <c r="VM312" s="5"/>
      <c r="VN312" s="5"/>
      <c r="VO312" s="5"/>
      <c r="VP312" s="5"/>
      <c r="VQ312" s="5"/>
      <c r="VR312" s="5"/>
      <c r="VS312" s="5"/>
      <c r="VT312" s="5"/>
      <c r="VU312" s="5"/>
      <c r="VV312" s="5"/>
      <c r="VW312" s="5"/>
      <c r="VX312" s="5"/>
      <c r="VY312" s="5"/>
      <c r="VZ312" s="5"/>
      <c r="WA312" s="5"/>
      <c r="WB312" s="5"/>
      <c r="WC312" s="5"/>
      <c r="WD312" s="5"/>
      <c r="WE312" s="5"/>
      <c r="WF312" s="5"/>
      <c r="WG312" s="5"/>
      <c r="WH312" s="5"/>
      <c r="WI312" s="5"/>
      <c r="WJ312" s="5"/>
      <c r="WK312" s="5"/>
      <c r="WL312" s="5"/>
      <c r="WM312" s="5"/>
      <c r="WN312" s="5"/>
      <c r="WO312" s="5"/>
      <c r="WP312" s="5"/>
      <c r="WQ312" s="5"/>
      <c r="WR312" s="5"/>
      <c r="WS312" s="5"/>
      <c r="WT312" s="5"/>
      <c r="WU312" s="5"/>
      <c r="WV312" s="5"/>
      <c r="WW312" s="5"/>
      <c r="WX312" s="5"/>
      <c r="WY312" s="5"/>
      <c r="WZ312" s="5"/>
      <c r="XA312" s="5"/>
      <c r="XB312" s="5"/>
      <c r="XC312" s="5"/>
      <c r="XD312" s="5"/>
      <c r="XE312" s="5"/>
      <c r="XF312" s="5"/>
      <c r="XG312" s="5"/>
      <c r="XH312" s="5"/>
      <c r="XI312" s="5"/>
      <c r="XJ312" s="5"/>
      <c r="XK312" s="5"/>
      <c r="XL312" s="5"/>
      <c r="XM312" s="5"/>
      <c r="XN312" s="5"/>
      <c r="XO312" s="5"/>
      <c r="XP312" s="5"/>
      <c r="XQ312" s="5"/>
      <c r="XR312" s="5"/>
      <c r="XS312" s="5"/>
      <c r="XT312" s="5"/>
      <c r="XU312" s="5"/>
      <c r="XV312" s="5"/>
      <c r="XW312" s="5"/>
      <c r="XX312" s="5"/>
      <c r="XY312" s="5"/>
      <c r="XZ312" s="5"/>
      <c r="YA312" s="5"/>
      <c r="YB312" s="5"/>
      <c r="YC312" s="5"/>
      <c r="YD312" s="5"/>
      <c r="YE312" s="5"/>
      <c r="YF312" s="5"/>
      <c r="YG312" s="5"/>
      <c r="YH312" s="5"/>
      <c r="YI312" s="5"/>
      <c r="YJ312" s="5"/>
      <c r="YK312" s="5"/>
      <c r="YL312" s="5"/>
      <c r="YM312" s="5"/>
      <c r="YN312" s="5"/>
      <c r="YO312" s="5"/>
      <c r="YP312" s="5"/>
      <c r="YQ312" s="5"/>
      <c r="YR312" s="5"/>
      <c r="YS312" s="5"/>
      <c r="YT312" s="5"/>
      <c r="YU312" s="5"/>
      <c r="YV312" s="5"/>
      <c r="YW312" s="5"/>
      <c r="YX312" s="5"/>
      <c r="YY312" s="5"/>
      <c r="YZ312" s="5"/>
      <c r="ZA312" s="5"/>
      <c r="ZB312" s="5"/>
      <c r="ZC312" s="5"/>
      <c r="ZD312" s="5"/>
      <c r="ZE312" s="5"/>
      <c r="ZF312" s="5"/>
      <c r="ZG312" s="5"/>
      <c r="ZH312" s="5"/>
      <c r="ZI312" s="5"/>
      <c r="ZJ312" s="5"/>
      <c r="ZK312" s="5"/>
      <c r="ZL312" s="5"/>
      <c r="ZM312" s="5"/>
      <c r="ZN312" s="5"/>
      <c r="ZO312" s="5"/>
      <c r="ZP312" s="5"/>
      <c r="ZQ312" s="5"/>
      <c r="ZR312" s="5"/>
      <c r="ZS312" s="5"/>
      <c r="ZT312" s="5"/>
      <c r="ZU312" s="5"/>
      <c r="ZV312" s="5"/>
      <c r="ZW312" s="5"/>
      <c r="ZX312" s="5"/>
      <c r="ZY312" s="5"/>
      <c r="ZZ312" s="5"/>
      <c r="AAA312" s="5"/>
      <c r="AAB312" s="5"/>
      <c r="AAC312" s="5"/>
      <c r="AAD312" s="5"/>
      <c r="AAE312" s="5"/>
      <c r="AAF312" s="5"/>
      <c r="AAG312" s="5"/>
      <c r="AAH312" s="5"/>
      <c r="AAI312" s="5"/>
      <c r="AAJ312" s="5"/>
      <c r="AAK312" s="5"/>
      <c r="AAL312" s="5"/>
      <c r="AAM312" s="5"/>
      <c r="AAN312" s="5"/>
      <c r="AAO312" s="5"/>
      <c r="AAP312" s="5"/>
      <c r="AAQ312" s="5"/>
      <c r="AAR312" s="5"/>
      <c r="AAS312" s="5"/>
      <c r="AAT312" s="5"/>
      <c r="AAU312" s="5"/>
      <c r="AAV312" s="5"/>
      <c r="AAW312" s="5"/>
      <c r="AAX312" s="5"/>
      <c r="AAY312" s="5"/>
      <c r="AAZ312" s="5"/>
      <c r="ABA312" s="5"/>
      <c r="ABB312" s="5"/>
      <c r="ABC312" s="5"/>
      <c r="ABD312" s="5"/>
      <c r="ABE312" s="5"/>
      <c r="ABF312" s="5"/>
      <c r="ABG312" s="5"/>
      <c r="ABH312" s="5"/>
      <c r="ABI312" s="5"/>
      <c r="ABJ312" s="5"/>
      <c r="ABK312" s="5"/>
      <c r="ABL312" s="5"/>
      <c r="ABM312" s="5"/>
      <c r="ABN312" s="5"/>
      <c r="ABO312" s="5"/>
      <c r="ABP312" s="5"/>
      <c r="ABQ312" s="5"/>
      <c r="ABR312" s="5"/>
      <c r="ABS312" s="5"/>
      <c r="ABT312" s="5"/>
      <c r="ABU312" s="5"/>
      <c r="ABV312" s="5"/>
      <c r="ABW312" s="5"/>
      <c r="ABX312" s="5"/>
      <c r="ABY312" s="5"/>
      <c r="ABZ312" s="5"/>
      <c r="ACA312" s="5"/>
      <c r="ACB312" s="5"/>
      <c r="ACC312" s="5"/>
      <c r="ACD312" s="5"/>
      <c r="ACE312" s="5"/>
      <c r="ACF312" s="5"/>
      <c r="ACG312" s="5"/>
      <c r="ACH312" s="5"/>
      <c r="ACI312" s="5"/>
      <c r="ACJ312" s="5"/>
      <c r="ACK312" s="5"/>
      <c r="ACL312" s="5"/>
      <c r="ACM312" s="5"/>
      <c r="ACN312" s="5"/>
      <c r="ACO312" s="5"/>
      <c r="ACP312" s="5"/>
      <c r="ACQ312" s="5"/>
      <c r="ACR312" s="5"/>
      <c r="ACS312" s="5"/>
      <c r="ACT312" s="5"/>
      <c r="ACU312" s="5"/>
      <c r="ACV312" s="5"/>
      <c r="ACW312" s="5"/>
      <c r="ACX312" s="5"/>
      <c r="ACY312" s="5"/>
      <c r="ACZ312" s="5"/>
      <c r="ADA312" s="5"/>
      <c r="ADB312" s="5"/>
      <c r="ADC312" s="5"/>
      <c r="ADD312" s="5"/>
      <c r="ADE312" s="5"/>
      <c r="ADF312" s="5"/>
      <c r="ADG312" s="5"/>
      <c r="ADH312" s="5"/>
      <c r="ADI312" s="5"/>
      <c r="ADJ312" s="5"/>
      <c r="ADK312" s="5"/>
      <c r="ADL312" s="5"/>
      <c r="ADM312" s="5"/>
      <c r="ADN312" s="5"/>
      <c r="ADO312" s="5"/>
      <c r="ADP312" s="5"/>
      <c r="ADQ312" s="5"/>
      <c r="ADR312" s="5"/>
      <c r="ADS312" s="5"/>
      <c r="ADT312" s="5"/>
      <c r="ADU312" s="5"/>
      <c r="ADV312" s="5"/>
      <c r="ADW312" s="5"/>
      <c r="ADX312" s="5"/>
      <c r="ADY312" s="5"/>
      <c r="ADZ312" s="5"/>
      <c r="AEA312" s="5"/>
      <c r="AEB312" s="5"/>
      <c r="AEC312" s="5"/>
      <c r="AED312" s="5"/>
      <c r="AEE312" s="5"/>
      <c r="AEF312" s="5"/>
      <c r="AEG312" s="5"/>
      <c r="AEH312" s="5"/>
      <c r="AEI312" s="5"/>
      <c r="AEJ312" s="5"/>
      <c r="AEK312" s="5"/>
      <c r="AEL312" s="5"/>
      <c r="AEM312" s="5"/>
      <c r="AEN312" s="5"/>
      <c r="AEO312" s="5"/>
      <c r="AEP312" s="5"/>
      <c r="AEQ312" s="5"/>
      <c r="AER312" s="5"/>
      <c r="AES312" s="5"/>
      <c r="AET312" s="5"/>
      <c r="AEU312" s="5"/>
      <c r="AEV312" s="5"/>
      <c r="AEW312" s="5"/>
      <c r="AEX312" s="5"/>
      <c r="AEY312" s="5"/>
      <c r="AEZ312" s="5"/>
      <c r="AFA312" s="5"/>
      <c r="AFB312" s="5"/>
      <c r="AFC312" s="5"/>
      <c r="AFD312" s="5"/>
      <c r="AFE312" s="5"/>
      <c r="AFF312" s="5"/>
      <c r="AFG312" s="5"/>
      <c r="AFH312" s="5"/>
      <c r="AFI312" s="5"/>
      <c r="AFJ312" s="5"/>
      <c r="AFK312" s="5"/>
      <c r="AFL312" s="5"/>
      <c r="AFM312" s="5"/>
      <c r="AFN312" s="5"/>
      <c r="AFO312" s="5"/>
      <c r="AFP312" s="5"/>
      <c r="AFQ312" s="5"/>
      <c r="AFR312" s="5"/>
      <c r="AFS312" s="5"/>
      <c r="AFT312" s="5"/>
      <c r="AFU312" s="5"/>
      <c r="AFV312" s="5"/>
      <c r="AFW312" s="5"/>
      <c r="AFX312" s="5"/>
      <c r="AFY312" s="5"/>
      <c r="AFZ312" s="5"/>
      <c r="AGA312" s="5"/>
      <c r="AGB312" s="5"/>
      <c r="AGC312" s="5"/>
      <c r="AGD312" s="5"/>
      <c r="AGE312" s="5"/>
      <c r="AGF312" s="5"/>
      <c r="AGG312" s="5"/>
      <c r="AGH312" s="5"/>
      <c r="AGI312" s="5"/>
      <c r="AGJ312" s="5"/>
      <c r="AGK312" s="5"/>
      <c r="AGL312" s="5"/>
      <c r="AGM312" s="5"/>
      <c r="AGN312" s="5"/>
      <c r="AGO312" s="5"/>
      <c r="AGP312" s="5"/>
      <c r="AGQ312" s="5"/>
      <c r="AGR312" s="5"/>
      <c r="AGS312" s="5"/>
      <c r="AGT312" s="5"/>
      <c r="AGU312" s="5"/>
      <c r="AGV312" s="5"/>
      <c r="AGW312" s="5"/>
      <c r="AGX312" s="5"/>
      <c r="AGY312" s="5"/>
      <c r="AGZ312" s="5"/>
      <c r="AHA312" s="5"/>
      <c r="AHB312" s="5"/>
      <c r="AHC312" s="5"/>
      <c r="AHD312" s="5"/>
      <c r="AHE312" s="5"/>
      <c r="AHF312" s="5"/>
      <c r="AHG312" s="5"/>
      <c r="AHH312" s="5"/>
      <c r="AHI312" s="5"/>
      <c r="AHJ312" s="5"/>
      <c r="AHK312" s="5"/>
      <c r="AHL312" s="5"/>
      <c r="AHM312" s="5"/>
      <c r="AHN312" s="5"/>
      <c r="AHO312" s="5"/>
      <c r="AHP312" s="5"/>
      <c r="AHQ312" s="5"/>
      <c r="AHR312" s="5"/>
      <c r="AHS312" s="5"/>
      <c r="AHT312" s="5"/>
      <c r="AHU312" s="5"/>
      <c r="AHV312" s="5"/>
      <c r="AHW312" s="5"/>
      <c r="AHX312" s="5"/>
      <c r="AHY312" s="5"/>
      <c r="AHZ312" s="5"/>
      <c r="AIA312" s="5"/>
      <c r="AIB312" s="5"/>
      <c r="AIC312" s="5"/>
      <c r="AID312" s="5"/>
      <c r="AIE312" s="5"/>
      <c r="AIF312" s="5"/>
      <c r="AIG312" s="5"/>
      <c r="AIH312" s="5"/>
      <c r="AII312" s="5"/>
      <c r="AIJ312" s="5"/>
      <c r="AIK312" s="5"/>
      <c r="AIL312" s="5"/>
      <c r="AIM312" s="5"/>
      <c r="AIN312" s="5"/>
      <c r="AIO312" s="5"/>
      <c r="AIP312" s="5"/>
      <c r="AIQ312" s="5"/>
      <c r="AIR312" s="5"/>
      <c r="AIS312" s="5"/>
      <c r="AIT312" s="5"/>
      <c r="AIU312" s="5"/>
      <c r="AIV312" s="5"/>
      <c r="AIW312" s="5"/>
      <c r="AIX312" s="5"/>
      <c r="AIY312" s="5"/>
      <c r="AIZ312" s="5"/>
      <c r="AJA312" s="5"/>
      <c r="AJB312" s="5"/>
      <c r="AJC312" s="5"/>
      <c r="AJD312" s="5"/>
      <c r="AJE312" s="5"/>
      <c r="AJF312" s="5"/>
      <c r="AJG312" s="5"/>
      <c r="AJH312" s="5"/>
      <c r="AJI312" s="5"/>
      <c r="AJJ312" s="5"/>
      <c r="AJK312" s="5"/>
      <c r="AJL312" s="5"/>
      <c r="AJM312" s="5"/>
      <c r="AJN312" s="5"/>
      <c r="AJO312" s="5"/>
      <c r="AJP312" s="5"/>
      <c r="AJQ312" s="5"/>
      <c r="AJR312" s="5"/>
      <c r="AJS312" s="5"/>
      <c r="AJT312" s="5"/>
      <c r="AJU312" s="5"/>
      <c r="AJV312" s="5"/>
      <c r="AJW312" s="5"/>
      <c r="AJX312" s="5"/>
      <c r="AJY312" s="5"/>
      <c r="AJZ312" s="5"/>
      <c r="AKA312" s="5"/>
      <c r="AKB312" s="5"/>
      <c r="AKC312" s="5"/>
      <c r="AKD312" s="5"/>
      <c r="AKE312" s="5"/>
      <c r="AKF312" s="5"/>
      <c r="AKG312" s="5"/>
      <c r="AKH312" s="5"/>
      <c r="AKI312" s="5"/>
      <c r="AKJ312" s="5"/>
      <c r="AKK312" s="5"/>
      <c r="AKL312" s="5"/>
      <c r="AKM312" s="5"/>
      <c r="AKN312" s="5"/>
      <c r="AKO312" s="5"/>
      <c r="AKP312" s="5"/>
      <c r="AKQ312" s="5"/>
      <c r="AKR312" s="5"/>
      <c r="AKS312" s="5"/>
      <c r="AKT312" s="5"/>
      <c r="AKU312" s="5"/>
      <c r="AKV312" s="5"/>
      <c r="AKW312" s="5"/>
      <c r="AKX312" s="5"/>
      <c r="AKY312" s="5"/>
      <c r="AKZ312" s="5"/>
      <c r="ALA312" s="5"/>
      <c r="ALB312" s="5"/>
      <c r="ALC312" s="5"/>
      <c r="ALD312" s="5"/>
      <c r="ALE312" s="5"/>
      <c r="ALF312" s="5"/>
      <c r="ALG312" s="5"/>
      <c r="ALH312" s="5"/>
      <c r="ALI312" s="5"/>
      <c r="ALJ312" s="5"/>
      <c r="ALK312" s="5"/>
      <c r="ALL312" s="5"/>
      <c r="ALM312" s="5"/>
      <c r="ALN312" s="5"/>
      <c r="ALO312" s="5"/>
      <c r="ALP312" s="5"/>
      <c r="ALQ312" s="5"/>
      <c r="ALR312" s="5"/>
      <c r="ALS312" s="5"/>
      <c r="ALT312" s="5"/>
      <c r="ALU312" s="5"/>
      <c r="ALV312" s="5"/>
      <c r="ALW312" s="5"/>
      <c r="ALX312" s="5"/>
      <c r="ALY312" s="5"/>
      <c r="ALZ312" s="5"/>
      <c r="AMA312" s="5"/>
      <c r="AMB312" s="5"/>
      <c r="AMC312" s="5"/>
      <c r="AMD312" s="5"/>
      <c r="AME312" s="5"/>
      <c r="AMF312" s="5"/>
      <c r="AMG312" s="5"/>
      <c r="AMH312" s="5"/>
      <c r="AMI312" s="5"/>
      <c r="AMJ312" s="5"/>
    </row>
    <row r="313" spans="1:1024" ht="20.25" customHeight="1">
      <c r="A313" s="5"/>
      <c r="B313" s="209">
        <f>B310+1</f>
        <v>98</v>
      </c>
      <c r="C313" s="219"/>
      <c r="D313" s="219"/>
      <c r="E313" s="219"/>
      <c r="F313" s="41"/>
      <c r="G313" s="50"/>
      <c r="H313" s="50"/>
      <c r="I313" s="50"/>
      <c r="J313" s="50"/>
      <c r="K313" s="50"/>
      <c r="L313" s="67"/>
      <c r="M313" s="67"/>
      <c r="N313" s="67"/>
      <c r="O313" s="67"/>
      <c r="P313" s="241" t="s">
        <v>49</v>
      </c>
      <c r="Q313" s="241"/>
      <c r="R313" s="241"/>
      <c r="S313" s="307"/>
      <c r="T313" s="309"/>
      <c r="U313" s="309"/>
      <c r="V313" s="309"/>
      <c r="W313" s="309"/>
      <c r="X313" s="309"/>
      <c r="Y313" s="310"/>
      <c r="Z313" s="307"/>
      <c r="AA313" s="309"/>
      <c r="AB313" s="309"/>
      <c r="AC313" s="309"/>
      <c r="AD313" s="309"/>
      <c r="AE313" s="309"/>
      <c r="AF313" s="310"/>
      <c r="AG313" s="307"/>
      <c r="AH313" s="309"/>
      <c r="AI313" s="309"/>
      <c r="AJ313" s="309"/>
      <c r="AK313" s="309"/>
      <c r="AL313" s="309"/>
      <c r="AM313" s="310"/>
      <c r="AN313" s="307"/>
      <c r="AO313" s="309"/>
      <c r="AP313" s="309"/>
      <c r="AQ313" s="309"/>
      <c r="AR313" s="309"/>
      <c r="AS313" s="309"/>
      <c r="AT313" s="310"/>
      <c r="AU313" s="307"/>
      <c r="AV313" s="309"/>
      <c r="AW313" s="309"/>
      <c r="AX313" s="312"/>
      <c r="AY313" s="312"/>
      <c r="AZ313" s="316"/>
      <c r="BA313" s="316"/>
      <c r="BB313" s="174"/>
      <c r="BC313" s="174"/>
      <c r="BD313" s="174"/>
      <c r="BE313" s="174"/>
      <c r="BF313" s="174"/>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c r="HA313" s="5"/>
      <c r="HB313" s="5"/>
      <c r="HC313" s="5"/>
      <c r="HD313" s="5"/>
      <c r="HE313" s="5"/>
      <c r="HF313" s="5"/>
      <c r="HG313" s="5"/>
      <c r="HH313" s="5"/>
      <c r="HI313" s="5"/>
      <c r="HJ313" s="5"/>
      <c r="HK313" s="5"/>
      <c r="HL313" s="5"/>
      <c r="HM313" s="5"/>
      <c r="HN313" s="5"/>
      <c r="HO313" s="5"/>
      <c r="HP313" s="5"/>
      <c r="HQ313" s="5"/>
      <c r="HR313" s="5"/>
      <c r="HS313" s="5"/>
      <c r="HT313" s="5"/>
      <c r="HU313" s="5"/>
      <c r="HV313" s="5"/>
      <c r="HW313" s="5"/>
      <c r="HX313" s="5"/>
      <c r="HY313" s="5"/>
      <c r="HZ313" s="5"/>
      <c r="IA313" s="5"/>
      <c r="IB313" s="5"/>
      <c r="IC313" s="5"/>
      <c r="ID313" s="5"/>
      <c r="IE313" s="5"/>
      <c r="IF313" s="5"/>
      <c r="IG313" s="5"/>
      <c r="IH313" s="5"/>
      <c r="II313" s="5"/>
      <c r="IJ313" s="5"/>
      <c r="IK313" s="5"/>
      <c r="IL313" s="5"/>
      <c r="IM313" s="5"/>
      <c r="IN313" s="5"/>
      <c r="IO313" s="5"/>
      <c r="IP313" s="5"/>
      <c r="IQ313" s="5"/>
      <c r="IR313" s="5"/>
      <c r="IS313" s="5"/>
      <c r="IT313" s="5"/>
      <c r="IU313" s="5"/>
      <c r="IV313" s="5"/>
      <c r="IW313" s="5"/>
      <c r="IX313" s="5"/>
      <c r="IY313" s="5"/>
      <c r="IZ313" s="5"/>
      <c r="JA313" s="5"/>
      <c r="JB313" s="5"/>
      <c r="JC313" s="5"/>
      <c r="JD313" s="5"/>
      <c r="JE313" s="5"/>
      <c r="JF313" s="5"/>
      <c r="JG313" s="5"/>
      <c r="JH313" s="5"/>
      <c r="JI313" s="5"/>
      <c r="JJ313" s="5"/>
      <c r="JK313" s="5"/>
      <c r="JL313" s="5"/>
      <c r="JM313" s="5"/>
      <c r="JN313" s="5"/>
      <c r="JO313" s="5"/>
      <c r="JP313" s="5"/>
      <c r="JQ313" s="5"/>
      <c r="JR313" s="5"/>
      <c r="JS313" s="5"/>
      <c r="JT313" s="5"/>
      <c r="JU313" s="5"/>
      <c r="JV313" s="5"/>
      <c r="JW313" s="5"/>
      <c r="JX313" s="5"/>
      <c r="JY313" s="5"/>
      <c r="JZ313" s="5"/>
      <c r="KA313" s="5"/>
      <c r="KB313" s="5"/>
      <c r="KC313" s="5"/>
      <c r="KD313" s="5"/>
      <c r="KE313" s="5"/>
      <c r="KF313" s="5"/>
      <c r="KG313" s="5"/>
      <c r="KH313" s="5"/>
      <c r="KI313" s="5"/>
      <c r="KJ313" s="5"/>
      <c r="KK313" s="5"/>
      <c r="KL313" s="5"/>
      <c r="KM313" s="5"/>
      <c r="KN313" s="5"/>
      <c r="KO313" s="5"/>
      <c r="KP313" s="5"/>
      <c r="KQ313" s="5"/>
      <c r="KR313" s="5"/>
      <c r="KS313" s="5"/>
      <c r="KT313" s="5"/>
      <c r="KU313" s="5"/>
      <c r="KV313" s="5"/>
      <c r="KW313" s="5"/>
      <c r="KX313" s="5"/>
      <c r="KY313" s="5"/>
      <c r="KZ313" s="5"/>
      <c r="LA313" s="5"/>
      <c r="LB313" s="5"/>
      <c r="LC313" s="5"/>
      <c r="LD313" s="5"/>
      <c r="LE313" s="5"/>
      <c r="LF313" s="5"/>
      <c r="LG313" s="5"/>
      <c r="LH313" s="5"/>
      <c r="LI313" s="5"/>
      <c r="LJ313" s="5"/>
      <c r="LK313" s="5"/>
      <c r="LL313" s="5"/>
      <c r="LM313" s="5"/>
      <c r="LN313" s="5"/>
      <c r="LO313" s="5"/>
      <c r="LP313" s="5"/>
      <c r="LQ313" s="5"/>
      <c r="LR313" s="5"/>
      <c r="LS313" s="5"/>
      <c r="LT313" s="5"/>
      <c r="LU313" s="5"/>
      <c r="LV313" s="5"/>
      <c r="LW313" s="5"/>
      <c r="LX313" s="5"/>
      <c r="LY313" s="5"/>
      <c r="LZ313" s="5"/>
      <c r="MA313" s="5"/>
      <c r="MB313" s="5"/>
      <c r="MC313" s="5"/>
      <c r="MD313" s="5"/>
      <c r="ME313" s="5"/>
      <c r="MF313" s="5"/>
      <c r="MG313" s="5"/>
      <c r="MH313" s="5"/>
      <c r="MI313" s="5"/>
      <c r="MJ313" s="5"/>
      <c r="MK313" s="5"/>
      <c r="ML313" s="5"/>
      <c r="MM313" s="5"/>
      <c r="MN313" s="5"/>
      <c r="MO313" s="5"/>
      <c r="MP313" s="5"/>
      <c r="MQ313" s="5"/>
      <c r="MR313" s="5"/>
      <c r="MS313" s="5"/>
      <c r="MT313" s="5"/>
      <c r="MU313" s="5"/>
      <c r="MV313" s="5"/>
      <c r="MW313" s="5"/>
      <c r="MX313" s="5"/>
      <c r="MY313" s="5"/>
      <c r="MZ313" s="5"/>
      <c r="NA313" s="5"/>
      <c r="NB313" s="5"/>
      <c r="NC313" s="5"/>
      <c r="ND313" s="5"/>
      <c r="NE313" s="5"/>
      <c r="NF313" s="5"/>
      <c r="NG313" s="5"/>
      <c r="NH313" s="5"/>
      <c r="NI313" s="5"/>
      <c r="NJ313" s="5"/>
      <c r="NK313" s="5"/>
      <c r="NL313" s="5"/>
      <c r="NM313" s="5"/>
      <c r="NN313" s="5"/>
      <c r="NO313" s="5"/>
      <c r="NP313" s="5"/>
      <c r="NQ313" s="5"/>
      <c r="NR313" s="5"/>
      <c r="NS313" s="5"/>
      <c r="NT313" s="5"/>
      <c r="NU313" s="5"/>
      <c r="NV313" s="5"/>
      <c r="NW313" s="5"/>
      <c r="NX313" s="5"/>
      <c r="NY313" s="5"/>
      <c r="NZ313" s="5"/>
      <c r="OA313" s="5"/>
      <c r="OB313" s="5"/>
      <c r="OC313" s="5"/>
      <c r="OD313" s="5"/>
      <c r="OE313" s="5"/>
      <c r="OF313" s="5"/>
      <c r="OG313" s="5"/>
      <c r="OH313" s="5"/>
      <c r="OI313" s="5"/>
      <c r="OJ313" s="5"/>
      <c r="OK313" s="5"/>
      <c r="OL313" s="5"/>
      <c r="OM313" s="5"/>
      <c r="ON313" s="5"/>
      <c r="OO313" s="5"/>
      <c r="OP313" s="5"/>
      <c r="OQ313" s="5"/>
      <c r="OR313" s="5"/>
      <c r="OS313" s="5"/>
      <c r="OT313" s="5"/>
      <c r="OU313" s="5"/>
      <c r="OV313" s="5"/>
      <c r="OW313" s="5"/>
      <c r="OX313" s="5"/>
      <c r="OY313" s="5"/>
      <c r="OZ313" s="5"/>
      <c r="PA313" s="5"/>
      <c r="PB313" s="5"/>
      <c r="PC313" s="5"/>
      <c r="PD313" s="5"/>
      <c r="PE313" s="5"/>
      <c r="PF313" s="5"/>
      <c r="PG313" s="5"/>
      <c r="PH313" s="5"/>
      <c r="PI313" s="5"/>
      <c r="PJ313" s="5"/>
      <c r="PK313" s="5"/>
      <c r="PL313" s="5"/>
      <c r="PM313" s="5"/>
      <c r="PN313" s="5"/>
      <c r="PO313" s="5"/>
      <c r="PP313" s="5"/>
      <c r="PQ313" s="5"/>
      <c r="PR313" s="5"/>
      <c r="PS313" s="5"/>
      <c r="PT313" s="5"/>
      <c r="PU313" s="5"/>
      <c r="PV313" s="5"/>
      <c r="PW313" s="5"/>
      <c r="PX313" s="5"/>
      <c r="PY313" s="5"/>
      <c r="PZ313" s="5"/>
      <c r="QA313" s="5"/>
      <c r="QB313" s="5"/>
      <c r="QC313" s="5"/>
      <c r="QD313" s="5"/>
      <c r="QE313" s="5"/>
      <c r="QF313" s="5"/>
      <c r="QG313" s="5"/>
      <c r="QH313" s="5"/>
      <c r="QI313" s="5"/>
      <c r="QJ313" s="5"/>
      <c r="QK313" s="5"/>
      <c r="QL313" s="5"/>
      <c r="QM313" s="5"/>
      <c r="QN313" s="5"/>
      <c r="QO313" s="5"/>
      <c r="QP313" s="5"/>
      <c r="QQ313" s="5"/>
      <c r="QR313" s="5"/>
      <c r="QS313" s="5"/>
      <c r="QT313" s="5"/>
      <c r="QU313" s="5"/>
      <c r="QV313" s="5"/>
      <c r="QW313" s="5"/>
      <c r="QX313" s="5"/>
      <c r="QY313" s="5"/>
      <c r="QZ313" s="5"/>
      <c r="RA313" s="5"/>
      <c r="RB313" s="5"/>
      <c r="RC313" s="5"/>
      <c r="RD313" s="5"/>
      <c r="RE313" s="5"/>
      <c r="RF313" s="5"/>
      <c r="RG313" s="5"/>
      <c r="RH313" s="5"/>
      <c r="RI313" s="5"/>
      <c r="RJ313" s="5"/>
      <c r="RK313" s="5"/>
      <c r="RL313" s="5"/>
      <c r="RM313" s="5"/>
      <c r="RN313" s="5"/>
      <c r="RO313" s="5"/>
      <c r="RP313" s="5"/>
      <c r="RQ313" s="5"/>
      <c r="RR313" s="5"/>
      <c r="RS313" s="5"/>
      <c r="RT313" s="5"/>
      <c r="RU313" s="5"/>
      <c r="RV313" s="5"/>
      <c r="RW313" s="5"/>
      <c r="RX313" s="5"/>
      <c r="RY313" s="5"/>
      <c r="RZ313" s="5"/>
      <c r="SA313" s="5"/>
      <c r="SB313" s="5"/>
      <c r="SC313" s="5"/>
      <c r="SD313" s="5"/>
      <c r="SE313" s="5"/>
      <c r="SF313" s="5"/>
      <c r="SG313" s="5"/>
      <c r="SH313" s="5"/>
      <c r="SI313" s="5"/>
      <c r="SJ313" s="5"/>
      <c r="SK313" s="5"/>
      <c r="SL313" s="5"/>
      <c r="SM313" s="5"/>
      <c r="SN313" s="5"/>
      <c r="SO313" s="5"/>
      <c r="SP313" s="5"/>
      <c r="SQ313" s="5"/>
      <c r="SR313" s="5"/>
      <c r="SS313" s="5"/>
      <c r="ST313" s="5"/>
      <c r="SU313" s="5"/>
      <c r="SV313" s="5"/>
      <c r="SW313" s="5"/>
      <c r="SX313" s="5"/>
      <c r="SY313" s="5"/>
      <c r="SZ313" s="5"/>
      <c r="TA313" s="5"/>
      <c r="TB313" s="5"/>
      <c r="TC313" s="5"/>
      <c r="TD313" s="5"/>
      <c r="TE313" s="5"/>
      <c r="TF313" s="5"/>
      <c r="TG313" s="5"/>
      <c r="TH313" s="5"/>
      <c r="TI313" s="5"/>
      <c r="TJ313" s="5"/>
      <c r="TK313" s="5"/>
      <c r="TL313" s="5"/>
      <c r="TM313" s="5"/>
      <c r="TN313" s="5"/>
      <c r="TO313" s="5"/>
      <c r="TP313" s="5"/>
      <c r="TQ313" s="5"/>
      <c r="TR313" s="5"/>
      <c r="TS313" s="5"/>
      <c r="TT313" s="5"/>
      <c r="TU313" s="5"/>
      <c r="TV313" s="5"/>
      <c r="TW313" s="5"/>
      <c r="TX313" s="5"/>
      <c r="TY313" s="5"/>
      <c r="TZ313" s="5"/>
      <c r="UA313" s="5"/>
      <c r="UB313" s="5"/>
      <c r="UC313" s="5"/>
      <c r="UD313" s="5"/>
      <c r="UE313" s="5"/>
      <c r="UF313" s="5"/>
      <c r="UG313" s="5"/>
      <c r="UH313" s="5"/>
      <c r="UI313" s="5"/>
      <c r="UJ313" s="5"/>
      <c r="UK313" s="5"/>
      <c r="UL313" s="5"/>
      <c r="UM313" s="5"/>
      <c r="UN313" s="5"/>
      <c r="UO313" s="5"/>
      <c r="UP313" s="5"/>
      <c r="UQ313" s="5"/>
      <c r="UR313" s="5"/>
      <c r="US313" s="5"/>
      <c r="UT313" s="5"/>
      <c r="UU313" s="5"/>
      <c r="UV313" s="5"/>
      <c r="UW313" s="5"/>
      <c r="UX313" s="5"/>
      <c r="UY313" s="5"/>
      <c r="UZ313" s="5"/>
      <c r="VA313" s="5"/>
      <c r="VB313" s="5"/>
      <c r="VC313" s="5"/>
      <c r="VD313" s="5"/>
      <c r="VE313" s="5"/>
      <c r="VF313" s="5"/>
      <c r="VG313" s="5"/>
      <c r="VH313" s="5"/>
      <c r="VI313" s="5"/>
      <c r="VJ313" s="5"/>
      <c r="VK313" s="5"/>
      <c r="VL313" s="5"/>
      <c r="VM313" s="5"/>
      <c r="VN313" s="5"/>
      <c r="VO313" s="5"/>
      <c r="VP313" s="5"/>
      <c r="VQ313" s="5"/>
      <c r="VR313" s="5"/>
      <c r="VS313" s="5"/>
      <c r="VT313" s="5"/>
      <c r="VU313" s="5"/>
      <c r="VV313" s="5"/>
      <c r="VW313" s="5"/>
      <c r="VX313" s="5"/>
      <c r="VY313" s="5"/>
      <c r="VZ313" s="5"/>
      <c r="WA313" s="5"/>
      <c r="WB313" s="5"/>
      <c r="WC313" s="5"/>
      <c r="WD313" s="5"/>
      <c r="WE313" s="5"/>
      <c r="WF313" s="5"/>
      <c r="WG313" s="5"/>
      <c r="WH313" s="5"/>
      <c r="WI313" s="5"/>
      <c r="WJ313" s="5"/>
      <c r="WK313" s="5"/>
      <c r="WL313" s="5"/>
      <c r="WM313" s="5"/>
      <c r="WN313" s="5"/>
      <c r="WO313" s="5"/>
      <c r="WP313" s="5"/>
      <c r="WQ313" s="5"/>
      <c r="WR313" s="5"/>
      <c r="WS313" s="5"/>
      <c r="WT313" s="5"/>
      <c r="WU313" s="5"/>
      <c r="WV313" s="5"/>
      <c r="WW313" s="5"/>
      <c r="WX313" s="5"/>
      <c r="WY313" s="5"/>
      <c r="WZ313" s="5"/>
      <c r="XA313" s="5"/>
      <c r="XB313" s="5"/>
      <c r="XC313" s="5"/>
      <c r="XD313" s="5"/>
      <c r="XE313" s="5"/>
      <c r="XF313" s="5"/>
      <c r="XG313" s="5"/>
      <c r="XH313" s="5"/>
      <c r="XI313" s="5"/>
      <c r="XJ313" s="5"/>
      <c r="XK313" s="5"/>
      <c r="XL313" s="5"/>
      <c r="XM313" s="5"/>
      <c r="XN313" s="5"/>
      <c r="XO313" s="5"/>
      <c r="XP313" s="5"/>
      <c r="XQ313" s="5"/>
      <c r="XR313" s="5"/>
      <c r="XS313" s="5"/>
      <c r="XT313" s="5"/>
      <c r="XU313" s="5"/>
      <c r="XV313" s="5"/>
      <c r="XW313" s="5"/>
      <c r="XX313" s="5"/>
      <c r="XY313" s="5"/>
      <c r="XZ313" s="5"/>
      <c r="YA313" s="5"/>
      <c r="YB313" s="5"/>
      <c r="YC313" s="5"/>
      <c r="YD313" s="5"/>
      <c r="YE313" s="5"/>
      <c r="YF313" s="5"/>
      <c r="YG313" s="5"/>
      <c r="YH313" s="5"/>
      <c r="YI313" s="5"/>
      <c r="YJ313" s="5"/>
      <c r="YK313" s="5"/>
      <c r="YL313" s="5"/>
      <c r="YM313" s="5"/>
      <c r="YN313" s="5"/>
      <c r="YO313" s="5"/>
      <c r="YP313" s="5"/>
      <c r="YQ313" s="5"/>
      <c r="YR313" s="5"/>
      <c r="YS313" s="5"/>
      <c r="YT313" s="5"/>
      <c r="YU313" s="5"/>
      <c r="YV313" s="5"/>
      <c r="YW313" s="5"/>
      <c r="YX313" s="5"/>
      <c r="YY313" s="5"/>
      <c r="YZ313" s="5"/>
      <c r="ZA313" s="5"/>
      <c r="ZB313" s="5"/>
      <c r="ZC313" s="5"/>
      <c r="ZD313" s="5"/>
      <c r="ZE313" s="5"/>
      <c r="ZF313" s="5"/>
      <c r="ZG313" s="5"/>
      <c r="ZH313" s="5"/>
      <c r="ZI313" s="5"/>
      <c r="ZJ313" s="5"/>
      <c r="ZK313" s="5"/>
      <c r="ZL313" s="5"/>
      <c r="ZM313" s="5"/>
      <c r="ZN313" s="5"/>
      <c r="ZO313" s="5"/>
      <c r="ZP313" s="5"/>
      <c r="ZQ313" s="5"/>
      <c r="ZR313" s="5"/>
      <c r="ZS313" s="5"/>
      <c r="ZT313" s="5"/>
      <c r="ZU313" s="5"/>
      <c r="ZV313" s="5"/>
      <c r="ZW313" s="5"/>
      <c r="ZX313" s="5"/>
      <c r="ZY313" s="5"/>
      <c r="ZZ313" s="5"/>
      <c r="AAA313" s="5"/>
      <c r="AAB313" s="5"/>
      <c r="AAC313" s="5"/>
      <c r="AAD313" s="5"/>
      <c r="AAE313" s="5"/>
      <c r="AAF313" s="5"/>
      <c r="AAG313" s="5"/>
      <c r="AAH313" s="5"/>
      <c r="AAI313" s="5"/>
      <c r="AAJ313" s="5"/>
      <c r="AAK313" s="5"/>
      <c r="AAL313" s="5"/>
      <c r="AAM313" s="5"/>
      <c r="AAN313" s="5"/>
      <c r="AAO313" s="5"/>
      <c r="AAP313" s="5"/>
      <c r="AAQ313" s="5"/>
      <c r="AAR313" s="5"/>
      <c r="AAS313" s="5"/>
      <c r="AAT313" s="5"/>
      <c r="AAU313" s="5"/>
      <c r="AAV313" s="5"/>
      <c r="AAW313" s="5"/>
      <c r="AAX313" s="5"/>
      <c r="AAY313" s="5"/>
      <c r="AAZ313" s="5"/>
      <c r="ABA313" s="5"/>
      <c r="ABB313" s="5"/>
      <c r="ABC313" s="5"/>
      <c r="ABD313" s="5"/>
      <c r="ABE313" s="5"/>
      <c r="ABF313" s="5"/>
      <c r="ABG313" s="5"/>
      <c r="ABH313" s="5"/>
      <c r="ABI313" s="5"/>
      <c r="ABJ313" s="5"/>
      <c r="ABK313" s="5"/>
      <c r="ABL313" s="5"/>
      <c r="ABM313" s="5"/>
      <c r="ABN313" s="5"/>
      <c r="ABO313" s="5"/>
      <c r="ABP313" s="5"/>
      <c r="ABQ313" s="5"/>
      <c r="ABR313" s="5"/>
      <c r="ABS313" s="5"/>
      <c r="ABT313" s="5"/>
      <c r="ABU313" s="5"/>
      <c r="ABV313" s="5"/>
      <c r="ABW313" s="5"/>
      <c r="ABX313" s="5"/>
      <c r="ABY313" s="5"/>
      <c r="ABZ313" s="5"/>
      <c r="ACA313" s="5"/>
      <c r="ACB313" s="5"/>
      <c r="ACC313" s="5"/>
      <c r="ACD313" s="5"/>
      <c r="ACE313" s="5"/>
      <c r="ACF313" s="5"/>
      <c r="ACG313" s="5"/>
      <c r="ACH313" s="5"/>
      <c r="ACI313" s="5"/>
      <c r="ACJ313" s="5"/>
      <c r="ACK313" s="5"/>
      <c r="ACL313" s="5"/>
      <c r="ACM313" s="5"/>
      <c r="ACN313" s="5"/>
      <c r="ACO313" s="5"/>
      <c r="ACP313" s="5"/>
      <c r="ACQ313" s="5"/>
      <c r="ACR313" s="5"/>
      <c r="ACS313" s="5"/>
      <c r="ACT313" s="5"/>
      <c r="ACU313" s="5"/>
      <c r="ACV313" s="5"/>
      <c r="ACW313" s="5"/>
      <c r="ACX313" s="5"/>
      <c r="ACY313" s="5"/>
      <c r="ACZ313" s="5"/>
      <c r="ADA313" s="5"/>
      <c r="ADB313" s="5"/>
      <c r="ADC313" s="5"/>
      <c r="ADD313" s="5"/>
      <c r="ADE313" s="5"/>
      <c r="ADF313" s="5"/>
      <c r="ADG313" s="5"/>
      <c r="ADH313" s="5"/>
      <c r="ADI313" s="5"/>
      <c r="ADJ313" s="5"/>
      <c r="ADK313" s="5"/>
      <c r="ADL313" s="5"/>
      <c r="ADM313" s="5"/>
      <c r="ADN313" s="5"/>
      <c r="ADO313" s="5"/>
      <c r="ADP313" s="5"/>
      <c r="ADQ313" s="5"/>
      <c r="ADR313" s="5"/>
      <c r="ADS313" s="5"/>
      <c r="ADT313" s="5"/>
      <c r="ADU313" s="5"/>
      <c r="ADV313" s="5"/>
      <c r="ADW313" s="5"/>
      <c r="ADX313" s="5"/>
      <c r="ADY313" s="5"/>
      <c r="ADZ313" s="5"/>
      <c r="AEA313" s="5"/>
      <c r="AEB313" s="5"/>
      <c r="AEC313" s="5"/>
      <c r="AED313" s="5"/>
      <c r="AEE313" s="5"/>
      <c r="AEF313" s="5"/>
      <c r="AEG313" s="5"/>
      <c r="AEH313" s="5"/>
      <c r="AEI313" s="5"/>
      <c r="AEJ313" s="5"/>
      <c r="AEK313" s="5"/>
      <c r="AEL313" s="5"/>
      <c r="AEM313" s="5"/>
      <c r="AEN313" s="5"/>
      <c r="AEO313" s="5"/>
      <c r="AEP313" s="5"/>
      <c r="AEQ313" s="5"/>
      <c r="AER313" s="5"/>
      <c r="AES313" s="5"/>
      <c r="AET313" s="5"/>
      <c r="AEU313" s="5"/>
      <c r="AEV313" s="5"/>
      <c r="AEW313" s="5"/>
      <c r="AEX313" s="5"/>
      <c r="AEY313" s="5"/>
      <c r="AEZ313" s="5"/>
      <c r="AFA313" s="5"/>
      <c r="AFB313" s="5"/>
      <c r="AFC313" s="5"/>
      <c r="AFD313" s="5"/>
      <c r="AFE313" s="5"/>
      <c r="AFF313" s="5"/>
      <c r="AFG313" s="5"/>
      <c r="AFH313" s="5"/>
      <c r="AFI313" s="5"/>
      <c r="AFJ313" s="5"/>
      <c r="AFK313" s="5"/>
      <c r="AFL313" s="5"/>
      <c r="AFM313" s="5"/>
      <c r="AFN313" s="5"/>
      <c r="AFO313" s="5"/>
      <c r="AFP313" s="5"/>
      <c r="AFQ313" s="5"/>
      <c r="AFR313" s="5"/>
      <c r="AFS313" s="5"/>
      <c r="AFT313" s="5"/>
      <c r="AFU313" s="5"/>
      <c r="AFV313" s="5"/>
      <c r="AFW313" s="5"/>
      <c r="AFX313" s="5"/>
      <c r="AFY313" s="5"/>
      <c r="AFZ313" s="5"/>
      <c r="AGA313" s="5"/>
      <c r="AGB313" s="5"/>
      <c r="AGC313" s="5"/>
      <c r="AGD313" s="5"/>
      <c r="AGE313" s="5"/>
      <c r="AGF313" s="5"/>
      <c r="AGG313" s="5"/>
      <c r="AGH313" s="5"/>
      <c r="AGI313" s="5"/>
      <c r="AGJ313" s="5"/>
      <c r="AGK313" s="5"/>
      <c r="AGL313" s="5"/>
      <c r="AGM313" s="5"/>
      <c r="AGN313" s="5"/>
      <c r="AGO313" s="5"/>
      <c r="AGP313" s="5"/>
      <c r="AGQ313" s="5"/>
      <c r="AGR313" s="5"/>
      <c r="AGS313" s="5"/>
      <c r="AGT313" s="5"/>
      <c r="AGU313" s="5"/>
      <c r="AGV313" s="5"/>
      <c r="AGW313" s="5"/>
      <c r="AGX313" s="5"/>
      <c r="AGY313" s="5"/>
      <c r="AGZ313" s="5"/>
      <c r="AHA313" s="5"/>
      <c r="AHB313" s="5"/>
      <c r="AHC313" s="5"/>
      <c r="AHD313" s="5"/>
      <c r="AHE313" s="5"/>
      <c r="AHF313" s="5"/>
      <c r="AHG313" s="5"/>
      <c r="AHH313" s="5"/>
      <c r="AHI313" s="5"/>
      <c r="AHJ313" s="5"/>
      <c r="AHK313" s="5"/>
      <c r="AHL313" s="5"/>
      <c r="AHM313" s="5"/>
      <c r="AHN313" s="5"/>
      <c r="AHO313" s="5"/>
      <c r="AHP313" s="5"/>
      <c r="AHQ313" s="5"/>
      <c r="AHR313" s="5"/>
      <c r="AHS313" s="5"/>
      <c r="AHT313" s="5"/>
      <c r="AHU313" s="5"/>
      <c r="AHV313" s="5"/>
      <c r="AHW313" s="5"/>
      <c r="AHX313" s="5"/>
      <c r="AHY313" s="5"/>
      <c r="AHZ313" s="5"/>
      <c r="AIA313" s="5"/>
      <c r="AIB313" s="5"/>
      <c r="AIC313" s="5"/>
      <c r="AID313" s="5"/>
      <c r="AIE313" s="5"/>
      <c r="AIF313" s="5"/>
      <c r="AIG313" s="5"/>
      <c r="AIH313" s="5"/>
      <c r="AII313" s="5"/>
      <c r="AIJ313" s="5"/>
      <c r="AIK313" s="5"/>
      <c r="AIL313" s="5"/>
      <c r="AIM313" s="5"/>
      <c r="AIN313" s="5"/>
      <c r="AIO313" s="5"/>
      <c r="AIP313" s="5"/>
      <c r="AIQ313" s="5"/>
      <c r="AIR313" s="5"/>
      <c r="AIS313" s="5"/>
      <c r="AIT313" s="5"/>
      <c r="AIU313" s="5"/>
      <c r="AIV313" s="5"/>
      <c r="AIW313" s="5"/>
      <c r="AIX313" s="5"/>
      <c r="AIY313" s="5"/>
      <c r="AIZ313" s="5"/>
      <c r="AJA313" s="5"/>
      <c r="AJB313" s="5"/>
      <c r="AJC313" s="5"/>
      <c r="AJD313" s="5"/>
      <c r="AJE313" s="5"/>
      <c r="AJF313" s="5"/>
      <c r="AJG313" s="5"/>
      <c r="AJH313" s="5"/>
      <c r="AJI313" s="5"/>
      <c r="AJJ313" s="5"/>
      <c r="AJK313" s="5"/>
      <c r="AJL313" s="5"/>
      <c r="AJM313" s="5"/>
      <c r="AJN313" s="5"/>
      <c r="AJO313" s="5"/>
      <c r="AJP313" s="5"/>
      <c r="AJQ313" s="5"/>
      <c r="AJR313" s="5"/>
      <c r="AJS313" s="5"/>
      <c r="AJT313" s="5"/>
      <c r="AJU313" s="5"/>
      <c r="AJV313" s="5"/>
      <c r="AJW313" s="5"/>
      <c r="AJX313" s="5"/>
      <c r="AJY313" s="5"/>
      <c r="AJZ313" s="5"/>
      <c r="AKA313" s="5"/>
      <c r="AKB313" s="5"/>
      <c r="AKC313" s="5"/>
      <c r="AKD313" s="5"/>
      <c r="AKE313" s="5"/>
      <c r="AKF313" s="5"/>
      <c r="AKG313" s="5"/>
      <c r="AKH313" s="5"/>
      <c r="AKI313" s="5"/>
      <c r="AKJ313" s="5"/>
      <c r="AKK313" s="5"/>
      <c r="AKL313" s="5"/>
      <c r="AKM313" s="5"/>
      <c r="AKN313" s="5"/>
      <c r="AKO313" s="5"/>
      <c r="AKP313" s="5"/>
      <c r="AKQ313" s="5"/>
      <c r="AKR313" s="5"/>
      <c r="AKS313" s="5"/>
      <c r="AKT313" s="5"/>
      <c r="AKU313" s="5"/>
      <c r="AKV313" s="5"/>
      <c r="AKW313" s="5"/>
      <c r="AKX313" s="5"/>
      <c r="AKY313" s="5"/>
      <c r="AKZ313" s="5"/>
      <c r="ALA313" s="5"/>
      <c r="ALB313" s="5"/>
      <c r="ALC313" s="5"/>
      <c r="ALD313" s="5"/>
      <c r="ALE313" s="5"/>
      <c r="ALF313" s="5"/>
      <c r="ALG313" s="5"/>
      <c r="ALH313" s="5"/>
      <c r="ALI313" s="5"/>
      <c r="ALJ313" s="5"/>
      <c r="ALK313" s="5"/>
      <c r="ALL313" s="5"/>
      <c r="ALM313" s="5"/>
      <c r="ALN313" s="5"/>
      <c r="ALO313" s="5"/>
      <c r="ALP313" s="5"/>
      <c r="ALQ313" s="5"/>
      <c r="ALR313" s="5"/>
      <c r="ALS313" s="5"/>
      <c r="ALT313" s="5"/>
      <c r="ALU313" s="5"/>
      <c r="ALV313" s="5"/>
      <c r="ALW313" s="5"/>
      <c r="ALX313" s="5"/>
      <c r="ALY313" s="5"/>
      <c r="ALZ313" s="5"/>
      <c r="AMA313" s="5"/>
      <c r="AMB313" s="5"/>
      <c r="AMC313" s="5"/>
      <c r="AMD313" s="5"/>
      <c r="AME313" s="5"/>
      <c r="AMF313" s="5"/>
      <c r="AMG313" s="5"/>
      <c r="AMH313" s="5"/>
      <c r="AMI313" s="5"/>
      <c r="AMJ313" s="5"/>
    </row>
    <row r="314" spans="1:1024" ht="20.25" customHeight="1">
      <c r="A314" s="5"/>
      <c r="B314" s="209"/>
      <c r="C314" s="219"/>
      <c r="D314" s="219"/>
      <c r="E314" s="219"/>
      <c r="F314" s="39"/>
      <c r="G314" s="50"/>
      <c r="H314" s="50"/>
      <c r="I314" s="50"/>
      <c r="J314" s="50"/>
      <c r="K314" s="50"/>
      <c r="L314" s="67"/>
      <c r="M314" s="67"/>
      <c r="N314" s="67"/>
      <c r="O314" s="67"/>
      <c r="P314" s="239" t="s">
        <v>40</v>
      </c>
      <c r="Q314" s="239"/>
      <c r="R314" s="239"/>
      <c r="S314" s="247" t="str">
        <f>IF(S313="","",VLOOKUP(S313,'シフト記号表（勤務時間帯）'!$C$6:$K$35,9,0))</f>
        <v/>
      </c>
      <c r="T314" s="251" t="str">
        <f>IF(T313="","",VLOOKUP(T313,'シフト記号表（勤務時間帯）'!$C$6:$K$35,9,0))</f>
        <v/>
      </c>
      <c r="U314" s="251" t="str">
        <f>IF(U313="","",VLOOKUP(U313,'シフト記号表（勤務時間帯）'!$C$6:$K$35,9,0))</f>
        <v/>
      </c>
      <c r="V314" s="251" t="str">
        <f>IF(V313="","",VLOOKUP(V313,'シフト記号表（勤務時間帯）'!$C$6:$K$35,9,0))</f>
        <v/>
      </c>
      <c r="W314" s="251" t="str">
        <f>IF(W313="","",VLOOKUP(W313,'シフト記号表（勤務時間帯）'!$C$6:$K$35,9,0))</f>
        <v/>
      </c>
      <c r="X314" s="251" t="str">
        <f>IF(X313="","",VLOOKUP(X313,'シフト記号表（勤務時間帯）'!$C$6:$K$35,9,0))</f>
        <v/>
      </c>
      <c r="Y314" s="256" t="str">
        <f>IF(Y313="","",VLOOKUP(Y313,'シフト記号表（勤務時間帯）'!$C$6:$K$35,9,0))</f>
        <v/>
      </c>
      <c r="Z314" s="247" t="str">
        <f>IF(Z313="","",VLOOKUP(Z313,'シフト記号表（勤務時間帯）'!$C$6:$K$35,9,0))</f>
        <v/>
      </c>
      <c r="AA314" s="251" t="str">
        <f>IF(AA313="","",VLOOKUP(AA313,'シフト記号表（勤務時間帯）'!$C$6:$K$35,9,0))</f>
        <v/>
      </c>
      <c r="AB314" s="251" t="str">
        <f>IF(AB313="","",VLOOKUP(AB313,'シフト記号表（勤務時間帯）'!$C$6:$K$35,9,0))</f>
        <v/>
      </c>
      <c r="AC314" s="251" t="str">
        <f>IF(AC313="","",VLOOKUP(AC313,'シフト記号表（勤務時間帯）'!$C$6:$K$35,9,0))</f>
        <v/>
      </c>
      <c r="AD314" s="251" t="str">
        <f>IF(AD313="","",VLOOKUP(AD313,'シフト記号表（勤務時間帯）'!$C$6:$K$35,9,0))</f>
        <v/>
      </c>
      <c r="AE314" s="251" t="str">
        <f>IF(AE313="","",VLOOKUP(AE313,'シフト記号表（勤務時間帯）'!$C$6:$K$35,9,0))</f>
        <v/>
      </c>
      <c r="AF314" s="256" t="str">
        <f>IF(AF313="","",VLOOKUP(AF313,'シフト記号表（勤務時間帯）'!$C$6:$K$35,9,0))</f>
        <v/>
      </c>
      <c r="AG314" s="247" t="str">
        <f>IF(AG313="","",VLOOKUP(AG313,'シフト記号表（勤務時間帯）'!$C$6:$K$35,9,0))</f>
        <v/>
      </c>
      <c r="AH314" s="251" t="str">
        <f>IF(AH313="","",VLOOKUP(AH313,'シフト記号表（勤務時間帯）'!$C$6:$K$35,9,0))</f>
        <v/>
      </c>
      <c r="AI314" s="251" t="str">
        <f>IF(AI313="","",VLOOKUP(AI313,'シフト記号表（勤務時間帯）'!$C$6:$K$35,9,0))</f>
        <v/>
      </c>
      <c r="AJ314" s="251" t="str">
        <f>IF(AJ313="","",VLOOKUP(AJ313,'シフト記号表（勤務時間帯）'!$C$6:$K$35,9,0))</f>
        <v/>
      </c>
      <c r="AK314" s="251" t="str">
        <f>IF(AK313="","",VLOOKUP(AK313,'シフト記号表（勤務時間帯）'!$C$6:$K$35,9,0))</f>
        <v/>
      </c>
      <c r="AL314" s="251" t="str">
        <f>IF(AL313="","",VLOOKUP(AL313,'シフト記号表（勤務時間帯）'!$C$6:$K$35,9,0))</f>
        <v/>
      </c>
      <c r="AM314" s="256" t="str">
        <f>IF(AM313="","",VLOOKUP(AM313,'シフト記号表（勤務時間帯）'!$C$6:$K$35,9,0))</f>
        <v/>
      </c>
      <c r="AN314" s="247" t="str">
        <f>IF(AN313="","",VLOOKUP(AN313,'シフト記号表（勤務時間帯）'!$C$6:$K$35,9,0))</f>
        <v/>
      </c>
      <c r="AO314" s="251" t="str">
        <f>IF(AO313="","",VLOOKUP(AO313,'シフト記号表（勤務時間帯）'!$C$6:$K$35,9,0))</f>
        <v/>
      </c>
      <c r="AP314" s="251" t="str">
        <f>IF(AP313="","",VLOOKUP(AP313,'シフト記号表（勤務時間帯）'!$C$6:$K$35,9,0))</f>
        <v/>
      </c>
      <c r="AQ314" s="251" t="str">
        <f>IF(AQ313="","",VLOOKUP(AQ313,'シフト記号表（勤務時間帯）'!$C$6:$K$35,9,0))</f>
        <v/>
      </c>
      <c r="AR314" s="251" t="str">
        <f>IF(AR313="","",VLOOKUP(AR313,'シフト記号表（勤務時間帯）'!$C$6:$K$35,9,0))</f>
        <v/>
      </c>
      <c r="AS314" s="251" t="str">
        <f>IF(AS313="","",VLOOKUP(AS313,'シフト記号表（勤務時間帯）'!$C$6:$K$35,9,0))</f>
        <v/>
      </c>
      <c r="AT314" s="256" t="str">
        <f>IF(AT313="","",VLOOKUP(AT313,'シフト記号表（勤務時間帯）'!$C$6:$K$35,9,0))</f>
        <v/>
      </c>
      <c r="AU314" s="247" t="str">
        <f>IF(AU313="","",VLOOKUP(AU313,'シフト記号表（勤務時間帯）'!$C$6:$K$35,9,0))</f>
        <v/>
      </c>
      <c r="AV314" s="251" t="str">
        <f>IF(AV313="","",VLOOKUP(AV313,'シフト記号表（勤務時間帯）'!$C$6:$K$35,9,0))</f>
        <v/>
      </c>
      <c r="AW314" s="251" t="str">
        <f>IF(AW313="","",VLOOKUP(AW313,'シフト記号表（勤務時間帯）'!$C$6:$K$35,9,0))</f>
        <v/>
      </c>
      <c r="AX314" s="276">
        <f>IF($BB$3="４週",SUM(S314:AT314),IF($BB$3="暦月",SUM(S314:AW314),""))</f>
        <v>0</v>
      </c>
      <c r="AY314" s="276"/>
      <c r="AZ314" s="285">
        <f>IF($BB$3="４週",AX314/4,IF($BB$3="暦月",'認知症対応型通所（100名）'!AX314/('認知症対応型通所（100名）'!$BB$8/7),""))</f>
        <v>0</v>
      </c>
      <c r="BA314" s="285"/>
      <c r="BB314" s="174"/>
      <c r="BC314" s="174"/>
      <c r="BD314" s="174"/>
      <c r="BE314" s="174"/>
      <c r="BF314" s="174"/>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c r="HT314" s="5"/>
      <c r="HU314" s="5"/>
      <c r="HV314" s="5"/>
      <c r="HW314" s="5"/>
      <c r="HX314" s="5"/>
      <c r="HY314" s="5"/>
      <c r="HZ314" s="5"/>
      <c r="IA314" s="5"/>
      <c r="IB314" s="5"/>
      <c r="IC314" s="5"/>
      <c r="ID314" s="5"/>
      <c r="IE314" s="5"/>
      <c r="IF314" s="5"/>
      <c r="IG314" s="5"/>
      <c r="IH314" s="5"/>
      <c r="II314" s="5"/>
      <c r="IJ314" s="5"/>
      <c r="IK314" s="5"/>
      <c r="IL314" s="5"/>
      <c r="IM314" s="5"/>
      <c r="IN314" s="5"/>
      <c r="IO314" s="5"/>
      <c r="IP314" s="5"/>
      <c r="IQ314" s="5"/>
      <c r="IR314" s="5"/>
      <c r="IS314" s="5"/>
      <c r="IT314" s="5"/>
      <c r="IU314" s="5"/>
      <c r="IV314" s="5"/>
      <c r="IW314" s="5"/>
      <c r="IX314" s="5"/>
      <c r="IY314" s="5"/>
      <c r="IZ314" s="5"/>
      <c r="JA314" s="5"/>
      <c r="JB314" s="5"/>
      <c r="JC314" s="5"/>
      <c r="JD314" s="5"/>
      <c r="JE314" s="5"/>
      <c r="JF314" s="5"/>
      <c r="JG314" s="5"/>
      <c r="JH314" s="5"/>
      <c r="JI314" s="5"/>
      <c r="JJ314" s="5"/>
      <c r="JK314" s="5"/>
      <c r="JL314" s="5"/>
      <c r="JM314" s="5"/>
      <c r="JN314" s="5"/>
      <c r="JO314" s="5"/>
      <c r="JP314" s="5"/>
      <c r="JQ314" s="5"/>
      <c r="JR314" s="5"/>
      <c r="JS314" s="5"/>
      <c r="JT314" s="5"/>
      <c r="JU314" s="5"/>
      <c r="JV314" s="5"/>
      <c r="JW314" s="5"/>
      <c r="JX314" s="5"/>
      <c r="JY314" s="5"/>
      <c r="JZ314" s="5"/>
      <c r="KA314" s="5"/>
      <c r="KB314" s="5"/>
      <c r="KC314" s="5"/>
      <c r="KD314" s="5"/>
      <c r="KE314" s="5"/>
      <c r="KF314" s="5"/>
      <c r="KG314" s="5"/>
      <c r="KH314" s="5"/>
      <c r="KI314" s="5"/>
      <c r="KJ314" s="5"/>
      <c r="KK314" s="5"/>
      <c r="KL314" s="5"/>
      <c r="KM314" s="5"/>
      <c r="KN314" s="5"/>
      <c r="KO314" s="5"/>
      <c r="KP314" s="5"/>
      <c r="KQ314" s="5"/>
      <c r="KR314" s="5"/>
      <c r="KS314" s="5"/>
      <c r="KT314" s="5"/>
      <c r="KU314" s="5"/>
      <c r="KV314" s="5"/>
      <c r="KW314" s="5"/>
      <c r="KX314" s="5"/>
      <c r="KY314" s="5"/>
      <c r="KZ314" s="5"/>
      <c r="LA314" s="5"/>
      <c r="LB314" s="5"/>
      <c r="LC314" s="5"/>
      <c r="LD314" s="5"/>
      <c r="LE314" s="5"/>
      <c r="LF314" s="5"/>
      <c r="LG314" s="5"/>
      <c r="LH314" s="5"/>
      <c r="LI314" s="5"/>
      <c r="LJ314" s="5"/>
      <c r="LK314" s="5"/>
      <c r="LL314" s="5"/>
      <c r="LM314" s="5"/>
      <c r="LN314" s="5"/>
      <c r="LO314" s="5"/>
      <c r="LP314" s="5"/>
      <c r="LQ314" s="5"/>
      <c r="LR314" s="5"/>
      <c r="LS314" s="5"/>
      <c r="LT314" s="5"/>
      <c r="LU314" s="5"/>
      <c r="LV314" s="5"/>
      <c r="LW314" s="5"/>
      <c r="LX314" s="5"/>
      <c r="LY314" s="5"/>
      <c r="LZ314" s="5"/>
      <c r="MA314" s="5"/>
      <c r="MB314" s="5"/>
      <c r="MC314" s="5"/>
      <c r="MD314" s="5"/>
      <c r="ME314" s="5"/>
      <c r="MF314" s="5"/>
      <c r="MG314" s="5"/>
      <c r="MH314" s="5"/>
      <c r="MI314" s="5"/>
      <c r="MJ314" s="5"/>
      <c r="MK314" s="5"/>
      <c r="ML314" s="5"/>
      <c r="MM314" s="5"/>
      <c r="MN314" s="5"/>
      <c r="MO314" s="5"/>
      <c r="MP314" s="5"/>
      <c r="MQ314" s="5"/>
      <c r="MR314" s="5"/>
      <c r="MS314" s="5"/>
      <c r="MT314" s="5"/>
      <c r="MU314" s="5"/>
      <c r="MV314" s="5"/>
      <c r="MW314" s="5"/>
      <c r="MX314" s="5"/>
      <c r="MY314" s="5"/>
      <c r="MZ314" s="5"/>
      <c r="NA314" s="5"/>
      <c r="NB314" s="5"/>
      <c r="NC314" s="5"/>
      <c r="ND314" s="5"/>
      <c r="NE314" s="5"/>
      <c r="NF314" s="5"/>
      <c r="NG314" s="5"/>
      <c r="NH314" s="5"/>
      <c r="NI314" s="5"/>
      <c r="NJ314" s="5"/>
      <c r="NK314" s="5"/>
      <c r="NL314" s="5"/>
      <c r="NM314" s="5"/>
      <c r="NN314" s="5"/>
      <c r="NO314" s="5"/>
      <c r="NP314" s="5"/>
      <c r="NQ314" s="5"/>
      <c r="NR314" s="5"/>
      <c r="NS314" s="5"/>
      <c r="NT314" s="5"/>
      <c r="NU314" s="5"/>
      <c r="NV314" s="5"/>
      <c r="NW314" s="5"/>
      <c r="NX314" s="5"/>
      <c r="NY314" s="5"/>
      <c r="NZ314" s="5"/>
      <c r="OA314" s="5"/>
      <c r="OB314" s="5"/>
      <c r="OC314" s="5"/>
      <c r="OD314" s="5"/>
      <c r="OE314" s="5"/>
      <c r="OF314" s="5"/>
      <c r="OG314" s="5"/>
      <c r="OH314" s="5"/>
      <c r="OI314" s="5"/>
      <c r="OJ314" s="5"/>
      <c r="OK314" s="5"/>
      <c r="OL314" s="5"/>
      <c r="OM314" s="5"/>
      <c r="ON314" s="5"/>
      <c r="OO314" s="5"/>
      <c r="OP314" s="5"/>
      <c r="OQ314" s="5"/>
      <c r="OR314" s="5"/>
      <c r="OS314" s="5"/>
      <c r="OT314" s="5"/>
      <c r="OU314" s="5"/>
      <c r="OV314" s="5"/>
      <c r="OW314" s="5"/>
      <c r="OX314" s="5"/>
      <c r="OY314" s="5"/>
      <c r="OZ314" s="5"/>
      <c r="PA314" s="5"/>
      <c r="PB314" s="5"/>
      <c r="PC314" s="5"/>
      <c r="PD314" s="5"/>
      <c r="PE314" s="5"/>
      <c r="PF314" s="5"/>
      <c r="PG314" s="5"/>
      <c r="PH314" s="5"/>
      <c r="PI314" s="5"/>
      <c r="PJ314" s="5"/>
      <c r="PK314" s="5"/>
      <c r="PL314" s="5"/>
      <c r="PM314" s="5"/>
      <c r="PN314" s="5"/>
      <c r="PO314" s="5"/>
      <c r="PP314" s="5"/>
      <c r="PQ314" s="5"/>
      <c r="PR314" s="5"/>
      <c r="PS314" s="5"/>
      <c r="PT314" s="5"/>
      <c r="PU314" s="5"/>
      <c r="PV314" s="5"/>
      <c r="PW314" s="5"/>
      <c r="PX314" s="5"/>
      <c r="PY314" s="5"/>
      <c r="PZ314" s="5"/>
      <c r="QA314" s="5"/>
      <c r="QB314" s="5"/>
      <c r="QC314" s="5"/>
      <c r="QD314" s="5"/>
      <c r="QE314" s="5"/>
      <c r="QF314" s="5"/>
      <c r="QG314" s="5"/>
      <c r="QH314" s="5"/>
      <c r="QI314" s="5"/>
      <c r="QJ314" s="5"/>
      <c r="QK314" s="5"/>
      <c r="QL314" s="5"/>
      <c r="QM314" s="5"/>
      <c r="QN314" s="5"/>
      <c r="QO314" s="5"/>
      <c r="QP314" s="5"/>
      <c r="QQ314" s="5"/>
      <c r="QR314" s="5"/>
      <c r="QS314" s="5"/>
      <c r="QT314" s="5"/>
      <c r="QU314" s="5"/>
      <c r="QV314" s="5"/>
      <c r="QW314" s="5"/>
      <c r="QX314" s="5"/>
      <c r="QY314" s="5"/>
      <c r="QZ314" s="5"/>
      <c r="RA314" s="5"/>
      <c r="RB314" s="5"/>
      <c r="RC314" s="5"/>
      <c r="RD314" s="5"/>
      <c r="RE314" s="5"/>
      <c r="RF314" s="5"/>
      <c r="RG314" s="5"/>
      <c r="RH314" s="5"/>
      <c r="RI314" s="5"/>
      <c r="RJ314" s="5"/>
      <c r="RK314" s="5"/>
      <c r="RL314" s="5"/>
      <c r="RM314" s="5"/>
      <c r="RN314" s="5"/>
      <c r="RO314" s="5"/>
      <c r="RP314" s="5"/>
      <c r="RQ314" s="5"/>
      <c r="RR314" s="5"/>
      <c r="RS314" s="5"/>
      <c r="RT314" s="5"/>
      <c r="RU314" s="5"/>
      <c r="RV314" s="5"/>
      <c r="RW314" s="5"/>
      <c r="RX314" s="5"/>
      <c r="RY314" s="5"/>
      <c r="RZ314" s="5"/>
      <c r="SA314" s="5"/>
      <c r="SB314" s="5"/>
      <c r="SC314" s="5"/>
      <c r="SD314" s="5"/>
      <c r="SE314" s="5"/>
      <c r="SF314" s="5"/>
      <c r="SG314" s="5"/>
      <c r="SH314" s="5"/>
      <c r="SI314" s="5"/>
      <c r="SJ314" s="5"/>
      <c r="SK314" s="5"/>
      <c r="SL314" s="5"/>
      <c r="SM314" s="5"/>
      <c r="SN314" s="5"/>
      <c r="SO314" s="5"/>
      <c r="SP314" s="5"/>
      <c r="SQ314" s="5"/>
      <c r="SR314" s="5"/>
      <c r="SS314" s="5"/>
      <c r="ST314" s="5"/>
      <c r="SU314" s="5"/>
      <c r="SV314" s="5"/>
      <c r="SW314" s="5"/>
      <c r="SX314" s="5"/>
      <c r="SY314" s="5"/>
      <c r="SZ314" s="5"/>
      <c r="TA314" s="5"/>
      <c r="TB314" s="5"/>
      <c r="TC314" s="5"/>
      <c r="TD314" s="5"/>
      <c r="TE314" s="5"/>
      <c r="TF314" s="5"/>
      <c r="TG314" s="5"/>
      <c r="TH314" s="5"/>
      <c r="TI314" s="5"/>
      <c r="TJ314" s="5"/>
      <c r="TK314" s="5"/>
      <c r="TL314" s="5"/>
      <c r="TM314" s="5"/>
      <c r="TN314" s="5"/>
      <c r="TO314" s="5"/>
      <c r="TP314" s="5"/>
      <c r="TQ314" s="5"/>
      <c r="TR314" s="5"/>
      <c r="TS314" s="5"/>
      <c r="TT314" s="5"/>
      <c r="TU314" s="5"/>
      <c r="TV314" s="5"/>
      <c r="TW314" s="5"/>
      <c r="TX314" s="5"/>
      <c r="TY314" s="5"/>
      <c r="TZ314" s="5"/>
      <c r="UA314" s="5"/>
      <c r="UB314" s="5"/>
      <c r="UC314" s="5"/>
      <c r="UD314" s="5"/>
      <c r="UE314" s="5"/>
      <c r="UF314" s="5"/>
      <c r="UG314" s="5"/>
      <c r="UH314" s="5"/>
      <c r="UI314" s="5"/>
      <c r="UJ314" s="5"/>
      <c r="UK314" s="5"/>
      <c r="UL314" s="5"/>
      <c r="UM314" s="5"/>
      <c r="UN314" s="5"/>
      <c r="UO314" s="5"/>
      <c r="UP314" s="5"/>
      <c r="UQ314" s="5"/>
      <c r="UR314" s="5"/>
      <c r="US314" s="5"/>
      <c r="UT314" s="5"/>
      <c r="UU314" s="5"/>
      <c r="UV314" s="5"/>
      <c r="UW314" s="5"/>
      <c r="UX314" s="5"/>
      <c r="UY314" s="5"/>
      <c r="UZ314" s="5"/>
      <c r="VA314" s="5"/>
      <c r="VB314" s="5"/>
      <c r="VC314" s="5"/>
      <c r="VD314" s="5"/>
      <c r="VE314" s="5"/>
      <c r="VF314" s="5"/>
      <c r="VG314" s="5"/>
      <c r="VH314" s="5"/>
      <c r="VI314" s="5"/>
      <c r="VJ314" s="5"/>
      <c r="VK314" s="5"/>
      <c r="VL314" s="5"/>
      <c r="VM314" s="5"/>
      <c r="VN314" s="5"/>
      <c r="VO314" s="5"/>
      <c r="VP314" s="5"/>
      <c r="VQ314" s="5"/>
      <c r="VR314" s="5"/>
      <c r="VS314" s="5"/>
      <c r="VT314" s="5"/>
      <c r="VU314" s="5"/>
      <c r="VV314" s="5"/>
      <c r="VW314" s="5"/>
      <c r="VX314" s="5"/>
      <c r="VY314" s="5"/>
      <c r="VZ314" s="5"/>
      <c r="WA314" s="5"/>
      <c r="WB314" s="5"/>
      <c r="WC314" s="5"/>
      <c r="WD314" s="5"/>
      <c r="WE314" s="5"/>
      <c r="WF314" s="5"/>
      <c r="WG314" s="5"/>
      <c r="WH314" s="5"/>
      <c r="WI314" s="5"/>
      <c r="WJ314" s="5"/>
      <c r="WK314" s="5"/>
      <c r="WL314" s="5"/>
      <c r="WM314" s="5"/>
      <c r="WN314" s="5"/>
      <c r="WO314" s="5"/>
      <c r="WP314" s="5"/>
      <c r="WQ314" s="5"/>
      <c r="WR314" s="5"/>
      <c r="WS314" s="5"/>
      <c r="WT314" s="5"/>
      <c r="WU314" s="5"/>
      <c r="WV314" s="5"/>
      <c r="WW314" s="5"/>
      <c r="WX314" s="5"/>
      <c r="WY314" s="5"/>
      <c r="WZ314" s="5"/>
      <c r="XA314" s="5"/>
      <c r="XB314" s="5"/>
      <c r="XC314" s="5"/>
      <c r="XD314" s="5"/>
      <c r="XE314" s="5"/>
      <c r="XF314" s="5"/>
      <c r="XG314" s="5"/>
      <c r="XH314" s="5"/>
      <c r="XI314" s="5"/>
      <c r="XJ314" s="5"/>
      <c r="XK314" s="5"/>
      <c r="XL314" s="5"/>
      <c r="XM314" s="5"/>
      <c r="XN314" s="5"/>
      <c r="XO314" s="5"/>
      <c r="XP314" s="5"/>
      <c r="XQ314" s="5"/>
      <c r="XR314" s="5"/>
      <c r="XS314" s="5"/>
      <c r="XT314" s="5"/>
      <c r="XU314" s="5"/>
      <c r="XV314" s="5"/>
      <c r="XW314" s="5"/>
      <c r="XX314" s="5"/>
      <c r="XY314" s="5"/>
      <c r="XZ314" s="5"/>
      <c r="YA314" s="5"/>
      <c r="YB314" s="5"/>
      <c r="YC314" s="5"/>
      <c r="YD314" s="5"/>
      <c r="YE314" s="5"/>
      <c r="YF314" s="5"/>
      <c r="YG314" s="5"/>
      <c r="YH314" s="5"/>
      <c r="YI314" s="5"/>
      <c r="YJ314" s="5"/>
      <c r="YK314" s="5"/>
      <c r="YL314" s="5"/>
      <c r="YM314" s="5"/>
      <c r="YN314" s="5"/>
      <c r="YO314" s="5"/>
      <c r="YP314" s="5"/>
      <c r="YQ314" s="5"/>
      <c r="YR314" s="5"/>
      <c r="YS314" s="5"/>
      <c r="YT314" s="5"/>
      <c r="YU314" s="5"/>
      <c r="YV314" s="5"/>
      <c r="YW314" s="5"/>
      <c r="YX314" s="5"/>
      <c r="YY314" s="5"/>
      <c r="YZ314" s="5"/>
      <c r="ZA314" s="5"/>
      <c r="ZB314" s="5"/>
      <c r="ZC314" s="5"/>
      <c r="ZD314" s="5"/>
      <c r="ZE314" s="5"/>
      <c r="ZF314" s="5"/>
      <c r="ZG314" s="5"/>
      <c r="ZH314" s="5"/>
      <c r="ZI314" s="5"/>
      <c r="ZJ314" s="5"/>
      <c r="ZK314" s="5"/>
      <c r="ZL314" s="5"/>
      <c r="ZM314" s="5"/>
      <c r="ZN314" s="5"/>
      <c r="ZO314" s="5"/>
      <c r="ZP314" s="5"/>
      <c r="ZQ314" s="5"/>
      <c r="ZR314" s="5"/>
      <c r="ZS314" s="5"/>
      <c r="ZT314" s="5"/>
      <c r="ZU314" s="5"/>
      <c r="ZV314" s="5"/>
      <c r="ZW314" s="5"/>
      <c r="ZX314" s="5"/>
      <c r="ZY314" s="5"/>
      <c r="ZZ314" s="5"/>
      <c r="AAA314" s="5"/>
      <c r="AAB314" s="5"/>
      <c r="AAC314" s="5"/>
      <c r="AAD314" s="5"/>
      <c r="AAE314" s="5"/>
      <c r="AAF314" s="5"/>
      <c r="AAG314" s="5"/>
      <c r="AAH314" s="5"/>
      <c r="AAI314" s="5"/>
      <c r="AAJ314" s="5"/>
      <c r="AAK314" s="5"/>
      <c r="AAL314" s="5"/>
      <c r="AAM314" s="5"/>
      <c r="AAN314" s="5"/>
      <c r="AAO314" s="5"/>
      <c r="AAP314" s="5"/>
      <c r="AAQ314" s="5"/>
      <c r="AAR314" s="5"/>
      <c r="AAS314" s="5"/>
      <c r="AAT314" s="5"/>
      <c r="AAU314" s="5"/>
      <c r="AAV314" s="5"/>
      <c r="AAW314" s="5"/>
      <c r="AAX314" s="5"/>
      <c r="AAY314" s="5"/>
      <c r="AAZ314" s="5"/>
      <c r="ABA314" s="5"/>
      <c r="ABB314" s="5"/>
      <c r="ABC314" s="5"/>
      <c r="ABD314" s="5"/>
      <c r="ABE314" s="5"/>
      <c r="ABF314" s="5"/>
      <c r="ABG314" s="5"/>
      <c r="ABH314" s="5"/>
      <c r="ABI314" s="5"/>
      <c r="ABJ314" s="5"/>
      <c r="ABK314" s="5"/>
      <c r="ABL314" s="5"/>
      <c r="ABM314" s="5"/>
      <c r="ABN314" s="5"/>
      <c r="ABO314" s="5"/>
      <c r="ABP314" s="5"/>
      <c r="ABQ314" s="5"/>
      <c r="ABR314" s="5"/>
      <c r="ABS314" s="5"/>
      <c r="ABT314" s="5"/>
      <c r="ABU314" s="5"/>
      <c r="ABV314" s="5"/>
      <c r="ABW314" s="5"/>
      <c r="ABX314" s="5"/>
      <c r="ABY314" s="5"/>
      <c r="ABZ314" s="5"/>
      <c r="ACA314" s="5"/>
      <c r="ACB314" s="5"/>
      <c r="ACC314" s="5"/>
      <c r="ACD314" s="5"/>
      <c r="ACE314" s="5"/>
      <c r="ACF314" s="5"/>
      <c r="ACG314" s="5"/>
      <c r="ACH314" s="5"/>
      <c r="ACI314" s="5"/>
      <c r="ACJ314" s="5"/>
      <c r="ACK314" s="5"/>
      <c r="ACL314" s="5"/>
      <c r="ACM314" s="5"/>
      <c r="ACN314" s="5"/>
      <c r="ACO314" s="5"/>
      <c r="ACP314" s="5"/>
      <c r="ACQ314" s="5"/>
      <c r="ACR314" s="5"/>
      <c r="ACS314" s="5"/>
      <c r="ACT314" s="5"/>
      <c r="ACU314" s="5"/>
      <c r="ACV314" s="5"/>
      <c r="ACW314" s="5"/>
      <c r="ACX314" s="5"/>
      <c r="ACY314" s="5"/>
      <c r="ACZ314" s="5"/>
      <c r="ADA314" s="5"/>
      <c r="ADB314" s="5"/>
      <c r="ADC314" s="5"/>
      <c r="ADD314" s="5"/>
      <c r="ADE314" s="5"/>
      <c r="ADF314" s="5"/>
      <c r="ADG314" s="5"/>
      <c r="ADH314" s="5"/>
      <c r="ADI314" s="5"/>
      <c r="ADJ314" s="5"/>
      <c r="ADK314" s="5"/>
      <c r="ADL314" s="5"/>
      <c r="ADM314" s="5"/>
      <c r="ADN314" s="5"/>
      <c r="ADO314" s="5"/>
      <c r="ADP314" s="5"/>
      <c r="ADQ314" s="5"/>
      <c r="ADR314" s="5"/>
      <c r="ADS314" s="5"/>
      <c r="ADT314" s="5"/>
      <c r="ADU314" s="5"/>
      <c r="ADV314" s="5"/>
      <c r="ADW314" s="5"/>
      <c r="ADX314" s="5"/>
      <c r="ADY314" s="5"/>
      <c r="ADZ314" s="5"/>
      <c r="AEA314" s="5"/>
      <c r="AEB314" s="5"/>
      <c r="AEC314" s="5"/>
      <c r="AED314" s="5"/>
      <c r="AEE314" s="5"/>
      <c r="AEF314" s="5"/>
      <c r="AEG314" s="5"/>
      <c r="AEH314" s="5"/>
      <c r="AEI314" s="5"/>
      <c r="AEJ314" s="5"/>
      <c r="AEK314" s="5"/>
      <c r="AEL314" s="5"/>
      <c r="AEM314" s="5"/>
      <c r="AEN314" s="5"/>
      <c r="AEO314" s="5"/>
      <c r="AEP314" s="5"/>
      <c r="AEQ314" s="5"/>
      <c r="AER314" s="5"/>
      <c r="AES314" s="5"/>
      <c r="AET314" s="5"/>
      <c r="AEU314" s="5"/>
      <c r="AEV314" s="5"/>
      <c r="AEW314" s="5"/>
      <c r="AEX314" s="5"/>
      <c r="AEY314" s="5"/>
      <c r="AEZ314" s="5"/>
      <c r="AFA314" s="5"/>
      <c r="AFB314" s="5"/>
      <c r="AFC314" s="5"/>
      <c r="AFD314" s="5"/>
      <c r="AFE314" s="5"/>
      <c r="AFF314" s="5"/>
      <c r="AFG314" s="5"/>
      <c r="AFH314" s="5"/>
      <c r="AFI314" s="5"/>
      <c r="AFJ314" s="5"/>
      <c r="AFK314" s="5"/>
      <c r="AFL314" s="5"/>
      <c r="AFM314" s="5"/>
      <c r="AFN314" s="5"/>
      <c r="AFO314" s="5"/>
      <c r="AFP314" s="5"/>
      <c r="AFQ314" s="5"/>
      <c r="AFR314" s="5"/>
      <c r="AFS314" s="5"/>
      <c r="AFT314" s="5"/>
      <c r="AFU314" s="5"/>
      <c r="AFV314" s="5"/>
      <c r="AFW314" s="5"/>
      <c r="AFX314" s="5"/>
      <c r="AFY314" s="5"/>
      <c r="AFZ314" s="5"/>
      <c r="AGA314" s="5"/>
      <c r="AGB314" s="5"/>
      <c r="AGC314" s="5"/>
      <c r="AGD314" s="5"/>
      <c r="AGE314" s="5"/>
      <c r="AGF314" s="5"/>
      <c r="AGG314" s="5"/>
      <c r="AGH314" s="5"/>
      <c r="AGI314" s="5"/>
      <c r="AGJ314" s="5"/>
      <c r="AGK314" s="5"/>
      <c r="AGL314" s="5"/>
      <c r="AGM314" s="5"/>
      <c r="AGN314" s="5"/>
      <c r="AGO314" s="5"/>
      <c r="AGP314" s="5"/>
      <c r="AGQ314" s="5"/>
      <c r="AGR314" s="5"/>
      <c r="AGS314" s="5"/>
      <c r="AGT314" s="5"/>
      <c r="AGU314" s="5"/>
      <c r="AGV314" s="5"/>
      <c r="AGW314" s="5"/>
      <c r="AGX314" s="5"/>
      <c r="AGY314" s="5"/>
      <c r="AGZ314" s="5"/>
      <c r="AHA314" s="5"/>
      <c r="AHB314" s="5"/>
      <c r="AHC314" s="5"/>
      <c r="AHD314" s="5"/>
      <c r="AHE314" s="5"/>
      <c r="AHF314" s="5"/>
      <c r="AHG314" s="5"/>
      <c r="AHH314" s="5"/>
      <c r="AHI314" s="5"/>
      <c r="AHJ314" s="5"/>
      <c r="AHK314" s="5"/>
      <c r="AHL314" s="5"/>
      <c r="AHM314" s="5"/>
      <c r="AHN314" s="5"/>
      <c r="AHO314" s="5"/>
      <c r="AHP314" s="5"/>
      <c r="AHQ314" s="5"/>
      <c r="AHR314" s="5"/>
      <c r="AHS314" s="5"/>
      <c r="AHT314" s="5"/>
      <c r="AHU314" s="5"/>
      <c r="AHV314" s="5"/>
      <c r="AHW314" s="5"/>
      <c r="AHX314" s="5"/>
      <c r="AHY314" s="5"/>
      <c r="AHZ314" s="5"/>
      <c r="AIA314" s="5"/>
      <c r="AIB314" s="5"/>
      <c r="AIC314" s="5"/>
      <c r="AID314" s="5"/>
      <c r="AIE314" s="5"/>
      <c r="AIF314" s="5"/>
      <c r="AIG314" s="5"/>
      <c r="AIH314" s="5"/>
      <c r="AII314" s="5"/>
      <c r="AIJ314" s="5"/>
      <c r="AIK314" s="5"/>
      <c r="AIL314" s="5"/>
      <c r="AIM314" s="5"/>
      <c r="AIN314" s="5"/>
      <c r="AIO314" s="5"/>
      <c r="AIP314" s="5"/>
      <c r="AIQ314" s="5"/>
      <c r="AIR314" s="5"/>
      <c r="AIS314" s="5"/>
      <c r="AIT314" s="5"/>
      <c r="AIU314" s="5"/>
      <c r="AIV314" s="5"/>
      <c r="AIW314" s="5"/>
      <c r="AIX314" s="5"/>
      <c r="AIY314" s="5"/>
      <c r="AIZ314" s="5"/>
      <c r="AJA314" s="5"/>
      <c r="AJB314" s="5"/>
      <c r="AJC314" s="5"/>
      <c r="AJD314" s="5"/>
      <c r="AJE314" s="5"/>
      <c r="AJF314" s="5"/>
      <c r="AJG314" s="5"/>
      <c r="AJH314" s="5"/>
      <c r="AJI314" s="5"/>
      <c r="AJJ314" s="5"/>
      <c r="AJK314" s="5"/>
      <c r="AJL314" s="5"/>
      <c r="AJM314" s="5"/>
      <c r="AJN314" s="5"/>
      <c r="AJO314" s="5"/>
      <c r="AJP314" s="5"/>
      <c r="AJQ314" s="5"/>
      <c r="AJR314" s="5"/>
      <c r="AJS314" s="5"/>
      <c r="AJT314" s="5"/>
      <c r="AJU314" s="5"/>
      <c r="AJV314" s="5"/>
      <c r="AJW314" s="5"/>
      <c r="AJX314" s="5"/>
      <c r="AJY314" s="5"/>
      <c r="AJZ314" s="5"/>
      <c r="AKA314" s="5"/>
      <c r="AKB314" s="5"/>
      <c r="AKC314" s="5"/>
      <c r="AKD314" s="5"/>
      <c r="AKE314" s="5"/>
      <c r="AKF314" s="5"/>
      <c r="AKG314" s="5"/>
      <c r="AKH314" s="5"/>
      <c r="AKI314" s="5"/>
      <c r="AKJ314" s="5"/>
      <c r="AKK314" s="5"/>
      <c r="AKL314" s="5"/>
      <c r="AKM314" s="5"/>
      <c r="AKN314" s="5"/>
      <c r="AKO314" s="5"/>
      <c r="AKP314" s="5"/>
      <c r="AKQ314" s="5"/>
      <c r="AKR314" s="5"/>
      <c r="AKS314" s="5"/>
      <c r="AKT314" s="5"/>
      <c r="AKU314" s="5"/>
      <c r="AKV314" s="5"/>
      <c r="AKW314" s="5"/>
      <c r="AKX314" s="5"/>
      <c r="AKY314" s="5"/>
      <c r="AKZ314" s="5"/>
      <c r="ALA314" s="5"/>
      <c r="ALB314" s="5"/>
      <c r="ALC314" s="5"/>
      <c r="ALD314" s="5"/>
      <c r="ALE314" s="5"/>
      <c r="ALF314" s="5"/>
      <c r="ALG314" s="5"/>
      <c r="ALH314" s="5"/>
      <c r="ALI314" s="5"/>
      <c r="ALJ314" s="5"/>
      <c r="ALK314" s="5"/>
      <c r="ALL314" s="5"/>
      <c r="ALM314" s="5"/>
      <c r="ALN314" s="5"/>
      <c r="ALO314" s="5"/>
      <c r="ALP314" s="5"/>
      <c r="ALQ314" s="5"/>
      <c r="ALR314" s="5"/>
      <c r="ALS314" s="5"/>
      <c r="ALT314" s="5"/>
      <c r="ALU314" s="5"/>
      <c r="ALV314" s="5"/>
      <c r="ALW314" s="5"/>
      <c r="ALX314" s="5"/>
      <c r="ALY314" s="5"/>
      <c r="ALZ314" s="5"/>
      <c r="AMA314" s="5"/>
      <c r="AMB314" s="5"/>
      <c r="AMC314" s="5"/>
      <c r="AMD314" s="5"/>
      <c r="AME314" s="5"/>
      <c r="AMF314" s="5"/>
      <c r="AMG314" s="5"/>
      <c r="AMH314" s="5"/>
      <c r="AMI314" s="5"/>
      <c r="AMJ314" s="5"/>
    </row>
    <row r="315" spans="1:1024" ht="20.25" customHeight="1">
      <c r="A315" s="5"/>
      <c r="B315" s="209"/>
      <c r="C315" s="219"/>
      <c r="D315" s="219"/>
      <c r="E315" s="219"/>
      <c r="F315" s="303">
        <f>C313</f>
        <v>0</v>
      </c>
      <c r="G315" s="50"/>
      <c r="H315" s="50"/>
      <c r="I315" s="50"/>
      <c r="J315" s="50"/>
      <c r="K315" s="50"/>
      <c r="L315" s="67"/>
      <c r="M315" s="67"/>
      <c r="N315" s="67"/>
      <c r="O315" s="67"/>
      <c r="P315" s="240" t="s">
        <v>44</v>
      </c>
      <c r="Q315" s="240"/>
      <c r="R315" s="240"/>
      <c r="S315" s="248" t="str">
        <f>IF(S313="","",VLOOKUP(S313,'シフト記号表（勤務時間帯）'!$C$6:$U$35,19,0))</f>
        <v/>
      </c>
      <c r="T315" s="252" t="str">
        <f>IF(T313="","",VLOOKUP(T313,'シフト記号表（勤務時間帯）'!$C$6:$U$35,19,0))</f>
        <v/>
      </c>
      <c r="U315" s="252" t="str">
        <f>IF(U313="","",VLOOKUP(U313,'シフト記号表（勤務時間帯）'!$C$6:$U$35,19,0))</f>
        <v/>
      </c>
      <c r="V315" s="252" t="str">
        <f>IF(V313="","",VLOOKUP(V313,'シフト記号表（勤務時間帯）'!$C$6:$U$35,19,0))</f>
        <v/>
      </c>
      <c r="W315" s="252" t="str">
        <f>IF(W313="","",VLOOKUP(W313,'シフト記号表（勤務時間帯）'!$C$6:$U$35,19,0))</f>
        <v/>
      </c>
      <c r="X315" s="252" t="str">
        <f>IF(X313="","",VLOOKUP(X313,'シフト記号表（勤務時間帯）'!$C$6:$U$35,19,0))</f>
        <v/>
      </c>
      <c r="Y315" s="257" t="str">
        <f>IF(Y313="","",VLOOKUP(Y313,'シフト記号表（勤務時間帯）'!$C$6:$U$35,19,0))</f>
        <v/>
      </c>
      <c r="Z315" s="248" t="str">
        <f>IF(Z313="","",VLOOKUP(Z313,'シフト記号表（勤務時間帯）'!$C$6:$U$35,19,0))</f>
        <v/>
      </c>
      <c r="AA315" s="252" t="str">
        <f>IF(AA313="","",VLOOKUP(AA313,'シフト記号表（勤務時間帯）'!$C$6:$U$35,19,0))</f>
        <v/>
      </c>
      <c r="AB315" s="252" t="str">
        <f>IF(AB313="","",VLOOKUP(AB313,'シフト記号表（勤務時間帯）'!$C$6:$U$35,19,0))</f>
        <v/>
      </c>
      <c r="AC315" s="252" t="str">
        <f>IF(AC313="","",VLOOKUP(AC313,'シフト記号表（勤務時間帯）'!$C$6:$U$35,19,0))</f>
        <v/>
      </c>
      <c r="AD315" s="252" t="str">
        <f>IF(AD313="","",VLOOKUP(AD313,'シフト記号表（勤務時間帯）'!$C$6:$U$35,19,0))</f>
        <v/>
      </c>
      <c r="AE315" s="252" t="str">
        <f>IF(AE313="","",VLOOKUP(AE313,'シフト記号表（勤務時間帯）'!$C$6:$U$35,19,0))</f>
        <v/>
      </c>
      <c r="AF315" s="257" t="str">
        <f>IF(AF313="","",VLOOKUP(AF313,'シフト記号表（勤務時間帯）'!$C$6:$U$35,19,0))</f>
        <v/>
      </c>
      <c r="AG315" s="248" t="str">
        <f>IF(AG313="","",VLOOKUP(AG313,'シフト記号表（勤務時間帯）'!$C$6:$U$35,19,0))</f>
        <v/>
      </c>
      <c r="AH315" s="252" t="str">
        <f>IF(AH313="","",VLOOKUP(AH313,'シフト記号表（勤務時間帯）'!$C$6:$U$35,19,0))</f>
        <v/>
      </c>
      <c r="AI315" s="252" t="str">
        <f>IF(AI313="","",VLOOKUP(AI313,'シフト記号表（勤務時間帯）'!$C$6:$U$35,19,0))</f>
        <v/>
      </c>
      <c r="AJ315" s="252" t="str">
        <f>IF(AJ313="","",VLOOKUP(AJ313,'シフト記号表（勤務時間帯）'!$C$6:$U$35,19,0))</f>
        <v/>
      </c>
      <c r="AK315" s="252" t="str">
        <f>IF(AK313="","",VLOOKUP(AK313,'シフト記号表（勤務時間帯）'!$C$6:$U$35,19,0))</f>
        <v/>
      </c>
      <c r="AL315" s="252" t="str">
        <f>IF(AL313="","",VLOOKUP(AL313,'シフト記号表（勤務時間帯）'!$C$6:$U$35,19,0))</f>
        <v/>
      </c>
      <c r="AM315" s="257" t="str">
        <f>IF(AM313="","",VLOOKUP(AM313,'シフト記号表（勤務時間帯）'!$C$6:$U$35,19,0))</f>
        <v/>
      </c>
      <c r="AN315" s="248" t="str">
        <f>IF(AN313="","",VLOOKUP(AN313,'シフト記号表（勤務時間帯）'!$C$6:$U$35,19,0))</f>
        <v/>
      </c>
      <c r="AO315" s="252" t="str">
        <f>IF(AO313="","",VLOOKUP(AO313,'シフト記号表（勤務時間帯）'!$C$6:$U$35,19,0))</f>
        <v/>
      </c>
      <c r="AP315" s="252" t="str">
        <f>IF(AP313="","",VLOOKUP(AP313,'シフト記号表（勤務時間帯）'!$C$6:$U$35,19,0))</f>
        <v/>
      </c>
      <c r="AQ315" s="252" t="str">
        <f>IF(AQ313="","",VLOOKUP(AQ313,'シフト記号表（勤務時間帯）'!$C$6:$U$35,19,0))</f>
        <v/>
      </c>
      <c r="AR315" s="252" t="str">
        <f>IF(AR313="","",VLOOKUP(AR313,'シフト記号表（勤務時間帯）'!$C$6:$U$35,19,0))</f>
        <v/>
      </c>
      <c r="AS315" s="252" t="str">
        <f>IF(AS313="","",VLOOKUP(AS313,'シフト記号表（勤務時間帯）'!$C$6:$U$35,19,0))</f>
        <v/>
      </c>
      <c r="AT315" s="257" t="str">
        <f>IF(AT313="","",VLOOKUP(AT313,'シフト記号表（勤務時間帯）'!$C$6:$U$35,19,0))</f>
        <v/>
      </c>
      <c r="AU315" s="248" t="str">
        <f>IF(AU313="","",VLOOKUP(AU313,'シフト記号表（勤務時間帯）'!$C$6:$U$35,19,0))</f>
        <v/>
      </c>
      <c r="AV315" s="252" t="str">
        <f>IF(AV313="","",VLOOKUP(AV313,'シフト記号表（勤務時間帯）'!$C$6:$U$35,19,0))</f>
        <v/>
      </c>
      <c r="AW315" s="252" t="str">
        <f>IF(AW313="","",VLOOKUP(AW313,'シフト記号表（勤務時間帯）'!$C$6:$U$35,19,0))</f>
        <v/>
      </c>
      <c r="AX315" s="277">
        <f>IF($BB$3="４週",SUM(S315:AT315),IF($BB$3="暦月",SUM(S315:AW315),""))</f>
        <v>0</v>
      </c>
      <c r="AY315" s="277"/>
      <c r="AZ315" s="286">
        <f>IF($BB$3="４週",AX315/4,IF($BB$3="暦月",'認知症対応型通所（100名）'!AX315/('認知症対応型通所（100名）'!$BB$8/7),""))</f>
        <v>0</v>
      </c>
      <c r="BA315" s="286"/>
      <c r="BB315" s="174"/>
      <c r="BC315" s="174"/>
      <c r="BD315" s="174"/>
      <c r="BE315" s="174"/>
      <c r="BF315" s="174"/>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c r="HT315" s="5"/>
      <c r="HU315" s="5"/>
      <c r="HV315" s="5"/>
      <c r="HW315" s="5"/>
      <c r="HX315" s="5"/>
      <c r="HY315" s="5"/>
      <c r="HZ315" s="5"/>
      <c r="IA315" s="5"/>
      <c r="IB315" s="5"/>
      <c r="IC315" s="5"/>
      <c r="ID315" s="5"/>
      <c r="IE315" s="5"/>
      <c r="IF315" s="5"/>
      <c r="IG315" s="5"/>
      <c r="IH315" s="5"/>
      <c r="II315" s="5"/>
      <c r="IJ315" s="5"/>
      <c r="IK315" s="5"/>
      <c r="IL315" s="5"/>
      <c r="IM315" s="5"/>
      <c r="IN315" s="5"/>
      <c r="IO315" s="5"/>
      <c r="IP315" s="5"/>
      <c r="IQ315" s="5"/>
      <c r="IR315" s="5"/>
      <c r="IS315" s="5"/>
      <c r="IT315" s="5"/>
      <c r="IU315" s="5"/>
      <c r="IV315" s="5"/>
      <c r="IW315" s="5"/>
      <c r="IX315" s="5"/>
      <c r="IY315" s="5"/>
      <c r="IZ315" s="5"/>
      <c r="JA315" s="5"/>
      <c r="JB315" s="5"/>
      <c r="JC315" s="5"/>
      <c r="JD315" s="5"/>
      <c r="JE315" s="5"/>
      <c r="JF315" s="5"/>
      <c r="JG315" s="5"/>
      <c r="JH315" s="5"/>
      <c r="JI315" s="5"/>
      <c r="JJ315" s="5"/>
      <c r="JK315" s="5"/>
      <c r="JL315" s="5"/>
      <c r="JM315" s="5"/>
      <c r="JN315" s="5"/>
      <c r="JO315" s="5"/>
      <c r="JP315" s="5"/>
      <c r="JQ315" s="5"/>
      <c r="JR315" s="5"/>
      <c r="JS315" s="5"/>
      <c r="JT315" s="5"/>
      <c r="JU315" s="5"/>
      <c r="JV315" s="5"/>
      <c r="JW315" s="5"/>
      <c r="JX315" s="5"/>
      <c r="JY315" s="5"/>
      <c r="JZ315" s="5"/>
      <c r="KA315" s="5"/>
      <c r="KB315" s="5"/>
      <c r="KC315" s="5"/>
      <c r="KD315" s="5"/>
      <c r="KE315" s="5"/>
      <c r="KF315" s="5"/>
      <c r="KG315" s="5"/>
      <c r="KH315" s="5"/>
      <c r="KI315" s="5"/>
      <c r="KJ315" s="5"/>
      <c r="KK315" s="5"/>
      <c r="KL315" s="5"/>
      <c r="KM315" s="5"/>
      <c r="KN315" s="5"/>
      <c r="KO315" s="5"/>
      <c r="KP315" s="5"/>
      <c r="KQ315" s="5"/>
      <c r="KR315" s="5"/>
      <c r="KS315" s="5"/>
      <c r="KT315" s="5"/>
      <c r="KU315" s="5"/>
      <c r="KV315" s="5"/>
      <c r="KW315" s="5"/>
      <c r="KX315" s="5"/>
      <c r="KY315" s="5"/>
      <c r="KZ315" s="5"/>
      <c r="LA315" s="5"/>
      <c r="LB315" s="5"/>
      <c r="LC315" s="5"/>
      <c r="LD315" s="5"/>
      <c r="LE315" s="5"/>
      <c r="LF315" s="5"/>
      <c r="LG315" s="5"/>
      <c r="LH315" s="5"/>
      <c r="LI315" s="5"/>
      <c r="LJ315" s="5"/>
      <c r="LK315" s="5"/>
      <c r="LL315" s="5"/>
      <c r="LM315" s="5"/>
      <c r="LN315" s="5"/>
      <c r="LO315" s="5"/>
      <c r="LP315" s="5"/>
      <c r="LQ315" s="5"/>
      <c r="LR315" s="5"/>
      <c r="LS315" s="5"/>
      <c r="LT315" s="5"/>
      <c r="LU315" s="5"/>
      <c r="LV315" s="5"/>
      <c r="LW315" s="5"/>
      <c r="LX315" s="5"/>
      <c r="LY315" s="5"/>
      <c r="LZ315" s="5"/>
      <c r="MA315" s="5"/>
      <c r="MB315" s="5"/>
      <c r="MC315" s="5"/>
      <c r="MD315" s="5"/>
      <c r="ME315" s="5"/>
      <c r="MF315" s="5"/>
      <c r="MG315" s="5"/>
      <c r="MH315" s="5"/>
      <c r="MI315" s="5"/>
      <c r="MJ315" s="5"/>
      <c r="MK315" s="5"/>
      <c r="ML315" s="5"/>
      <c r="MM315" s="5"/>
      <c r="MN315" s="5"/>
      <c r="MO315" s="5"/>
      <c r="MP315" s="5"/>
      <c r="MQ315" s="5"/>
      <c r="MR315" s="5"/>
      <c r="MS315" s="5"/>
      <c r="MT315" s="5"/>
      <c r="MU315" s="5"/>
      <c r="MV315" s="5"/>
      <c r="MW315" s="5"/>
      <c r="MX315" s="5"/>
      <c r="MY315" s="5"/>
      <c r="MZ315" s="5"/>
      <c r="NA315" s="5"/>
      <c r="NB315" s="5"/>
      <c r="NC315" s="5"/>
      <c r="ND315" s="5"/>
      <c r="NE315" s="5"/>
      <c r="NF315" s="5"/>
      <c r="NG315" s="5"/>
      <c r="NH315" s="5"/>
      <c r="NI315" s="5"/>
      <c r="NJ315" s="5"/>
      <c r="NK315" s="5"/>
      <c r="NL315" s="5"/>
      <c r="NM315" s="5"/>
      <c r="NN315" s="5"/>
      <c r="NO315" s="5"/>
      <c r="NP315" s="5"/>
      <c r="NQ315" s="5"/>
      <c r="NR315" s="5"/>
      <c r="NS315" s="5"/>
      <c r="NT315" s="5"/>
      <c r="NU315" s="5"/>
      <c r="NV315" s="5"/>
      <c r="NW315" s="5"/>
      <c r="NX315" s="5"/>
      <c r="NY315" s="5"/>
      <c r="NZ315" s="5"/>
      <c r="OA315" s="5"/>
      <c r="OB315" s="5"/>
      <c r="OC315" s="5"/>
      <c r="OD315" s="5"/>
      <c r="OE315" s="5"/>
      <c r="OF315" s="5"/>
      <c r="OG315" s="5"/>
      <c r="OH315" s="5"/>
      <c r="OI315" s="5"/>
      <c r="OJ315" s="5"/>
      <c r="OK315" s="5"/>
      <c r="OL315" s="5"/>
      <c r="OM315" s="5"/>
      <c r="ON315" s="5"/>
      <c r="OO315" s="5"/>
      <c r="OP315" s="5"/>
      <c r="OQ315" s="5"/>
      <c r="OR315" s="5"/>
      <c r="OS315" s="5"/>
      <c r="OT315" s="5"/>
      <c r="OU315" s="5"/>
      <c r="OV315" s="5"/>
      <c r="OW315" s="5"/>
      <c r="OX315" s="5"/>
      <c r="OY315" s="5"/>
      <c r="OZ315" s="5"/>
      <c r="PA315" s="5"/>
      <c r="PB315" s="5"/>
      <c r="PC315" s="5"/>
      <c r="PD315" s="5"/>
      <c r="PE315" s="5"/>
      <c r="PF315" s="5"/>
      <c r="PG315" s="5"/>
      <c r="PH315" s="5"/>
      <c r="PI315" s="5"/>
      <c r="PJ315" s="5"/>
      <c r="PK315" s="5"/>
      <c r="PL315" s="5"/>
      <c r="PM315" s="5"/>
      <c r="PN315" s="5"/>
      <c r="PO315" s="5"/>
      <c r="PP315" s="5"/>
      <c r="PQ315" s="5"/>
      <c r="PR315" s="5"/>
      <c r="PS315" s="5"/>
      <c r="PT315" s="5"/>
      <c r="PU315" s="5"/>
      <c r="PV315" s="5"/>
      <c r="PW315" s="5"/>
      <c r="PX315" s="5"/>
      <c r="PY315" s="5"/>
      <c r="PZ315" s="5"/>
      <c r="QA315" s="5"/>
      <c r="QB315" s="5"/>
      <c r="QC315" s="5"/>
      <c r="QD315" s="5"/>
      <c r="QE315" s="5"/>
      <c r="QF315" s="5"/>
      <c r="QG315" s="5"/>
      <c r="QH315" s="5"/>
      <c r="QI315" s="5"/>
      <c r="QJ315" s="5"/>
      <c r="QK315" s="5"/>
      <c r="QL315" s="5"/>
      <c r="QM315" s="5"/>
      <c r="QN315" s="5"/>
      <c r="QO315" s="5"/>
      <c r="QP315" s="5"/>
      <c r="QQ315" s="5"/>
      <c r="QR315" s="5"/>
      <c r="QS315" s="5"/>
      <c r="QT315" s="5"/>
      <c r="QU315" s="5"/>
      <c r="QV315" s="5"/>
      <c r="QW315" s="5"/>
      <c r="QX315" s="5"/>
      <c r="QY315" s="5"/>
      <c r="QZ315" s="5"/>
      <c r="RA315" s="5"/>
      <c r="RB315" s="5"/>
      <c r="RC315" s="5"/>
      <c r="RD315" s="5"/>
      <c r="RE315" s="5"/>
      <c r="RF315" s="5"/>
      <c r="RG315" s="5"/>
      <c r="RH315" s="5"/>
      <c r="RI315" s="5"/>
      <c r="RJ315" s="5"/>
      <c r="RK315" s="5"/>
      <c r="RL315" s="5"/>
      <c r="RM315" s="5"/>
      <c r="RN315" s="5"/>
      <c r="RO315" s="5"/>
      <c r="RP315" s="5"/>
      <c r="RQ315" s="5"/>
      <c r="RR315" s="5"/>
      <c r="RS315" s="5"/>
      <c r="RT315" s="5"/>
      <c r="RU315" s="5"/>
      <c r="RV315" s="5"/>
      <c r="RW315" s="5"/>
      <c r="RX315" s="5"/>
      <c r="RY315" s="5"/>
      <c r="RZ315" s="5"/>
      <c r="SA315" s="5"/>
      <c r="SB315" s="5"/>
      <c r="SC315" s="5"/>
      <c r="SD315" s="5"/>
      <c r="SE315" s="5"/>
      <c r="SF315" s="5"/>
      <c r="SG315" s="5"/>
      <c r="SH315" s="5"/>
      <c r="SI315" s="5"/>
      <c r="SJ315" s="5"/>
      <c r="SK315" s="5"/>
      <c r="SL315" s="5"/>
      <c r="SM315" s="5"/>
      <c r="SN315" s="5"/>
      <c r="SO315" s="5"/>
      <c r="SP315" s="5"/>
      <c r="SQ315" s="5"/>
      <c r="SR315" s="5"/>
      <c r="SS315" s="5"/>
      <c r="ST315" s="5"/>
      <c r="SU315" s="5"/>
      <c r="SV315" s="5"/>
      <c r="SW315" s="5"/>
      <c r="SX315" s="5"/>
      <c r="SY315" s="5"/>
      <c r="SZ315" s="5"/>
      <c r="TA315" s="5"/>
      <c r="TB315" s="5"/>
      <c r="TC315" s="5"/>
      <c r="TD315" s="5"/>
      <c r="TE315" s="5"/>
      <c r="TF315" s="5"/>
      <c r="TG315" s="5"/>
      <c r="TH315" s="5"/>
      <c r="TI315" s="5"/>
      <c r="TJ315" s="5"/>
      <c r="TK315" s="5"/>
      <c r="TL315" s="5"/>
      <c r="TM315" s="5"/>
      <c r="TN315" s="5"/>
      <c r="TO315" s="5"/>
      <c r="TP315" s="5"/>
      <c r="TQ315" s="5"/>
      <c r="TR315" s="5"/>
      <c r="TS315" s="5"/>
      <c r="TT315" s="5"/>
      <c r="TU315" s="5"/>
      <c r="TV315" s="5"/>
      <c r="TW315" s="5"/>
      <c r="TX315" s="5"/>
      <c r="TY315" s="5"/>
      <c r="TZ315" s="5"/>
      <c r="UA315" s="5"/>
      <c r="UB315" s="5"/>
      <c r="UC315" s="5"/>
      <c r="UD315" s="5"/>
      <c r="UE315" s="5"/>
      <c r="UF315" s="5"/>
      <c r="UG315" s="5"/>
      <c r="UH315" s="5"/>
      <c r="UI315" s="5"/>
      <c r="UJ315" s="5"/>
      <c r="UK315" s="5"/>
      <c r="UL315" s="5"/>
      <c r="UM315" s="5"/>
      <c r="UN315" s="5"/>
      <c r="UO315" s="5"/>
      <c r="UP315" s="5"/>
      <c r="UQ315" s="5"/>
      <c r="UR315" s="5"/>
      <c r="US315" s="5"/>
      <c r="UT315" s="5"/>
      <c r="UU315" s="5"/>
      <c r="UV315" s="5"/>
      <c r="UW315" s="5"/>
      <c r="UX315" s="5"/>
      <c r="UY315" s="5"/>
      <c r="UZ315" s="5"/>
      <c r="VA315" s="5"/>
      <c r="VB315" s="5"/>
      <c r="VC315" s="5"/>
      <c r="VD315" s="5"/>
      <c r="VE315" s="5"/>
      <c r="VF315" s="5"/>
      <c r="VG315" s="5"/>
      <c r="VH315" s="5"/>
      <c r="VI315" s="5"/>
      <c r="VJ315" s="5"/>
      <c r="VK315" s="5"/>
      <c r="VL315" s="5"/>
      <c r="VM315" s="5"/>
      <c r="VN315" s="5"/>
      <c r="VO315" s="5"/>
      <c r="VP315" s="5"/>
      <c r="VQ315" s="5"/>
      <c r="VR315" s="5"/>
      <c r="VS315" s="5"/>
      <c r="VT315" s="5"/>
      <c r="VU315" s="5"/>
      <c r="VV315" s="5"/>
      <c r="VW315" s="5"/>
      <c r="VX315" s="5"/>
      <c r="VY315" s="5"/>
      <c r="VZ315" s="5"/>
      <c r="WA315" s="5"/>
      <c r="WB315" s="5"/>
      <c r="WC315" s="5"/>
      <c r="WD315" s="5"/>
      <c r="WE315" s="5"/>
      <c r="WF315" s="5"/>
      <c r="WG315" s="5"/>
      <c r="WH315" s="5"/>
      <c r="WI315" s="5"/>
      <c r="WJ315" s="5"/>
      <c r="WK315" s="5"/>
      <c r="WL315" s="5"/>
      <c r="WM315" s="5"/>
      <c r="WN315" s="5"/>
      <c r="WO315" s="5"/>
      <c r="WP315" s="5"/>
      <c r="WQ315" s="5"/>
      <c r="WR315" s="5"/>
      <c r="WS315" s="5"/>
      <c r="WT315" s="5"/>
      <c r="WU315" s="5"/>
      <c r="WV315" s="5"/>
      <c r="WW315" s="5"/>
      <c r="WX315" s="5"/>
      <c r="WY315" s="5"/>
      <c r="WZ315" s="5"/>
      <c r="XA315" s="5"/>
      <c r="XB315" s="5"/>
      <c r="XC315" s="5"/>
      <c r="XD315" s="5"/>
      <c r="XE315" s="5"/>
      <c r="XF315" s="5"/>
      <c r="XG315" s="5"/>
      <c r="XH315" s="5"/>
      <c r="XI315" s="5"/>
      <c r="XJ315" s="5"/>
      <c r="XK315" s="5"/>
      <c r="XL315" s="5"/>
      <c r="XM315" s="5"/>
      <c r="XN315" s="5"/>
      <c r="XO315" s="5"/>
      <c r="XP315" s="5"/>
      <c r="XQ315" s="5"/>
      <c r="XR315" s="5"/>
      <c r="XS315" s="5"/>
      <c r="XT315" s="5"/>
      <c r="XU315" s="5"/>
      <c r="XV315" s="5"/>
      <c r="XW315" s="5"/>
      <c r="XX315" s="5"/>
      <c r="XY315" s="5"/>
      <c r="XZ315" s="5"/>
      <c r="YA315" s="5"/>
      <c r="YB315" s="5"/>
      <c r="YC315" s="5"/>
      <c r="YD315" s="5"/>
      <c r="YE315" s="5"/>
      <c r="YF315" s="5"/>
      <c r="YG315" s="5"/>
      <c r="YH315" s="5"/>
      <c r="YI315" s="5"/>
      <c r="YJ315" s="5"/>
      <c r="YK315" s="5"/>
      <c r="YL315" s="5"/>
      <c r="YM315" s="5"/>
      <c r="YN315" s="5"/>
      <c r="YO315" s="5"/>
      <c r="YP315" s="5"/>
      <c r="YQ315" s="5"/>
      <c r="YR315" s="5"/>
      <c r="YS315" s="5"/>
      <c r="YT315" s="5"/>
      <c r="YU315" s="5"/>
      <c r="YV315" s="5"/>
      <c r="YW315" s="5"/>
      <c r="YX315" s="5"/>
      <c r="YY315" s="5"/>
      <c r="YZ315" s="5"/>
      <c r="ZA315" s="5"/>
      <c r="ZB315" s="5"/>
      <c r="ZC315" s="5"/>
      <c r="ZD315" s="5"/>
      <c r="ZE315" s="5"/>
      <c r="ZF315" s="5"/>
      <c r="ZG315" s="5"/>
      <c r="ZH315" s="5"/>
      <c r="ZI315" s="5"/>
      <c r="ZJ315" s="5"/>
      <c r="ZK315" s="5"/>
      <c r="ZL315" s="5"/>
      <c r="ZM315" s="5"/>
      <c r="ZN315" s="5"/>
      <c r="ZO315" s="5"/>
      <c r="ZP315" s="5"/>
      <c r="ZQ315" s="5"/>
      <c r="ZR315" s="5"/>
      <c r="ZS315" s="5"/>
      <c r="ZT315" s="5"/>
      <c r="ZU315" s="5"/>
      <c r="ZV315" s="5"/>
      <c r="ZW315" s="5"/>
      <c r="ZX315" s="5"/>
      <c r="ZY315" s="5"/>
      <c r="ZZ315" s="5"/>
      <c r="AAA315" s="5"/>
      <c r="AAB315" s="5"/>
      <c r="AAC315" s="5"/>
      <c r="AAD315" s="5"/>
      <c r="AAE315" s="5"/>
      <c r="AAF315" s="5"/>
      <c r="AAG315" s="5"/>
      <c r="AAH315" s="5"/>
      <c r="AAI315" s="5"/>
      <c r="AAJ315" s="5"/>
      <c r="AAK315" s="5"/>
      <c r="AAL315" s="5"/>
      <c r="AAM315" s="5"/>
      <c r="AAN315" s="5"/>
      <c r="AAO315" s="5"/>
      <c r="AAP315" s="5"/>
      <c r="AAQ315" s="5"/>
      <c r="AAR315" s="5"/>
      <c r="AAS315" s="5"/>
      <c r="AAT315" s="5"/>
      <c r="AAU315" s="5"/>
      <c r="AAV315" s="5"/>
      <c r="AAW315" s="5"/>
      <c r="AAX315" s="5"/>
      <c r="AAY315" s="5"/>
      <c r="AAZ315" s="5"/>
      <c r="ABA315" s="5"/>
      <c r="ABB315" s="5"/>
      <c r="ABC315" s="5"/>
      <c r="ABD315" s="5"/>
      <c r="ABE315" s="5"/>
      <c r="ABF315" s="5"/>
      <c r="ABG315" s="5"/>
      <c r="ABH315" s="5"/>
      <c r="ABI315" s="5"/>
      <c r="ABJ315" s="5"/>
      <c r="ABK315" s="5"/>
      <c r="ABL315" s="5"/>
      <c r="ABM315" s="5"/>
      <c r="ABN315" s="5"/>
      <c r="ABO315" s="5"/>
      <c r="ABP315" s="5"/>
      <c r="ABQ315" s="5"/>
      <c r="ABR315" s="5"/>
      <c r="ABS315" s="5"/>
      <c r="ABT315" s="5"/>
      <c r="ABU315" s="5"/>
      <c r="ABV315" s="5"/>
      <c r="ABW315" s="5"/>
      <c r="ABX315" s="5"/>
      <c r="ABY315" s="5"/>
      <c r="ABZ315" s="5"/>
      <c r="ACA315" s="5"/>
      <c r="ACB315" s="5"/>
      <c r="ACC315" s="5"/>
      <c r="ACD315" s="5"/>
      <c r="ACE315" s="5"/>
      <c r="ACF315" s="5"/>
      <c r="ACG315" s="5"/>
      <c r="ACH315" s="5"/>
      <c r="ACI315" s="5"/>
      <c r="ACJ315" s="5"/>
      <c r="ACK315" s="5"/>
      <c r="ACL315" s="5"/>
      <c r="ACM315" s="5"/>
      <c r="ACN315" s="5"/>
      <c r="ACO315" s="5"/>
      <c r="ACP315" s="5"/>
      <c r="ACQ315" s="5"/>
      <c r="ACR315" s="5"/>
      <c r="ACS315" s="5"/>
      <c r="ACT315" s="5"/>
      <c r="ACU315" s="5"/>
      <c r="ACV315" s="5"/>
      <c r="ACW315" s="5"/>
      <c r="ACX315" s="5"/>
      <c r="ACY315" s="5"/>
      <c r="ACZ315" s="5"/>
      <c r="ADA315" s="5"/>
      <c r="ADB315" s="5"/>
      <c r="ADC315" s="5"/>
      <c r="ADD315" s="5"/>
      <c r="ADE315" s="5"/>
      <c r="ADF315" s="5"/>
      <c r="ADG315" s="5"/>
      <c r="ADH315" s="5"/>
      <c r="ADI315" s="5"/>
      <c r="ADJ315" s="5"/>
      <c r="ADK315" s="5"/>
      <c r="ADL315" s="5"/>
      <c r="ADM315" s="5"/>
      <c r="ADN315" s="5"/>
      <c r="ADO315" s="5"/>
      <c r="ADP315" s="5"/>
      <c r="ADQ315" s="5"/>
      <c r="ADR315" s="5"/>
      <c r="ADS315" s="5"/>
      <c r="ADT315" s="5"/>
      <c r="ADU315" s="5"/>
      <c r="ADV315" s="5"/>
      <c r="ADW315" s="5"/>
      <c r="ADX315" s="5"/>
      <c r="ADY315" s="5"/>
      <c r="ADZ315" s="5"/>
      <c r="AEA315" s="5"/>
      <c r="AEB315" s="5"/>
      <c r="AEC315" s="5"/>
      <c r="AED315" s="5"/>
      <c r="AEE315" s="5"/>
      <c r="AEF315" s="5"/>
      <c r="AEG315" s="5"/>
      <c r="AEH315" s="5"/>
      <c r="AEI315" s="5"/>
      <c r="AEJ315" s="5"/>
      <c r="AEK315" s="5"/>
      <c r="AEL315" s="5"/>
      <c r="AEM315" s="5"/>
      <c r="AEN315" s="5"/>
      <c r="AEO315" s="5"/>
      <c r="AEP315" s="5"/>
      <c r="AEQ315" s="5"/>
      <c r="AER315" s="5"/>
      <c r="AES315" s="5"/>
      <c r="AET315" s="5"/>
      <c r="AEU315" s="5"/>
      <c r="AEV315" s="5"/>
      <c r="AEW315" s="5"/>
      <c r="AEX315" s="5"/>
      <c r="AEY315" s="5"/>
      <c r="AEZ315" s="5"/>
      <c r="AFA315" s="5"/>
      <c r="AFB315" s="5"/>
      <c r="AFC315" s="5"/>
      <c r="AFD315" s="5"/>
      <c r="AFE315" s="5"/>
      <c r="AFF315" s="5"/>
      <c r="AFG315" s="5"/>
      <c r="AFH315" s="5"/>
      <c r="AFI315" s="5"/>
      <c r="AFJ315" s="5"/>
      <c r="AFK315" s="5"/>
      <c r="AFL315" s="5"/>
      <c r="AFM315" s="5"/>
      <c r="AFN315" s="5"/>
      <c r="AFO315" s="5"/>
      <c r="AFP315" s="5"/>
      <c r="AFQ315" s="5"/>
      <c r="AFR315" s="5"/>
      <c r="AFS315" s="5"/>
      <c r="AFT315" s="5"/>
      <c r="AFU315" s="5"/>
      <c r="AFV315" s="5"/>
      <c r="AFW315" s="5"/>
      <c r="AFX315" s="5"/>
      <c r="AFY315" s="5"/>
      <c r="AFZ315" s="5"/>
      <c r="AGA315" s="5"/>
      <c r="AGB315" s="5"/>
      <c r="AGC315" s="5"/>
      <c r="AGD315" s="5"/>
      <c r="AGE315" s="5"/>
      <c r="AGF315" s="5"/>
      <c r="AGG315" s="5"/>
      <c r="AGH315" s="5"/>
      <c r="AGI315" s="5"/>
      <c r="AGJ315" s="5"/>
      <c r="AGK315" s="5"/>
      <c r="AGL315" s="5"/>
      <c r="AGM315" s="5"/>
      <c r="AGN315" s="5"/>
      <c r="AGO315" s="5"/>
      <c r="AGP315" s="5"/>
      <c r="AGQ315" s="5"/>
      <c r="AGR315" s="5"/>
      <c r="AGS315" s="5"/>
      <c r="AGT315" s="5"/>
      <c r="AGU315" s="5"/>
      <c r="AGV315" s="5"/>
      <c r="AGW315" s="5"/>
      <c r="AGX315" s="5"/>
      <c r="AGY315" s="5"/>
      <c r="AGZ315" s="5"/>
      <c r="AHA315" s="5"/>
      <c r="AHB315" s="5"/>
      <c r="AHC315" s="5"/>
      <c r="AHD315" s="5"/>
      <c r="AHE315" s="5"/>
      <c r="AHF315" s="5"/>
      <c r="AHG315" s="5"/>
      <c r="AHH315" s="5"/>
      <c r="AHI315" s="5"/>
      <c r="AHJ315" s="5"/>
      <c r="AHK315" s="5"/>
      <c r="AHL315" s="5"/>
      <c r="AHM315" s="5"/>
      <c r="AHN315" s="5"/>
      <c r="AHO315" s="5"/>
      <c r="AHP315" s="5"/>
      <c r="AHQ315" s="5"/>
      <c r="AHR315" s="5"/>
      <c r="AHS315" s="5"/>
      <c r="AHT315" s="5"/>
      <c r="AHU315" s="5"/>
      <c r="AHV315" s="5"/>
      <c r="AHW315" s="5"/>
      <c r="AHX315" s="5"/>
      <c r="AHY315" s="5"/>
      <c r="AHZ315" s="5"/>
      <c r="AIA315" s="5"/>
      <c r="AIB315" s="5"/>
      <c r="AIC315" s="5"/>
      <c r="AID315" s="5"/>
      <c r="AIE315" s="5"/>
      <c r="AIF315" s="5"/>
      <c r="AIG315" s="5"/>
      <c r="AIH315" s="5"/>
      <c r="AII315" s="5"/>
      <c r="AIJ315" s="5"/>
      <c r="AIK315" s="5"/>
      <c r="AIL315" s="5"/>
      <c r="AIM315" s="5"/>
      <c r="AIN315" s="5"/>
      <c r="AIO315" s="5"/>
      <c r="AIP315" s="5"/>
      <c r="AIQ315" s="5"/>
      <c r="AIR315" s="5"/>
      <c r="AIS315" s="5"/>
      <c r="AIT315" s="5"/>
      <c r="AIU315" s="5"/>
      <c r="AIV315" s="5"/>
      <c r="AIW315" s="5"/>
      <c r="AIX315" s="5"/>
      <c r="AIY315" s="5"/>
      <c r="AIZ315" s="5"/>
      <c r="AJA315" s="5"/>
      <c r="AJB315" s="5"/>
      <c r="AJC315" s="5"/>
      <c r="AJD315" s="5"/>
      <c r="AJE315" s="5"/>
      <c r="AJF315" s="5"/>
      <c r="AJG315" s="5"/>
      <c r="AJH315" s="5"/>
      <c r="AJI315" s="5"/>
      <c r="AJJ315" s="5"/>
      <c r="AJK315" s="5"/>
      <c r="AJL315" s="5"/>
      <c r="AJM315" s="5"/>
      <c r="AJN315" s="5"/>
      <c r="AJO315" s="5"/>
      <c r="AJP315" s="5"/>
      <c r="AJQ315" s="5"/>
      <c r="AJR315" s="5"/>
      <c r="AJS315" s="5"/>
      <c r="AJT315" s="5"/>
      <c r="AJU315" s="5"/>
      <c r="AJV315" s="5"/>
      <c r="AJW315" s="5"/>
      <c r="AJX315" s="5"/>
      <c r="AJY315" s="5"/>
      <c r="AJZ315" s="5"/>
      <c r="AKA315" s="5"/>
      <c r="AKB315" s="5"/>
      <c r="AKC315" s="5"/>
      <c r="AKD315" s="5"/>
      <c r="AKE315" s="5"/>
      <c r="AKF315" s="5"/>
      <c r="AKG315" s="5"/>
      <c r="AKH315" s="5"/>
      <c r="AKI315" s="5"/>
      <c r="AKJ315" s="5"/>
      <c r="AKK315" s="5"/>
      <c r="AKL315" s="5"/>
      <c r="AKM315" s="5"/>
      <c r="AKN315" s="5"/>
      <c r="AKO315" s="5"/>
      <c r="AKP315" s="5"/>
      <c r="AKQ315" s="5"/>
      <c r="AKR315" s="5"/>
      <c r="AKS315" s="5"/>
      <c r="AKT315" s="5"/>
      <c r="AKU315" s="5"/>
      <c r="AKV315" s="5"/>
      <c r="AKW315" s="5"/>
      <c r="AKX315" s="5"/>
      <c r="AKY315" s="5"/>
      <c r="AKZ315" s="5"/>
      <c r="ALA315" s="5"/>
      <c r="ALB315" s="5"/>
      <c r="ALC315" s="5"/>
      <c r="ALD315" s="5"/>
      <c r="ALE315" s="5"/>
      <c r="ALF315" s="5"/>
      <c r="ALG315" s="5"/>
      <c r="ALH315" s="5"/>
      <c r="ALI315" s="5"/>
      <c r="ALJ315" s="5"/>
      <c r="ALK315" s="5"/>
      <c r="ALL315" s="5"/>
      <c r="ALM315" s="5"/>
      <c r="ALN315" s="5"/>
      <c r="ALO315" s="5"/>
      <c r="ALP315" s="5"/>
      <c r="ALQ315" s="5"/>
      <c r="ALR315" s="5"/>
      <c r="ALS315" s="5"/>
      <c r="ALT315" s="5"/>
      <c r="ALU315" s="5"/>
      <c r="ALV315" s="5"/>
      <c r="ALW315" s="5"/>
      <c r="ALX315" s="5"/>
      <c r="ALY315" s="5"/>
      <c r="ALZ315" s="5"/>
      <c r="AMA315" s="5"/>
      <c r="AMB315" s="5"/>
      <c r="AMC315" s="5"/>
      <c r="AMD315" s="5"/>
      <c r="AME315" s="5"/>
      <c r="AMF315" s="5"/>
      <c r="AMG315" s="5"/>
      <c r="AMH315" s="5"/>
      <c r="AMI315" s="5"/>
      <c r="AMJ315" s="5"/>
    </row>
    <row r="316" spans="1:1024" ht="20.25" customHeight="1">
      <c r="A316" s="5"/>
      <c r="B316" s="209">
        <f>B313+1</f>
        <v>99</v>
      </c>
      <c r="C316" s="219"/>
      <c r="D316" s="219"/>
      <c r="E316" s="219"/>
      <c r="F316" s="41"/>
      <c r="G316" s="50"/>
      <c r="H316" s="50"/>
      <c r="I316" s="50"/>
      <c r="J316" s="50"/>
      <c r="K316" s="50"/>
      <c r="L316" s="67"/>
      <c r="M316" s="67"/>
      <c r="N316" s="67"/>
      <c r="O316" s="67"/>
      <c r="P316" s="241" t="s">
        <v>49</v>
      </c>
      <c r="Q316" s="241"/>
      <c r="R316" s="241"/>
      <c r="S316" s="307"/>
      <c r="T316" s="309"/>
      <c r="U316" s="309"/>
      <c r="V316" s="309"/>
      <c r="W316" s="309"/>
      <c r="X316" s="309"/>
      <c r="Y316" s="310"/>
      <c r="Z316" s="307"/>
      <c r="AA316" s="309"/>
      <c r="AB316" s="309"/>
      <c r="AC316" s="309"/>
      <c r="AD316" s="309"/>
      <c r="AE316" s="309"/>
      <c r="AF316" s="310"/>
      <c r="AG316" s="307"/>
      <c r="AH316" s="309"/>
      <c r="AI316" s="309"/>
      <c r="AJ316" s="309"/>
      <c r="AK316" s="309"/>
      <c r="AL316" s="309"/>
      <c r="AM316" s="310"/>
      <c r="AN316" s="307"/>
      <c r="AO316" s="309"/>
      <c r="AP316" s="309"/>
      <c r="AQ316" s="309"/>
      <c r="AR316" s="309"/>
      <c r="AS316" s="309"/>
      <c r="AT316" s="310"/>
      <c r="AU316" s="307"/>
      <c r="AV316" s="309"/>
      <c r="AW316" s="309"/>
      <c r="AX316" s="312"/>
      <c r="AY316" s="312"/>
      <c r="AZ316" s="316"/>
      <c r="BA316" s="316"/>
      <c r="BB316" s="174"/>
      <c r="BC316" s="174"/>
      <c r="BD316" s="174"/>
      <c r="BE316" s="174"/>
      <c r="BF316" s="174"/>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c r="GO316" s="5"/>
      <c r="GP316" s="5"/>
      <c r="GQ316" s="5"/>
      <c r="GR316" s="5"/>
      <c r="GS316" s="5"/>
      <c r="GT316" s="5"/>
      <c r="GU316" s="5"/>
      <c r="GV316" s="5"/>
      <c r="GW316" s="5"/>
      <c r="GX316" s="5"/>
      <c r="GY316" s="5"/>
      <c r="GZ316" s="5"/>
      <c r="HA316" s="5"/>
      <c r="HB316" s="5"/>
      <c r="HC316" s="5"/>
      <c r="HD316" s="5"/>
      <c r="HE316" s="5"/>
      <c r="HF316" s="5"/>
      <c r="HG316" s="5"/>
      <c r="HH316" s="5"/>
      <c r="HI316" s="5"/>
      <c r="HJ316" s="5"/>
      <c r="HK316" s="5"/>
      <c r="HL316" s="5"/>
      <c r="HM316" s="5"/>
      <c r="HN316" s="5"/>
      <c r="HO316" s="5"/>
      <c r="HP316" s="5"/>
      <c r="HQ316" s="5"/>
      <c r="HR316" s="5"/>
      <c r="HS316" s="5"/>
      <c r="HT316" s="5"/>
      <c r="HU316" s="5"/>
      <c r="HV316" s="5"/>
      <c r="HW316" s="5"/>
      <c r="HX316" s="5"/>
      <c r="HY316" s="5"/>
      <c r="HZ316" s="5"/>
      <c r="IA316" s="5"/>
      <c r="IB316" s="5"/>
      <c r="IC316" s="5"/>
      <c r="ID316" s="5"/>
      <c r="IE316" s="5"/>
      <c r="IF316" s="5"/>
      <c r="IG316" s="5"/>
      <c r="IH316" s="5"/>
      <c r="II316" s="5"/>
      <c r="IJ316" s="5"/>
      <c r="IK316" s="5"/>
      <c r="IL316" s="5"/>
      <c r="IM316" s="5"/>
      <c r="IN316" s="5"/>
      <c r="IO316" s="5"/>
      <c r="IP316" s="5"/>
      <c r="IQ316" s="5"/>
      <c r="IR316" s="5"/>
      <c r="IS316" s="5"/>
      <c r="IT316" s="5"/>
      <c r="IU316" s="5"/>
      <c r="IV316" s="5"/>
      <c r="IW316" s="5"/>
      <c r="IX316" s="5"/>
      <c r="IY316" s="5"/>
      <c r="IZ316" s="5"/>
      <c r="JA316" s="5"/>
      <c r="JB316" s="5"/>
      <c r="JC316" s="5"/>
      <c r="JD316" s="5"/>
      <c r="JE316" s="5"/>
      <c r="JF316" s="5"/>
      <c r="JG316" s="5"/>
      <c r="JH316" s="5"/>
      <c r="JI316" s="5"/>
      <c r="JJ316" s="5"/>
      <c r="JK316" s="5"/>
      <c r="JL316" s="5"/>
      <c r="JM316" s="5"/>
      <c r="JN316" s="5"/>
      <c r="JO316" s="5"/>
      <c r="JP316" s="5"/>
      <c r="JQ316" s="5"/>
      <c r="JR316" s="5"/>
      <c r="JS316" s="5"/>
      <c r="JT316" s="5"/>
      <c r="JU316" s="5"/>
      <c r="JV316" s="5"/>
      <c r="JW316" s="5"/>
      <c r="JX316" s="5"/>
      <c r="JY316" s="5"/>
      <c r="JZ316" s="5"/>
      <c r="KA316" s="5"/>
      <c r="KB316" s="5"/>
      <c r="KC316" s="5"/>
      <c r="KD316" s="5"/>
      <c r="KE316" s="5"/>
      <c r="KF316" s="5"/>
      <c r="KG316" s="5"/>
      <c r="KH316" s="5"/>
      <c r="KI316" s="5"/>
      <c r="KJ316" s="5"/>
      <c r="KK316" s="5"/>
      <c r="KL316" s="5"/>
      <c r="KM316" s="5"/>
      <c r="KN316" s="5"/>
      <c r="KO316" s="5"/>
      <c r="KP316" s="5"/>
      <c r="KQ316" s="5"/>
      <c r="KR316" s="5"/>
      <c r="KS316" s="5"/>
      <c r="KT316" s="5"/>
      <c r="KU316" s="5"/>
      <c r="KV316" s="5"/>
      <c r="KW316" s="5"/>
      <c r="KX316" s="5"/>
      <c r="KY316" s="5"/>
      <c r="KZ316" s="5"/>
      <c r="LA316" s="5"/>
      <c r="LB316" s="5"/>
      <c r="LC316" s="5"/>
      <c r="LD316" s="5"/>
      <c r="LE316" s="5"/>
      <c r="LF316" s="5"/>
      <c r="LG316" s="5"/>
      <c r="LH316" s="5"/>
      <c r="LI316" s="5"/>
      <c r="LJ316" s="5"/>
      <c r="LK316" s="5"/>
      <c r="LL316" s="5"/>
      <c r="LM316" s="5"/>
      <c r="LN316" s="5"/>
      <c r="LO316" s="5"/>
      <c r="LP316" s="5"/>
      <c r="LQ316" s="5"/>
      <c r="LR316" s="5"/>
      <c r="LS316" s="5"/>
      <c r="LT316" s="5"/>
      <c r="LU316" s="5"/>
      <c r="LV316" s="5"/>
      <c r="LW316" s="5"/>
      <c r="LX316" s="5"/>
      <c r="LY316" s="5"/>
      <c r="LZ316" s="5"/>
      <c r="MA316" s="5"/>
      <c r="MB316" s="5"/>
      <c r="MC316" s="5"/>
      <c r="MD316" s="5"/>
      <c r="ME316" s="5"/>
      <c r="MF316" s="5"/>
      <c r="MG316" s="5"/>
      <c r="MH316" s="5"/>
      <c r="MI316" s="5"/>
      <c r="MJ316" s="5"/>
      <c r="MK316" s="5"/>
      <c r="ML316" s="5"/>
      <c r="MM316" s="5"/>
      <c r="MN316" s="5"/>
      <c r="MO316" s="5"/>
      <c r="MP316" s="5"/>
      <c r="MQ316" s="5"/>
      <c r="MR316" s="5"/>
      <c r="MS316" s="5"/>
      <c r="MT316" s="5"/>
      <c r="MU316" s="5"/>
      <c r="MV316" s="5"/>
      <c r="MW316" s="5"/>
      <c r="MX316" s="5"/>
      <c r="MY316" s="5"/>
      <c r="MZ316" s="5"/>
      <c r="NA316" s="5"/>
      <c r="NB316" s="5"/>
      <c r="NC316" s="5"/>
      <c r="ND316" s="5"/>
      <c r="NE316" s="5"/>
      <c r="NF316" s="5"/>
      <c r="NG316" s="5"/>
      <c r="NH316" s="5"/>
      <c r="NI316" s="5"/>
      <c r="NJ316" s="5"/>
      <c r="NK316" s="5"/>
      <c r="NL316" s="5"/>
      <c r="NM316" s="5"/>
      <c r="NN316" s="5"/>
      <c r="NO316" s="5"/>
      <c r="NP316" s="5"/>
      <c r="NQ316" s="5"/>
      <c r="NR316" s="5"/>
      <c r="NS316" s="5"/>
      <c r="NT316" s="5"/>
      <c r="NU316" s="5"/>
      <c r="NV316" s="5"/>
      <c r="NW316" s="5"/>
      <c r="NX316" s="5"/>
      <c r="NY316" s="5"/>
      <c r="NZ316" s="5"/>
      <c r="OA316" s="5"/>
      <c r="OB316" s="5"/>
      <c r="OC316" s="5"/>
      <c r="OD316" s="5"/>
      <c r="OE316" s="5"/>
      <c r="OF316" s="5"/>
      <c r="OG316" s="5"/>
      <c r="OH316" s="5"/>
      <c r="OI316" s="5"/>
      <c r="OJ316" s="5"/>
      <c r="OK316" s="5"/>
      <c r="OL316" s="5"/>
      <c r="OM316" s="5"/>
      <c r="ON316" s="5"/>
      <c r="OO316" s="5"/>
      <c r="OP316" s="5"/>
      <c r="OQ316" s="5"/>
      <c r="OR316" s="5"/>
      <c r="OS316" s="5"/>
      <c r="OT316" s="5"/>
      <c r="OU316" s="5"/>
      <c r="OV316" s="5"/>
      <c r="OW316" s="5"/>
      <c r="OX316" s="5"/>
      <c r="OY316" s="5"/>
      <c r="OZ316" s="5"/>
      <c r="PA316" s="5"/>
      <c r="PB316" s="5"/>
      <c r="PC316" s="5"/>
      <c r="PD316" s="5"/>
      <c r="PE316" s="5"/>
      <c r="PF316" s="5"/>
      <c r="PG316" s="5"/>
      <c r="PH316" s="5"/>
      <c r="PI316" s="5"/>
      <c r="PJ316" s="5"/>
      <c r="PK316" s="5"/>
      <c r="PL316" s="5"/>
      <c r="PM316" s="5"/>
      <c r="PN316" s="5"/>
      <c r="PO316" s="5"/>
      <c r="PP316" s="5"/>
      <c r="PQ316" s="5"/>
      <c r="PR316" s="5"/>
      <c r="PS316" s="5"/>
      <c r="PT316" s="5"/>
      <c r="PU316" s="5"/>
      <c r="PV316" s="5"/>
      <c r="PW316" s="5"/>
      <c r="PX316" s="5"/>
      <c r="PY316" s="5"/>
      <c r="PZ316" s="5"/>
      <c r="QA316" s="5"/>
      <c r="QB316" s="5"/>
      <c r="QC316" s="5"/>
      <c r="QD316" s="5"/>
      <c r="QE316" s="5"/>
      <c r="QF316" s="5"/>
      <c r="QG316" s="5"/>
      <c r="QH316" s="5"/>
      <c r="QI316" s="5"/>
      <c r="QJ316" s="5"/>
      <c r="QK316" s="5"/>
      <c r="QL316" s="5"/>
      <c r="QM316" s="5"/>
      <c r="QN316" s="5"/>
      <c r="QO316" s="5"/>
      <c r="QP316" s="5"/>
      <c r="QQ316" s="5"/>
      <c r="QR316" s="5"/>
      <c r="QS316" s="5"/>
      <c r="QT316" s="5"/>
      <c r="QU316" s="5"/>
      <c r="QV316" s="5"/>
      <c r="QW316" s="5"/>
      <c r="QX316" s="5"/>
      <c r="QY316" s="5"/>
      <c r="QZ316" s="5"/>
      <c r="RA316" s="5"/>
      <c r="RB316" s="5"/>
      <c r="RC316" s="5"/>
      <c r="RD316" s="5"/>
      <c r="RE316" s="5"/>
      <c r="RF316" s="5"/>
      <c r="RG316" s="5"/>
      <c r="RH316" s="5"/>
      <c r="RI316" s="5"/>
      <c r="RJ316" s="5"/>
      <c r="RK316" s="5"/>
      <c r="RL316" s="5"/>
      <c r="RM316" s="5"/>
      <c r="RN316" s="5"/>
      <c r="RO316" s="5"/>
      <c r="RP316" s="5"/>
      <c r="RQ316" s="5"/>
      <c r="RR316" s="5"/>
      <c r="RS316" s="5"/>
      <c r="RT316" s="5"/>
      <c r="RU316" s="5"/>
      <c r="RV316" s="5"/>
      <c r="RW316" s="5"/>
      <c r="RX316" s="5"/>
      <c r="RY316" s="5"/>
      <c r="RZ316" s="5"/>
      <c r="SA316" s="5"/>
      <c r="SB316" s="5"/>
      <c r="SC316" s="5"/>
      <c r="SD316" s="5"/>
      <c r="SE316" s="5"/>
      <c r="SF316" s="5"/>
      <c r="SG316" s="5"/>
      <c r="SH316" s="5"/>
      <c r="SI316" s="5"/>
      <c r="SJ316" s="5"/>
      <c r="SK316" s="5"/>
      <c r="SL316" s="5"/>
      <c r="SM316" s="5"/>
      <c r="SN316" s="5"/>
      <c r="SO316" s="5"/>
      <c r="SP316" s="5"/>
      <c r="SQ316" s="5"/>
      <c r="SR316" s="5"/>
      <c r="SS316" s="5"/>
      <c r="ST316" s="5"/>
      <c r="SU316" s="5"/>
      <c r="SV316" s="5"/>
      <c r="SW316" s="5"/>
      <c r="SX316" s="5"/>
      <c r="SY316" s="5"/>
      <c r="SZ316" s="5"/>
      <c r="TA316" s="5"/>
      <c r="TB316" s="5"/>
      <c r="TC316" s="5"/>
      <c r="TD316" s="5"/>
      <c r="TE316" s="5"/>
      <c r="TF316" s="5"/>
      <c r="TG316" s="5"/>
      <c r="TH316" s="5"/>
      <c r="TI316" s="5"/>
      <c r="TJ316" s="5"/>
      <c r="TK316" s="5"/>
      <c r="TL316" s="5"/>
      <c r="TM316" s="5"/>
      <c r="TN316" s="5"/>
      <c r="TO316" s="5"/>
      <c r="TP316" s="5"/>
      <c r="TQ316" s="5"/>
      <c r="TR316" s="5"/>
      <c r="TS316" s="5"/>
      <c r="TT316" s="5"/>
      <c r="TU316" s="5"/>
      <c r="TV316" s="5"/>
      <c r="TW316" s="5"/>
      <c r="TX316" s="5"/>
      <c r="TY316" s="5"/>
      <c r="TZ316" s="5"/>
      <c r="UA316" s="5"/>
      <c r="UB316" s="5"/>
      <c r="UC316" s="5"/>
      <c r="UD316" s="5"/>
      <c r="UE316" s="5"/>
      <c r="UF316" s="5"/>
      <c r="UG316" s="5"/>
      <c r="UH316" s="5"/>
      <c r="UI316" s="5"/>
      <c r="UJ316" s="5"/>
      <c r="UK316" s="5"/>
      <c r="UL316" s="5"/>
      <c r="UM316" s="5"/>
      <c r="UN316" s="5"/>
      <c r="UO316" s="5"/>
      <c r="UP316" s="5"/>
      <c r="UQ316" s="5"/>
      <c r="UR316" s="5"/>
      <c r="US316" s="5"/>
      <c r="UT316" s="5"/>
      <c r="UU316" s="5"/>
      <c r="UV316" s="5"/>
      <c r="UW316" s="5"/>
      <c r="UX316" s="5"/>
      <c r="UY316" s="5"/>
      <c r="UZ316" s="5"/>
      <c r="VA316" s="5"/>
      <c r="VB316" s="5"/>
      <c r="VC316" s="5"/>
      <c r="VD316" s="5"/>
      <c r="VE316" s="5"/>
      <c r="VF316" s="5"/>
      <c r="VG316" s="5"/>
      <c r="VH316" s="5"/>
      <c r="VI316" s="5"/>
      <c r="VJ316" s="5"/>
      <c r="VK316" s="5"/>
      <c r="VL316" s="5"/>
      <c r="VM316" s="5"/>
      <c r="VN316" s="5"/>
      <c r="VO316" s="5"/>
      <c r="VP316" s="5"/>
      <c r="VQ316" s="5"/>
      <c r="VR316" s="5"/>
      <c r="VS316" s="5"/>
      <c r="VT316" s="5"/>
      <c r="VU316" s="5"/>
      <c r="VV316" s="5"/>
      <c r="VW316" s="5"/>
      <c r="VX316" s="5"/>
      <c r="VY316" s="5"/>
      <c r="VZ316" s="5"/>
      <c r="WA316" s="5"/>
      <c r="WB316" s="5"/>
      <c r="WC316" s="5"/>
      <c r="WD316" s="5"/>
      <c r="WE316" s="5"/>
      <c r="WF316" s="5"/>
      <c r="WG316" s="5"/>
      <c r="WH316" s="5"/>
      <c r="WI316" s="5"/>
      <c r="WJ316" s="5"/>
      <c r="WK316" s="5"/>
      <c r="WL316" s="5"/>
      <c r="WM316" s="5"/>
      <c r="WN316" s="5"/>
      <c r="WO316" s="5"/>
      <c r="WP316" s="5"/>
      <c r="WQ316" s="5"/>
      <c r="WR316" s="5"/>
      <c r="WS316" s="5"/>
      <c r="WT316" s="5"/>
      <c r="WU316" s="5"/>
      <c r="WV316" s="5"/>
      <c r="WW316" s="5"/>
      <c r="WX316" s="5"/>
      <c r="WY316" s="5"/>
      <c r="WZ316" s="5"/>
      <c r="XA316" s="5"/>
      <c r="XB316" s="5"/>
      <c r="XC316" s="5"/>
      <c r="XD316" s="5"/>
      <c r="XE316" s="5"/>
      <c r="XF316" s="5"/>
      <c r="XG316" s="5"/>
      <c r="XH316" s="5"/>
      <c r="XI316" s="5"/>
      <c r="XJ316" s="5"/>
      <c r="XK316" s="5"/>
      <c r="XL316" s="5"/>
      <c r="XM316" s="5"/>
      <c r="XN316" s="5"/>
      <c r="XO316" s="5"/>
      <c r="XP316" s="5"/>
      <c r="XQ316" s="5"/>
      <c r="XR316" s="5"/>
      <c r="XS316" s="5"/>
      <c r="XT316" s="5"/>
      <c r="XU316" s="5"/>
      <c r="XV316" s="5"/>
      <c r="XW316" s="5"/>
      <c r="XX316" s="5"/>
      <c r="XY316" s="5"/>
      <c r="XZ316" s="5"/>
      <c r="YA316" s="5"/>
      <c r="YB316" s="5"/>
      <c r="YC316" s="5"/>
      <c r="YD316" s="5"/>
      <c r="YE316" s="5"/>
      <c r="YF316" s="5"/>
      <c r="YG316" s="5"/>
      <c r="YH316" s="5"/>
      <c r="YI316" s="5"/>
      <c r="YJ316" s="5"/>
      <c r="YK316" s="5"/>
      <c r="YL316" s="5"/>
      <c r="YM316" s="5"/>
      <c r="YN316" s="5"/>
      <c r="YO316" s="5"/>
      <c r="YP316" s="5"/>
      <c r="YQ316" s="5"/>
      <c r="YR316" s="5"/>
      <c r="YS316" s="5"/>
      <c r="YT316" s="5"/>
      <c r="YU316" s="5"/>
      <c r="YV316" s="5"/>
      <c r="YW316" s="5"/>
      <c r="YX316" s="5"/>
      <c r="YY316" s="5"/>
      <c r="YZ316" s="5"/>
      <c r="ZA316" s="5"/>
      <c r="ZB316" s="5"/>
      <c r="ZC316" s="5"/>
      <c r="ZD316" s="5"/>
      <c r="ZE316" s="5"/>
      <c r="ZF316" s="5"/>
      <c r="ZG316" s="5"/>
      <c r="ZH316" s="5"/>
      <c r="ZI316" s="5"/>
      <c r="ZJ316" s="5"/>
      <c r="ZK316" s="5"/>
      <c r="ZL316" s="5"/>
      <c r="ZM316" s="5"/>
      <c r="ZN316" s="5"/>
      <c r="ZO316" s="5"/>
      <c r="ZP316" s="5"/>
      <c r="ZQ316" s="5"/>
      <c r="ZR316" s="5"/>
      <c r="ZS316" s="5"/>
      <c r="ZT316" s="5"/>
      <c r="ZU316" s="5"/>
      <c r="ZV316" s="5"/>
      <c r="ZW316" s="5"/>
      <c r="ZX316" s="5"/>
      <c r="ZY316" s="5"/>
      <c r="ZZ316" s="5"/>
      <c r="AAA316" s="5"/>
      <c r="AAB316" s="5"/>
      <c r="AAC316" s="5"/>
      <c r="AAD316" s="5"/>
      <c r="AAE316" s="5"/>
      <c r="AAF316" s="5"/>
      <c r="AAG316" s="5"/>
      <c r="AAH316" s="5"/>
      <c r="AAI316" s="5"/>
      <c r="AAJ316" s="5"/>
      <c r="AAK316" s="5"/>
      <c r="AAL316" s="5"/>
      <c r="AAM316" s="5"/>
      <c r="AAN316" s="5"/>
      <c r="AAO316" s="5"/>
      <c r="AAP316" s="5"/>
      <c r="AAQ316" s="5"/>
      <c r="AAR316" s="5"/>
      <c r="AAS316" s="5"/>
      <c r="AAT316" s="5"/>
      <c r="AAU316" s="5"/>
      <c r="AAV316" s="5"/>
      <c r="AAW316" s="5"/>
      <c r="AAX316" s="5"/>
      <c r="AAY316" s="5"/>
      <c r="AAZ316" s="5"/>
      <c r="ABA316" s="5"/>
      <c r="ABB316" s="5"/>
      <c r="ABC316" s="5"/>
      <c r="ABD316" s="5"/>
      <c r="ABE316" s="5"/>
      <c r="ABF316" s="5"/>
      <c r="ABG316" s="5"/>
      <c r="ABH316" s="5"/>
      <c r="ABI316" s="5"/>
      <c r="ABJ316" s="5"/>
      <c r="ABK316" s="5"/>
      <c r="ABL316" s="5"/>
      <c r="ABM316" s="5"/>
      <c r="ABN316" s="5"/>
      <c r="ABO316" s="5"/>
      <c r="ABP316" s="5"/>
      <c r="ABQ316" s="5"/>
      <c r="ABR316" s="5"/>
      <c r="ABS316" s="5"/>
      <c r="ABT316" s="5"/>
      <c r="ABU316" s="5"/>
      <c r="ABV316" s="5"/>
      <c r="ABW316" s="5"/>
      <c r="ABX316" s="5"/>
      <c r="ABY316" s="5"/>
      <c r="ABZ316" s="5"/>
      <c r="ACA316" s="5"/>
      <c r="ACB316" s="5"/>
      <c r="ACC316" s="5"/>
      <c r="ACD316" s="5"/>
      <c r="ACE316" s="5"/>
      <c r="ACF316" s="5"/>
      <c r="ACG316" s="5"/>
      <c r="ACH316" s="5"/>
      <c r="ACI316" s="5"/>
      <c r="ACJ316" s="5"/>
      <c r="ACK316" s="5"/>
      <c r="ACL316" s="5"/>
      <c r="ACM316" s="5"/>
      <c r="ACN316" s="5"/>
      <c r="ACO316" s="5"/>
      <c r="ACP316" s="5"/>
      <c r="ACQ316" s="5"/>
      <c r="ACR316" s="5"/>
      <c r="ACS316" s="5"/>
      <c r="ACT316" s="5"/>
      <c r="ACU316" s="5"/>
      <c r="ACV316" s="5"/>
      <c r="ACW316" s="5"/>
      <c r="ACX316" s="5"/>
      <c r="ACY316" s="5"/>
      <c r="ACZ316" s="5"/>
      <c r="ADA316" s="5"/>
      <c r="ADB316" s="5"/>
      <c r="ADC316" s="5"/>
      <c r="ADD316" s="5"/>
      <c r="ADE316" s="5"/>
      <c r="ADF316" s="5"/>
      <c r="ADG316" s="5"/>
      <c r="ADH316" s="5"/>
      <c r="ADI316" s="5"/>
      <c r="ADJ316" s="5"/>
      <c r="ADK316" s="5"/>
      <c r="ADL316" s="5"/>
      <c r="ADM316" s="5"/>
      <c r="ADN316" s="5"/>
      <c r="ADO316" s="5"/>
      <c r="ADP316" s="5"/>
      <c r="ADQ316" s="5"/>
      <c r="ADR316" s="5"/>
      <c r="ADS316" s="5"/>
      <c r="ADT316" s="5"/>
      <c r="ADU316" s="5"/>
      <c r="ADV316" s="5"/>
      <c r="ADW316" s="5"/>
      <c r="ADX316" s="5"/>
      <c r="ADY316" s="5"/>
      <c r="ADZ316" s="5"/>
      <c r="AEA316" s="5"/>
      <c r="AEB316" s="5"/>
      <c r="AEC316" s="5"/>
      <c r="AED316" s="5"/>
      <c r="AEE316" s="5"/>
      <c r="AEF316" s="5"/>
      <c r="AEG316" s="5"/>
      <c r="AEH316" s="5"/>
      <c r="AEI316" s="5"/>
      <c r="AEJ316" s="5"/>
      <c r="AEK316" s="5"/>
      <c r="AEL316" s="5"/>
      <c r="AEM316" s="5"/>
      <c r="AEN316" s="5"/>
      <c r="AEO316" s="5"/>
      <c r="AEP316" s="5"/>
      <c r="AEQ316" s="5"/>
      <c r="AER316" s="5"/>
      <c r="AES316" s="5"/>
      <c r="AET316" s="5"/>
      <c r="AEU316" s="5"/>
      <c r="AEV316" s="5"/>
      <c r="AEW316" s="5"/>
      <c r="AEX316" s="5"/>
      <c r="AEY316" s="5"/>
      <c r="AEZ316" s="5"/>
      <c r="AFA316" s="5"/>
      <c r="AFB316" s="5"/>
      <c r="AFC316" s="5"/>
      <c r="AFD316" s="5"/>
      <c r="AFE316" s="5"/>
      <c r="AFF316" s="5"/>
      <c r="AFG316" s="5"/>
      <c r="AFH316" s="5"/>
      <c r="AFI316" s="5"/>
      <c r="AFJ316" s="5"/>
      <c r="AFK316" s="5"/>
      <c r="AFL316" s="5"/>
      <c r="AFM316" s="5"/>
      <c r="AFN316" s="5"/>
      <c r="AFO316" s="5"/>
      <c r="AFP316" s="5"/>
      <c r="AFQ316" s="5"/>
      <c r="AFR316" s="5"/>
      <c r="AFS316" s="5"/>
      <c r="AFT316" s="5"/>
      <c r="AFU316" s="5"/>
      <c r="AFV316" s="5"/>
      <c r="AFW316" s="5"/>
      <c r="AFX316" s="5"/>
      <c r="AFY316" s="5"/>
      <c r="AFZ316" s="5"/>
      <c r="AGA316" s="5"/>
      <c r="AGB316" s="5"/>
      <c r="AGC316" s="5"/>
      <c r="AGD316" s="5"/>
      <c r="AGE316" s="5"/>
      <c r="AGF316" s="5"/>
      <c r="AGG316" s="5"/>
      <c r="AGH316" s="5"/>
      <c r="AGI316" s="5"/>
      <c r="AGJ316" s="5"/>
      <c r="AGK316" s="5"/>
      <c r="AGL316" s="5"/>
      <c r="AGM316" s="5"/>
      <c r="AGN316" s="5"/>
      <c r="AGO316" s="5"/>
      <c r="AGP316" s="5"/>
      <c r="AGQ316" s="5"/>
      <c r="AGR316" s="5"/>
      <c r="AGS316" s="5"/>
      <c r="AGT316" s="5"/>
      <c r="AGU316" s="5"/>
      <c r="AGV316" s="5"/>
      <c r="AGW316" s="5"/>
      <c r="AGX316" s="5"/>
      <c r="AGY316" s="5"/>
      <c r="AGZ316" s="5"/>
      <c r="AHA316" s="5"/>
      <c r="AHB316" s="5"/>
      <c r="AHC316" s="5"/>
      <c r="AHD316" s="5"/>
      <c r="AHE316" s="5"/>
      <c r="AHF316" s="5"/>
      <c r="AHG316" s="5"/>
      <c r="AHH316" s="5"/>
      <c r="AHI316" s="5"/>
      <c r="AHJ316" s="5"/>
      <c r="AHK316" s="5"/>
      <c r="AHL316" s="5"/>
      <c r="AHM316" s="5"/>
      <c r="AHN316" s="5"/>
      <c r="AHO316" s="5"/>
      <c r="AHP316" s="5"/>
      <c r="AHQ316" s="5"/>
      <c r="AHR316" s="5"/>
      <c r="AHS316" s="5"/>
      <c r="AHT316" s="5"/>
      <c r="AHU316" s="5"/>
      <c r="AHV316" s="5"/>
      <c r="AHW316" s="5"/>
      <c r="AHX316" s="5"/>
      <c r="AHY316" s="5"/>
      <c r="AHZ316" s="5"/>
      <c r="AIA316" s="5"/>
      <c r="AIB316" s="5"/>
      <c r="AIC316" s="5"/>
      <c r="AID316" s="5"/>
      <c r="AIE316" s="5"/>
      <c r="AIF316" s="5"/>
      <c r="AIG316" s="5"/>
      <c r="AIH316" s="5"/>
      <c r="AII316" s="5"/>
      <c r="AIJ316" s="5"/>
      <c r="AIK316" s="5"/>
      <c r="AIL316" s="5"/>
      <c r="AIM316" s="5"/>
      <c r="AIN316" s="5"/>
      <c r="AIO316" s="5"/>
      <c r="AIP316" s="5"/>
      <c r="AIQ316" s="5"/>
      <c r="AIR316" s="5"/>
      <c r="AIS316" s="5"/>
      <c r="AIT316" s="5"/>
      <c r="AIU316" s="5"/>
      <c r="AIV316" s="5"/>
      <c r="AIW316" s="5"/>
      <c r="AIX316" s="5"/>
      <c r="AIY316" s="5"/>
      <c r="AIZ316" s="5"/>
      <c r="AJA316" s="5"/>
      <c r="AJB316" s="5"/>
      <c r="AJC316" s="5"/>
      <c r="AJD316" s="5"/>
      <c r="AJE316" s="5"/>
      <c r="AJF316" s="5"/>
      <c r="AJG316" s="5"/>
      <c r="AJH316" s="5"/>
      <c r="AJI316" s="5"/>
      <c r="AJJ316" s="5"/>
      <c r="AJK316" s="5"/>
      <c r="AJL316" s="5"/>
      <c r="AJM316" s="5"/>
      <c r="AJN316" s="5"/>
      <c r="AJO316" s="5"/>
      <c r="AJP316" s="5"/>
      <c r="AJQ316" s="5"/>
      <c r="AJR316" s="5"/>
      <c r="AJS316" s="5"/>
      <c r="AJT316" s="5"/>
      <c r="AJU316" s="5"/>
      <c r="AJV316" s="5"/>
      <c r="AJW316" s="5"/>
      <c r="AJX316" s="5"/>
      <c r="AJY316" s="5"/>
      <c r="AJZ316" s="5"/>
      <c r="AKA316" s="5"/>
      <c r="AKB316" s="5"/>
      <c r="AKC316" s="5"/>
      <c r="AKD316" s="5"/>
      <c r="AKE316" s="5"/>
      <c r="AKF316" s="5"/>
      <c r="AKG316" s="5"/>
      <c r="AKH316" s="5"/>
      <c r="AKI316" s="5"/>
      <c r="AKJ316" s="5"/>
      <c r="AKK316" s="5"/>
      <c r="AKL316" s="5"/>
      <c r="AKM316" s="5"/>
      <c r="AKN316" s="5"/>
      <c r="AKO316" s="5"/>
      <c r="AKP316" s="5"/>
      <c r="AKQ316" s="5"/>
      <c r="AKR316" s="5"/>
      <c r="AKS316" s="5"/>
      <c r="AKT316" s="5"/>
      <c r="AKU316" s="5"/>
      <c r="AKV316" s="5"/>
      <c r="AKW316" s="5"/>
      <c r="AKX316" s="5"/>
      <c r="AKY316" s="5"/>
      <c r="AKZ316" s="5"/>
      <c r="ALA316" s="5"/>
      <c r="ALB316" s="5"/>
      <c r="ALC316" s="5"/>
      <c r="ALD316" s="5"/>
      <c r="ALE316" s="5"/>
      <c r="ALF316" s="5"/>
      <c r="ALG316" s="5"/>
      <c r="ALH316" s="5"/>
      <c r="ALI316" s="5"/>
      <c r="ALJ316" s="5"/>
      <c r="ALK316" s="5"/>
      <c r="ALL316" s="5"/>
      <c r="ALM316" s="5"/>
      <c r="ALN316" s="5"/>
      <c r="ALO316" s="5"/>
      <c r="ALP316" s="5"/>
      <c r="ALQ316" s="5"/>
      <c r="ALR316" s="5"/>
      <c r="ALS316" s="5"/>
      <c r="ALT316" s="5"/>
      <c r="ALU316" s="5"/>
      <c r="ALV316" s="5"/>
      <c r="ALW316" s="5"/>
      <c r="ALX316" s="5"/>
      <c r="ALY316" s="5"/>
      <c r="ALZ316" s="5"/>
      <c r="AMA316" s="5"/>
      <c r="AMB316" s="5"/>
      <c r="AMC316" s="5"/>
      <c r="AMD316" s="5"/>
      <c r="AME316" s="5"/>
      <c r="AMF316" s="5"/>
      <c r="AMG316" s="5"/>
      <c r="AMH316" s="5"/>
      <c r="AMI316" s="5"/>
      <c r="AMJ316" s="5"/>
    </row>
    <row r="317" spans="1:1024" ht="20.25" customHeight="1">
      <c r="A317" s="5"/>
      <c r="B317" s="209"/>
      <c r="C317" s="219"/>
      <c r="D317" s="219"/>
      <c r="E317" s="219"/>
      <c r="F317" s="39"/>
      <c r="G317" s="50"/>
      <c r="H317" s="50"/>
      <c r="I317" s="50"/>
      <c r="J317" s="50"/>
      <c r="K317" s="50"/>
      <c r="L317" s="67"/>
      <c r="M317" s="67"/>
      <c r="N317" s="67"/>
      <c r="O317" s="67"/>
      <c r="P317" s="239" t="s">
        <v>40</v>
      </c>
      <c r="Q317" s="239"/>
      <c r="R317" s="239"/>
      <c r="S317" s="247" t="str">
        <f>IF(S316="","",VLOOKUP(S316,'シフト記号表（勤務時間帯）'!$C$6:$K$35,9,0))</f>
        <v/>
      </c>
      <c r="T317" s="251" t="str">
        <f>IF(T316="","",VLOOKUP(T316,'シフト記号表（勤務時間帯）'!$C$6:$K$35,9,0))</f>
        <v/>
      </c>
      <c r="U317" s="251" t="str">
        <f>IF(U316="","",VLOOKUP(U316,'シフト記号表（勤務時間帯）'!$C$6:$K$35,9,0))</f>
        <v/>
      </c>
      <c r="V317" s="251" t="str">
        <f>IF(V316="","",VLOOKUP(V316,'シフト記号表（勤務時間帯）'!$C$6:$K$35,9,0))</f>
        <v/>
      </c>
      <c r="W317" s="251" t="str">
        <f>IF(W316="","",VLOOKUP(W316,'シフト記号表（勤務時間帯）'!$C$6:$K$35,9,0))</f>
        <v/>
      </c>
      <c r="X317" s="251" t="str">
        <f>IF(X316="","",VLOOKUP(X316,'シフト記号表（勤務時間帯）'!$C$6:$K$35,9,0))</f>
        <v/>
      </c>
      <c r="Y317" s="256" t="str">
        <f>IF(Y316="","",VLOOKUP(Y316,'シフト記号表（勤務時間帯）'!$C$6:$K$35,9,0))</f>
        <v/>
      </c>
      <c r="Z317" s="247" t="str">
        <f>IF(Z316="","",VLOOKUP(Z316,'シフト記号表（勤務時間帯）'!$C$6:$K$35,9,0))</f>
        <v/>
      </c>
      <c r="AA317" s="251" t="str">
        <f>IF(AA316="","",VLOOKUP(AA316,'シフト記号表（勤務時間帯）'!$C$6:$K$35,9,0))</f>
        <v/>
      </c>
      <c r="AB317" s="251" t="str">
        <f>IF(AB316="","",VLOOKUP(AB316,'シフト記号表（勤務時間帯）'!$C$6:$K$35,9,0))</f>
        <v/>
      </c>
      <c r="AC317" s="251" t="str">
        <f>IF(AC316="","",VLOOKUP(AC316,'シフト記号表（勤務時間帯）'!$C$6:$K$35,9,0))</f>
        <v/>
      </c>
      <c r="AD317" s="251" t="str">
        <f>IF(AD316="","",VLOOKUP(AD316,'シフト記号表（勤務時間帯）'!$C$6:$K$35,9,0))</f>
        <v/>
      </c>
      <c r="AE317" s="251" t="str">
        <f>IF(AE316="","",VLOOKUP(AE316,'シフト記号表（勤務時間帯）'!$C$6:$K$35,9,0))</f>
        <v/>
      </c>
      <c r="AF317" s="256" t="str">
        <f>IF(AF316="","",VLOOKUP(AF316,'シフト記号表（勤務時間帯）'!$C$6:$K$35,9,0))</f>
        <v/>
      </c>
      <c r="AG317" s="247" t="str">
        <f>IF(AG316="","",VLOOKUP(AG316,'シフト記号表（勤務時間帯）'!$C$6:$K$35,9,0))</f>
        <v/>
      </c>
      <c r="AH317" s="251" t="str">
        <f>IF(AH316="","",VLOOKUP(AH316,'シフト記号表（勤務時間帯）'!$C$6:$K$35,9,0))</f>
        <v/>
      </c>
      <c r="AI317" s="251" t="str">
        <f>IF(AI316="","",VLOOKUP(AI316,'シフト記号表（勤務時間帯）'!$C$6:$K$35,9,0))</f>
        <v/>
      </c>
      <c r="AJ317" s="251" t="str">
        <f>IF(AJ316="","",VLOOKUP(AJ316,'シフト記号表（勤務時間帯）'!$C$6:$K$35,9,0))</f>
        <v/>
      </c>
      <c r="AK317" s="251" t="str">
        <f>IF(AK316="","",VLOOKUP(AK316,'シフト記号表（勤務時間帯）'!$C$6:$K$35,9,0))</f>
        <v/>
      </c>
      <c r="AL317" s="251" t="str">
        <f>IF(AL316="","",VLOOKUP(AL316,'シフト記号表（勤務時間帯）'!$C$6:$K$35,9,0))</f>
        <v/>
      </c>
      <c r="AM317" s="256" t="str">
        <f>IF(AM316="","",VLOOKUP(AM316,'シフト記号表（勤務時間帯）'!$C$6:$K$35,9,0))</f>
        <v/>
      </c>
      <c r="AN317" s="247" t="str">
        <f>IF(AN316="","",VLOOKUP(AN316,'シフト記号表（勤務時間帯）'!$C$6:$K$35,9,0))</f>
        <v/>
      </c>
      <c r="AO317" s="251" t="str">
        <f>IF(AO316="","",VLOOKUP(AO316,'シフト記号表（勤務時間帯）'!$C$6:$K$35,9,0))</f>
        <v/>
      </c>
      <c r="AP317" s="251" t="str">
        <f>IF(AP316="","",VLOOKUP(AP316,'シフト記号表（勤務時間帯）'!$C$6:$K$35,9,0))</f>
        <v/>
      </c>
      <c r="AQ317" s="251" t="str">
        <f>IF(AQ316="","",VLOOKUP(AQ316,'シフト記号表（勤務時間帯）'!$C$6:$K$35,9,0))</f>
        <v/>
      </c>
      <c r="AR317" s="251" t="str">
        <f>IF(AR316="","",VLOOKUP(AR316,'シフト記号表（勤務時間帯）'!$C$6:$K$35,9,0))</f>
        <v/>
      </c>
      <c r="AS317" s="251" t="str">
        <f>IF(AS316="","",VLOOKUP(AS316,'シフト記号表（勤務時間帯）'!$C$6:$K$35,9,0))</f>
        <v/>
      </c>
      <c r="AT317" s="256" t="str">
        <f>IF(AT316="","",VLOOKUP(AT316,'シフト記号表（勤務時間帯）'!$C$6:$K$35,9,0))</f>
        <v/>
      </c>
      <c r="AU317" s="247" t="str">
        <f>IF(AU316="","",VLOOKUP(AU316,'シフト記号表（勤務時間帯）'!$C$6:$K$35,9,0))</f>
        <v/>
      </c>
      <c r="AV317" s="251" t="str">
        <f>IF(AV316="","",VLOOKUP(AV316,'シフト記号表（勤務時間帯）'!$C$6:$K$35,9,0))</f>
        <v/>
      </c>
      <c r="AW317" s="251" t="str">
        <f>IF(AW316="","",VLOOKUP(AW316,'シフト記号表（勤務時間帯）'!$C$6:$K$35,9,0))</f>
        <v/>
      </c>
      <c r="AX317" s="276">
        <f>IF($BB$3="４週",SUM(S317:AT317),IF($BB$3="暦月",SUM(S317:AW317),""))</f>
        <v>0</v>
      </c>
      <c r="AY317" s="276"/>
      <c r="AZ317" s="285">
        <f>IF($BB$3="４週",AX317/4,IF($BB$3="暦月",'認知症対応型通所（100名）'!AX317/('認知症対応型通所（100名）'!$BB$8/7),""))</f>
        <v>0</v>
      </c>
      <c r="BA317" s="285"/>
      <c r="BB317" s="174"/>
      <c r="BC317" s="174"/>
      <c r="BD317" s="174"/>
      <c r="BE317" s="174"/>
      <c r="BF317" s="174"/>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c r="GS317" s="5"/>
      <c r="GT317" s="5"/>
      <c r="GU317" s="5"/>
      <c r="GV317" s="5"/>
      <c r="GW317" s="5"/>
      <c r="GX317" s="5"/>
      <c r="GY317" s="5"/>
      <c r="GZ317" s="5"/>
      <c r="HA317" s="5"/>
      <c r="HB317" s="5"/>
      <c r="HC317" s="5"/>
      <c r="HD317" s="5"/>
      <c r="HE317" s="5"/>
      <c r="HF317" s="5"/>
      <c r="HG317" s="5"/>
      <c r="HH317" s="5"/>
      <c r="HI317" s="5"/>
      <c r="HJ317" s="5"/>
      <c r="HK317" s="5"/>
      <c r="HL317" s="5"/>
      <c r="HM317" s="5"/>
      <c r="HN317" s="5"/>
      <c r="HO317" s="5"/>
      <c r="HP317" s="5"/>
      <c r="HQ317" s="5"/>
      <c r="HR317" s="5"/>
      <c r="HS317" s="5"/>
      <c r="HT317" s="5"/>
      <c r="HU317" s="5"/>
      <c r="HV317" s="5"/>
      <c r="HW317" s="5"/>
      <c r="HX317" s="5"/>
      <c r="HY317" s="5"/>
      <c r="HZ317" s="5"/>
      <c r="IA317" s="5"/>
      <c r="IB317" s="5"/>
      <c r="IC317" s="5"/>
      <c r="ID317" s="5"/>
      <c r="IE317" s="5"/>
      <c r="IF317" s="5"/>
      <c r="IG317" s="5"/>
      <c r="IH317" s="5"/>
      <c r="II317" s="5"/>
      <c r="IJ317" s="5"/>
      <c r="IK317" s="5"/>
      <c r="IL317" s="5"/>
      <c r="IM317" s="5"/>
      <c r="IN317" s="5"/>
      <c r="IO317" s="5"/>
      <c r="IP317" s="5"/>
      <c r="IQ317" s="5"/>
      <c r="IR317" s="5"/>
      <c r="IS317" s="5"/>
      <c r="IT317" s="5"/>
      <c r="IU317" s="5"/>
      <c r="IV317" s="5"/>
      <c r="IW317" s="5"/>
      <c r="IX317" s="5"/>
      <c r="IY317" s="5"/>
      <c r="IZ317" s="5"/>
      <c r="JA317" s="5"/>
      <c r="JB317" s="5"/>
      <c r="JC317" s="5"/>
      <c r="JD317" s="5"/>
      <c r="JE317" s="5"/>
      <c r="JF317" s="5"/>
      <c r="JG317" s="5"/>
      <c r="JH317" s="5"/>
      <c r="JI317" s="5"/>
      <c r="JJ317" s="5"/>
      <c r="JK317" s="5"/>
      <c r="JL317" s="5"/>
      <c r="JM317" s="5"/>
      <c r="JN317" s="5"/>
      <c r="JO317" s="5"/>
      <c r="JP317" s="5"/>
      <c r="JQ317" s="5"/>
      <c r="JR317" s="5"/>
      <c r="JS317" s="5"/>
      <c r="JT317" s="5"/>
      <c r="JU317" s="5"/>
      <c r="JV317" s="5"/>
      <c r="JW317" s="5"/>
      <c r="JX317" s="5"/>
      <c r="JY317" s="5"/>
      <c r="JZ317" s="5"/>
      <c r="KA317" s="5"/>
      <c r="KB317" s="5"/>
      <c r="KC317" s="5"/>
      <c r="KD317" s="5"/>
      <c r="KE317" s="5"/>
      <c r="KF317" s="5"/>
      <c r="KG317" s="5"/>
      <c r="KH317" s="5"/>
      <c r="KI317" s="5"/>
      <c r="KJ317" s="5"/>
      <c r="KK317" s="5"/>
      <c r="KL317" s="5"/>
      <c r="KM317" s="5"/>
      <c r="KN317" s="5"/>
      <c r="KO317" s="5"/>
      <c r="KP317" s="5"/>
      <c r="KQ317" s="5"/>
      <c r="KR317" s="5"/>
      <c r="KS317" s="5"/>
      <c r="KT317" s="5"/>
      <c r="KU317" s="5"/>
      <c r="KV317" s="5"/>
      <c r="KW317" s="5"/>
      <c r="KX317" s="5"/>
      <c r="KY317" s="5"/>
      <c r="KZ317" s="5"/>
      <c r="LA317" s="5"/>
      <c r="LB317" s="5"/>
      <c r="LC317" s="5"/>
      <c r="LD317" s="5"/>
      <c r="LE317" s="5"/>
      <c r="LF317" s="5"/>
      <c r="LG317" s="5"/>
      <c r="LH317" s="5"/>
      <c r="LI317" s="5"/>
      <c r="LJ317" s="5"/>
      <c r="LK317" s="5"/>
      <c r="LL317" s="5"/>
      <c r="LM317" s="5"/>
      <c r="LN317" s="5"/>
      <c r="LO317" s="5"/>
      <c r="LP317" s="5"/>
      <c r="LQ317" s="5"/>
      <c r="LR317" s="5"/>
      <c r="LS317" s="5"/>
      <c r="LT317" s="5"/>
      <c r="LU317" s="5"/>
      <c r="LV317" s="5"/>
      <c r="LW317" s="5"/>
      <c r="LX317" s="5"/>
      <c r="LY317" s="5"/>
      <c r="LZ317" s="5"/>
      <c r="MA317" s="5"/>
      <c r="MB317" s="5"/>
      <c r="MC317" s="5"/>
      <c r="MD317" s="5"/>
      <c r="ME317" s="5"/>
      <c r="MF317" s="5"/>
      <c r="MG317" s="5"/>
      <c r="MH317" s="5"/>
      <c r="MI317" s="5"/>
      <c r="MJ317" s="5"/>
      <c r="MK317" s="5"/>
      <c r="ML317" s="5"/>
      <c r="MM317" s="5"/>
      <c r="MN317" s="5"/>
      <c r="MO317" s="5"/>
      <c r="MP317" s="5"/>
      <c r="MQ317" s="5"/>
      <c r="MR317" s="5"/>
      <c r="MS317" s="5"/>
      <c r="MT317" s="5"/>
      <c r="MU317" s="5"/>
      <c r="MV317" s="5"/>
      <c r="MW317" s="5"/>
      <c r="MX317" s="5"/>
      <c r="MY317" s="5"/>
      <c r="MZ317" s="5"/>
      <c r="NA317" s="5"/>
      <c r="NB317" s="5"/>
      <c r="NC317" s="5"/>
      <c r="ND317" s="5"/>
      <c r="NE317" s="5"/>
      <c r="NF317" s="5"/>
      <c r="NG317" s="5"/>
      <c r="NH317" s="5"/>
      <c r="NI317" s="5"/>
      <c r="NJ317" s="5"/>
      <c r="NK317" s="5"/>
      <c r="NL317" s="5"/>
      <c r="NM317" s="5"/>
      <c r="NN317" s="5"/>
      <c r="NO317" s="5"/>
      <c r="NP317" s="5"/>
      <c r="NQ317" s="5"/>
      <c r="NR317" s="5"/>
      <c r="NS317" s="5"/>
      <c r="NT317" s="5"/>
      <c r="NU317" s="5"/>
      <c r="NV317" s="5"/>
      <c r="NW317" s="5"/>
      <c r="NX317" s="5"/>
      <c r="NY317" s="5"/>
      <c r="NZ317" s="5"/>
      <c r="OA317" s="5"/>
      <c r="OB317" s="5"/>
      <c r="OC317" s="5"/>
      <c r="OD317" s="5"/>
      <c r="OE317" s="5"/>
      <c r="OF317" s="5"/>
      <c r="OG317" s="5"/>
      <c r="OH317" s="5"/>
      <c r="OI317" s="5"/>
      <c r="OJ317" s="5"/>
      <c r="OK317" s="5"/>
      <c r="OL317" s="5"/>
      <c r="OM317" s="5"/>
      <c r="ON317" s="5"/>
      <c r="OO317" s="5"/>
      <c r="OP317" s="5"/>
      <c r="OQ317" s="5"/>
      <c r="OR317" s="5"/>
      <c r="OS317" s="5"/>
      <c r="OT317" s="5"/>
      <c r="OU317" s="5"/>
      <c r="OV317" s="5"/>
      <c r="OW317" s="5"/>
      <c r="OX317" s="5"/>
      <c r="OY317" s="5"/>
      <c r="OZ317" s="5"/>
      <c r="PA317" s="5"/>
      <c r="PB317" s="5"/>
      <c r="PC317" s="5"/>
      <c r="PD317" s="5"/>
      <c r="PE317" s="5"/>
      <c r="PF317" s="5"/>
      <c r="PG317" s="5"/>
      <c r="PH317" s="5"/>
      <c r="PI317" s="5"/>
      <c r="PJ317" s="5"/>
      <c r="PK317" s="5"/>
      <c r="PL317" s="5"/>
      <c r="PM317" s="5"/>
      <c r="PN317" s="5"/>
      <c r="PO317" s="5"/>
      <c r="PP317" s="5"/>
      <c r="PQ317" s="5"/>
      <c r="PR317" s="5"/>
      <c r="PS317" s="5"/>
      <c r="PT317" s="5"/>
      <c r="PU317" s="5"/>
      <c r="PV317" s="5"/>
      <c r="PW317" s="5"/>
      <c r="PX317" s="5"/>
      <c r="PY317" s="5"/>
      <c r="PZ317" s="5"/>
      <c r="QA317" s="5"/>
      <c r="QB317" s="5"/>
      <c r="QC317" s="5"/>
      <c r="QD317" s="5"/>
      <c r="QE317" s="5"/>
      <c r="QF317" s="5"/>
      <c r="QG317" s="5"/>
      <c r="QH317" s="5"/>
      <c r="QI317" s="5"/>
      <c r="QJ317" s="5"/>
      <c r="QK317" s="5"/>
      <c r="QL317" s="5"/>
      <c r="QM317" s="5"/>
      <c r="QN317" s="5"/>
      <c r="QO317" s="5"/>
      <c r="QP317" s="5"/>
      <c r="QQ317" s="5"/>
      <c r="QR317" s="5"/>
      <c r="QS317" s="5"/>
      <c r="QT317" s="5"/>
      <c r="QU317" s="5"/>
      <c r="QV317" s="5"/>
      <c r="QW317" s="5"/>
      <c r="QX317" s="5"/>
      <c r="QY317" s="5"/>
      <c r="QZ317" s="5"/>
      <c r="RA317" s="5"/>
      <c r="RB317" s="5"/>
      <c r="RC317" s="5"/>
      <c r="RD317" s="5"/>
      <c r="RE317" s="5"/>
      <c r="RF317" s="5"/>
      <c r="RG317" s="5"/>
      <c r="RH317" s="5"/>
      <c r="RI317" s="5"/>
      <c r="RJ317" s="5"/>
      <c r="RK317" s="5"/>
      <c r="RL317" s="5"/>
      <c r="RM317" s="5"/>
      <c r="RN317" s="5"/>
      <c r="RO317" s="5"/>
      <c r="RP317" s="5"/>
      <c r="RQ317" s="5"/>
      <c r="RR317" s="5"/>
      <c r="RS317" s="5"/>
      <c r="RT317" s="5"/>
      <c r="RU317" s="5"/>
      <c r="RV317" s="5"/>
      <c r="RW317" s="5"/>
      <c r="RX317" s="5"/>
      <c r="RY317" s="5"/>
      <c r="RZ317" s="5"/>
      <c r="SA317" s="5"/>
      <c r="SB317" s="5"/>
      <c r="SC317" s="5"/>
      <c r="SD317" s="5"/>
      <c r="SE317" s="5"/>
      <c r="SF317" s="5"/>
      <c r="SG317" s="5"/>
      <c r="SH317" s="5"/>
      <c r="SI317" s="5"/>
      <c r="SJ317" s="5"/>
      <c r="SK317" s="5"/>
      <c r="SL317" s="5"/>
      <c r="SM317" s="5"/>
      <c r="SN317" s="5"/>
      <c r="SO317" s="5"/>
      <c r="SP317" s="5"/>
      <c r="SQ317" s="5"/>
      <c r="SR317" s="5"/>
      <c r="SS317" s="5"/>
      <c r="ST317" s="5"/>
      <c r="SU317" s="5"/>
      <c r="SV317" s="5"/>
      <c r="SW317" s="5"/>
      <c r="SX317" s="5"/>
      <c r="SY317" s="5"/>
      <c r="SZ317" s="5"/>
      <c r="TA317" s="5"/>
      <c r="TB317" s="5"/>
      <c r="TC317" s="5"/>
      <c r="TD317" s="5"/>
      <c r="TE317" s="5"/>
      <c r="TF317" s="5"/>
      <c r="TG317" s="5"/>
      <c r="TH317" s="5"/>
      <c r="TI317" s="5"/>
      <c r="TJ317" s="5"/>
      <c r="TK317" s="5"/>
      <c r="TL317" s="5"/>
      <c r="TM317" s="5"/>
      <c r="TN317" s="5"/>
      <c r="TO317" s="5"/>
      <c r="TP317" s="5"/>
      <c r="TQ317" s="5"/>
      <c r="TR317" s="5"/>
      <c r="TS317" s="5"/>
      <c r="TT317" s="5"/>
      <c r="TU317" s="5"/>
      <c r="TV317" s="5"/>
      <c r="TW317" s="5"/>
      <c r="TX317" s="5"/>
      <c r="TY317" s="5"/>
      <c r="TZ317" s="5"/>
      <c r="UA317" s="5"/>
      <c r="UB317" s="5"/>
      <c r="UC317" s="5"/>
      <c r="UD317" s="5"/>
      <c r="UE317" s="5"/>
      <c r="UF317" s="5"/>
      <c r="UG317" s="5"/>
      <c r="UH317" s="5"/>
      <c r="UI317" s="5"/>
      <c r="UJ317" s="5"/>
      <c r="UK317" s="5"/>
      <c r="UL317" s="5"/>
      <c r="UM317" s="5"/>
      <c r="UN317" s="5"/>
      <c r="UO317" s="5"/>
      <c r="UP317" s="5"/>
      <c r="UQ317" s="5"/>
      <c r="UR317" s="5"/>
      <c r="US317" s="5"/>
      <c r="UT317" s="5"/>
      <c r="UU317" s="5"/>
      <c r="UV317" s="5"/>
      <c r="UW317" s="5"/>
      <c r="UX317" s="5"/>
      <c r="UY317" s="5"/>
      <c r="UZ317" s="5"/>
      <c r="VA317" s="5"/>
      <c r="VB317" s="5"/>
      <c r="VC317" s="5"/>
      <c r="VD317" s="5"/>
      <c r="VE317" s="5"/>
      <c r="VF317" s="5"/>
      <c r="VG317" s="5"/>
      <c r="VH317" s="5"/>
      <c r="VI317" s="5"/>
      <c r="VJ317" s="5"/>
      <c r="VK317" s="5"/>
      <c r="VL317" s="5"/>
      <c r="VM317" s="5"/>
      <c r="VN317" s="5"/>
      <c r="VO317" s="5"/>
      <c r="VP317" s="5"/>
      <c r="VQ317" s="5"/>
      <c r="VR317" s="5"/>
      <c r="VS317" s="5"/>
      <c r="VT317" s="5"/>
      <c r="VU317" s="5"/>
      <c r="VV317" s="5"/>
      <c r="VW317" s="5"/>
      <c r="VX317" s="5"/>
      <c r="VY317" s="5"/>
      <c r="VZ317" s="5"/>
      <c r="WA317" s="5"/>
      <c r="WB317" s="5"/>
      <c r="WC317" s="5"/>
      <c r="WD317" s="5"/>
      <c r="WE317" s="5"/>
      <c r="WF317" s="5"/>
      <c r="WG317" s="5"/>
      <c r="WH317" s="5"/>
      <c r="WI317" s="5"/>
      <c r="WJ317" s="5"/>
      <c r="WK317" s="5"/>
      <c r="WL317" s="5"/>
      <c r="WM317" s="5"/>
      <c r="WN317" s="5"/>
      <c r="WO317" s="5"/>
      <c r="WP317" s="5"/>
      <c r="WQ317" s="5"/>
      <c r="WR317" s="5"/>
      <c r="WS317" s="5"/>
      <c r="WT317" s="5"/>
      <c r="WU317" s="5"/>
      <c r="WV317" s="5"/>
      <c r="WW317" s="5"/>
      <c r="WX317" s="5"/>
      <c r="WY317" s="5"/>
      <c r="WZ317" s="5"/>
      <c r="XA317" s="5"/>
      <c r="XB317" s="5"/>
      <c r="XC317" s="5"/>
      <c r="XD317" s="5"/>
      <c r="XE317" s="5"/>
      <c r="XF317" s="5"/>
      <c r="XG317" s="5"/>
      <c r="XH317" s="5"/>
      <c r="XI317" s="5"/>
      <c r="XJ317" s="5"/>
      <c r="XK317" s="5"/>
      <c r="XL317" s="5"/>
      <c r="XM317" s="5"/>
      <c r="XN317" s="5"/>
      <c r="XO317" s="5"/>
      <c r="XP317" s="5"/>
      <c r="XQ317" s="5"/>
      <c r="XR317" s="5"/>
      <c r="XS317" s="5"/>
      <c r="XT317" s="5"/>
      <c r="XU317" s="5"/>
      <c r="XV317" s="5"/>
      <c r="XW317" s="5"/>
      <c r="XX317" s="5"/>
      <c r="XY317" s="5"/>
      <c r="XZ317" s="5"/>
      <c r="YA317" s="5"/>
      <c r="YB317" s="5"/>
      <c r="YC317" s="5"/>
      <c r="YD317" s="5"/>
      <c r="YE317" s="5"/>
      <c r="YF317" s="5"/>
      <c r="YG317" s="5"/>
      <c r="YH317" s="5"/>
      <c r="YI317" s="5"/>
      <c r="YJ317" s="5"/>
      <c r="YK317" s="5"/>
      <c r="YL317" s="5"/>
      <c r="YM317" s="5"/>
      <c r="YN317" s="5"/>
      <c r="YO317" s="5"/>
      <c r="YP317" s="5"/>
      <c r="YQ317" s="5"/>
      <c r="YR317" s="5"/>
      <c r="YS317" s="5"/>
      <c r="YT317" s="5"/>
      <c r="YU317" s="5"/>
      <c r="YV317" s="5"/>
      <c r="YW317" s="5"/>
      <c r="YX317" s="5"/>
      <c r="YY317" s="5"/>
      <c r="YZ317" s="5"/>
      <c r="ZA317" s="5"/>
      <c r="ZB317" s="5"/>
      <c r="ZC317" s="5"/>
      <c r="ZD317" s="5"/>
      <c r="ZE317" s="5"/>
      <c r="ZF317" s="5"/>
      <c r="ZG317" s="5"/>
      <c r="ZH317" s="5"/>
      <c r="ZI317" s="5"/>
      <c r="ZJ317" s="5"/>
      <c r="ZK317" s="5"/>
      <c r="ZL317" s="5"/>
      <c r="ZM317" s="5"/>
      <c r="ZN317" s="5"/>
      <c r="ZO317" s="5"/>
      <c r="ZP317" s="5"/>
      <c r="ZQ317" s="5"/>
      <c r="ZR317" s="5"/>
      <c r="ZS317" s="5"/>
      <c r="ZT317" s="5"/>
      <c r="ZU317" s="5"/>
      <c r="ZV317" s="5"/>
      <c r="ZW317" s="5"/>
      <c r="ZX317" s="5"/>
      <c r="ZY317" s="5"/>
      <c r="ZZ317" s="5"/>
      <c r="AAA317" s="5"/>
      <c r="AAB317" s="5"/>
      <c r="AAC317" s="5"/>
      <c r="AAD317" s="5"/>
      <c r="AAE317" s="5"/>
      <c r="AAF317" s="5"/>
      <c r="AAG317" s="5"/>
      <c r="AAH317" s="5"/>
      <c r="AAI317" s="5"/>
      <c r="AAJ317" s="5"/>
      <c r="AAK317" s="5"/>
      <c r="AAL317" s="5"/>
      <c r="AAM317" s="5"/>
      <c r="AAN317" s="5"/>
      <c r="AAO317" s="5"/>
      <c r="AAP317" s="5"/>
      <c r="AAQ317" s="5"/>
      <c r="AAR317" s="5"/>
      <c r="AAS317" s="5"/>
      <c r="AAT317" s="5"/>
      <c r="AAU317" s="5"/>
      <c r="AAV317" s="5"/>
      <c r="AAW317" s="5"/>
      <c r="AAX317" s="5"/>
      <c r="AAY317" s="5"/>
      <c r="AAZ317" s="5"/>
      <c r="ABA317" s="5"/>
      <c r="ABB317" s="5"/>
      <c r="ABC317" s="5"/>
      <c r="ABD317" s="5"/>
      <c r="ABE317" s="5"/>
      <c r="ABF317" s="5"/>
      <c r="ABG317" s="5"/>
      <c r="ABH317" s="5"/>
      <c r="ABI317" s="5"/>
      <c r="ABJ317" s="5"/>
      <c r="ABK317" s="5"/>
      <c r="ABL317" s="5"/>
      <c r="ABM317" s="5"/>
      <c r="ABN317" s="5"/>
      <c r="ABO317" s="5"/>
      <c r="ABP317" s="5"/>
      <c r="ABQ317" s="5"/>
      <c r="ABR317" s="5"/>
      <c r="ABS317" s="5"/>
      <c r="ABT317" s="5"/>
      <c r="ABU317" s="5"/>
      <c r="ABV317" s="5"/>
      <c r="ABW317" s="5"/>
      <c r="ABX317" s="5"/>
      <c r="ABY317" s="5"/>
      <c r="ABZ317" s="5"/>
      <c r="ACA317" s="5"/>
      <c r="ACB317" s="5"/>
      <c r="ACC317" s="5"/>
      <c r="ACD317" s="5"/>
      <c r="ACE317" s="5"/>
      <c r="ACF317" s="5"/>
      <c r="ACG317" s="5"/>
      <c r="ACH317" s="5"/>
      <c r="ACI317" s="5"/>
      <c r="ACJ317" s="5"/>
      <c r="ACK317" s="5"/>
      <c r="ACL317" s="5"/>
      <c r="ACM317" s="5"/>
      <c r="ACN317" s="5"/>
      <c r="ACO317" s="5"/>
      <c r="ACP317" s="5"/>
      <c r="ACQ317" s="5"/>
      <c r="ACR317" s="5"/>
      <c r="ACS317" s="5"/>
      <c r="ACT317" s="5"/>
      <c r="ACU317" s="5"/>
      <c r="ACV317" s="5"/>
      <c r="ACW317" s="5"/>
      <c r="ACX317" s="5"/>
      <c r="ACY317" s="5"/>
      <c r="ACZ317" s="5"/>
      <c r="ADA317" s="5"/>
      <c r="ADB317" s="5"/>
      <c r="ADC317" s="5"/>
      <c r="ADD317" s="5"/>
      <c r="ADE317" s="5"/>
      <c r="ADF317" s="5"/>
      <c r="ADG317" s="5"/>
      <c r="ADH317" s="5"/>
      <c r="ADI317" s="5"/>
      <c r="ADJ317" s="5"/>
      <c r="ADK317" s="5"/>
      <c r="ADL317" s="5"/>
      <c r="ADM317" s="5"/>
      <c r="ADN317" s="5"/>
      <c r="ADO317" s="5"/>
      <c r="ADP317" s="5"/>
      <c r="ADQ317" s="5"/>
      <c r="ADR317" s="5"/>
      <c r="ADS317" s="5"/>
      <c r="ADT317" s="5"/>
      <c r="ADU317" s="5"/>
      <c r="ADV317" s="5"/>
      <c r="ADW317" s="5"/>
      <c r="ADX317" s="5"/>
      <c r="ADY317" s="5"/>
      <c r="ADZ317" s="5"/>
      <c r="AEA317" s="5"/>
      <c r="AEB317" s="5"/>
      <c r="AEC317" s="5"/>
      <c r="AED317" s="5"/>
      <c r="AEE317" s="5"/>
      <c r="AEF317" s="5"/>
      <c r="AEG317" s="5"/>
      <c r="AEH317" s="5"/>
      <c r="AEI317" s="5"/>
      <c r="AEJ317" s="5"/>
      <c r="AEK317" s="5"/>
      <c r="AEL317" s="5"/>
      <c r="AEM317" s="5"/>
      <c r="AEN317" s="5"/>
      <c r="AEO317" s="5"/>
      <c r="AEP317" s="5"/>
      <c r="AEQ317" s="5"/>
      <c r="AER317" s="5"/>
      <c r="AES317" s="5"/>
      <c r="AET317" s="5"/>
      <c r="AEU317" s="5"/>
      <c r="AEV317" s="5"/>
      <c r="AEW317" s="5"/>
      <c r="AEX317" s="5"/>
      <c r="AEY317" s="5"/>
      <c r="AEZ317" s="5"/>
      <c r="AFA317" s="5"/>
      <c r="AFB317" s="5"/>
      <c r="AFC317" s="5"/>
      <c r="AFD317" s="5"/>
      <c r="AFE317" s="5"/>
      <c r="AFF317" s="5"/>
      <c r="AFG317" s="5"/>
      <c r="AFH317" s="5"/>
      <c r="AFI317" s="5"/>
      <c r="AFJ317" s="5"/>
      <c r="AFK317" s="5"/>
      <c r="AFL317" s="5"/>
      <c r="AFM317" s="5"/>
      <c r="AFN317" s="5"/>
      <c r="AFO317" s="5"/>
      <c r="AFP317" s="5"/>
      <c r="AFQ317" s="5"/>
      <c r="AFR317" s="5"/>
      <c r="AFS317" s="5"/>
      <c r="AFT317" s="5"/>
      <c r="AFU317" s="5"/>
      <c r="AFV317" s="5"/>
      <c r="AFW317" s="5"/>
      <c r="AFX317" s="5"/>
      <c r="AFY317" s="5"/>
      <c r="AFZ317" s="5"/>
      <c r="AGA317" s="5"/>
      <c r="AGB317" s="5"/>
      <c r="AGC317" s="5"/>
      <c r="AGD317" s="5"/>
      <c r="AGE317" s="5"/>
      <c r="AGF317" s="5"/>
      <c r="AGG317" s="5"/>
      <c r="AGH317" s="5"/>
      <c r="AGI317" s="5"/>
      <c r="AGJ317" s="5"/>
      <c r="AGK317" s="5"/>
      <c r="AGL317" s="5"/>
      <c r="AGM317" s="5"/>
      <c r="AGN317" s="5"/>
      <c r="AGO317" s="5"/>
      <c r="AGP317" s="5"/>
      <c r="AGQ317" s="5"/>
      <c r="AGR317" s="5"/>
      <c r="AGS317" s="5"/>
      <c r="AGT317" s="5"/>
      <c r="AGU317" s="5"/>
      <c r="AGV317" s="5"/>
      <c r="AGW317" s="5"/>
      <c r="AGX317" s="5"/>
      <c r="AGY317" s="5"/>
      <c r="AGZ317" s="5"/>
      <c r="AHA317" s="5"/>
      <c r="AHB317" s="5"/>
      <c r="AHC317" s="5"/>
      <c r="AHD317" s="5"/>
      <c r="AHE317" s="5"/>
      <c r="AHF317" s="5"/>
      <c r="AHG317" s="5"/>
      <c r="AHH317" s="5"/>
      <c r="AHI317" s="5"/>
      <c r="AHJ317" s="5"/>
      <c r="AHK317" s="5"/>
      <c r="AHL317" s="5"/>
      <c r="AHM317" s="5"/>
      <c r="AHN317" s="5"/>
      <c r="AHO317" s="5"/>
      <c r="AHP317" s="5"/>
      <c r="AHQ317" s="5"/>
      <c r="AHR317" s="5"/>
      <c r="AHS317" s="5"/>
      <c r="AHT317" s="5"/>
      <c r="AHU317" s="5"/>
      <c r="AHV317" s="5"/>
      <c r="AHW317" s="5"/>
      <c r="AHX317" s="5"/>
      <c r="AHY317" s="5"/>
      <c r="AHZ317" s="5"/>
      <c r="AIA317" s="5"/>
      <c r="AIB317" s="5"/>
      <c r="AIC317" s="5"/>
      <c r="AID317" s="5"/>
      <c r="AIE317" s="5"/>
      <c r="AIF317" s="5"/>
      <c r="AIG317" s="5"/>
      <c r="AIH317" s="5"/>
      <c r="AII317" s="5"/>
      <c r="AIJ317" s="5"/>
      <c r="AIK317" s="5"/>
      <c r="AIL317" s="5"/>
      <c r="AIM317" s="5"/>
      <c r="AIN317" s="5"/>
      <c r="AIO317" s="5"/>
      <c r="AIP317" s="5"/>
      <c r="AIQ317" s="5"/>
      <c r="AIR317" s="5"/>
      <c r="AIS317" s="5"/>
      <c r="AIT317" s="5"/>
      <c r="AIU317" s="5"/>
      <c r="AIV317" s="5"/>
      <c r="AIW317" s="5"/>
      <c r="AIX317" s="5"/>
      <c r="AIY317" s="5"/>
      <c r="AIZ317" s="5"/>
      <c r="AJA317" s="5"/>
      <c r="AJB317" s="5"/>
      <c r="AJC317" s="5"/>
      <c r="AJD317" s="5"/>
      <c r="AJE317" s="5"/>
      <c r="AJF317" s="5"/>
      <c r="AJG317" s="5"/>
      <c r="AJH317" s="5"/>
      <c r="AJI317" s="5"/>
      <c r="AJJ317" s="5"/>
      <c r="AJK317" s="5"/>
      <c r="AJL317" s="5"/>
      <c r="AJM317" s="5"/>
      <c r="AJN317" s="5"/>
      <c r="AJO317" s="5"/>
      <c r="AJP317" s="5"/>
      <c r="AJQ317" s="5"/>
      <c r="AJR317" s="5"/>
      <c r="AJS317" s="5"/>
      <c r="AJT317" s="5"/>
      <c r="AJU317" s="5"/>
      <c r="AJV317" s="5"/>
      <c r="AJW317" s="5"/>
      <c r="AJX317" s="5"/>
      <c r="AJY317" s="5"/>
      <c r="AJZ317" s="5"/>
      <c r="AKA317" s="5"/>
      <c r="AKB317" s="5"/>
      <c r="AKC317" s="5"/>
      <c r="AKD317" s="5"/>
      <c r="AKE317" s="5"/>
      <c r="AKF317" s="5"/>
      <c r="AKG317" s="5"/>
      <c r="AKH317" s="5"/>
      <c r="AKI317" s="5"/>
      <c r="AKJ317" s="5"/>
      <c r="AKK317" s="5"/>
      <c r="AKL317" s="5"/>
      <c r="AKM317" s="5"/>
      <c r="AKN317" s="5"/>
      <c r="AKO317" s="5"/>
      <c r="AKP317" s="5"/>
      <c r="AKQ317" s="5"/>
      <c r="AKR317" s="5"/>
      <c r="AKS317" s="5"/>
      <c r="AKT317" s="5"/>
      <c r="AKU317" s="5"/>
      <c r="AKV317" s="5"/>
      <c r="AKW317" s="5"/>
      <c r="AKX317" s="5"/>
      <c r="AKY317" s="5"/>
      <c r="AKZ317" s="5"/>
      <c r="ALA317" s="5"/>
      <c r="ALB317" s="5"/>
      <c r="ALC317" s="5"/>
      <c r="ALD317" s="5"/>
      <c r="ALE317" s="5"/>
      <c r="ALF317" s="5"/>
      <c r="ALG317" s="5"/>
      <c r="ALH317" s="5"/>
      <c r="ALI317" s="5"/>
      <c r="ALJ317" s="5"/>
      <c r="ALK317" s="5"/>
      <c r="ALL317" s="5"/>
      <c r="ALM317" s="5"/>
      <c r="ALN317" s="5"/>
      <c r="ALO317" s="5"/>
      <c r="ALP317" s="5"/>
      <c r="ALQ317" s="5"/>
      <c r="ALR317" s="5"/>
      <c r="ALS317" s="5"/>
      <c r="ALT317" s="5"/>
      <c r="ALU317" s="5"/>
      <c r="ALV317" s="5"/>
      <c r="ALW317" s="5"/>
      <c r="ALX317" s="5"/>
      <c r="ALY317" s="5"/>
      <c r="ALZ317" s="5"/>
      <c r="AMA317" s="5"/>
      <c r="AMB317" s="5"/>
      <c r="AMC317" s="5"/>
      <c r="AMD317" s="5"/>
      <c r="AME317" s="5"/>
      <c r="AMF317" s="5"/>
      <c r="AMG317" s="5"/>
      <c r="AMH317" s="5"/>
      <c r="AMI317" s="5"/>
      <c r="AMJ317" s="5"/>
    </row>
    <row r="318" spans="1:1024" ht="20.25" customHeight="1">
      <c r="A318" s="5"/>
      <c r="B318" s="209"/>
      <c r="C318" s="219"/>
      <c r="D318" s="219"/>
      <c r="E318" s="219"/>
      <c r="F318" s="303">
        <f>C316</f>
        <v>0</v>
      </c>
      <c r="G318" s="50"/>
      <c r="H318" s="50"/>
      <c r="I318" s="50"/>
      <c r="J318" s="50"/>
      <c r="K318" s="50"/>
      <c r="L318" s="67"/>
      <c r="M318" s="67"/>
      <c r="N318" s="67"/>
      <c r="O318" s="67"/>
      <c r="P318" s="240" t="s">
        <v>44</v>
      </c>
      <c r="Q318" s="240"/>
      <c r="R318" s="240"/>
      <c r="S318" s="248" t="str">
        <f>IF(S316="","",VLOOKUP(S316,'シフト記号表（勤務時間帯）'!$C$6:$U$35,19,0))</f>
        <v/>
      </c>
      <c r="T318" s="252" t="str">
        <f>IF(T316="","",VLOOKUP(T316,'シフト記号表（勤務時間帯）'!$C$6:$U$35,19,0))</f>
        <v/>
      </c>
      <c r="U318" s="252" t="str">
        <f>IF(U316="","",VLOOKUP(U316,'シフト記号表（勤務時間帯）'!$C$6:$U$35,19,0))</f>
        <v/>
      </c>
      <c r="V318" s="252" t="str">
        <f>IF(V316="","",VLOOKUP(V316,'シフト記号表（勤務時間帯）'!$C$6:$U$35,19,0))</f>
        <v/>
      </c>
      <c r="W318" s="252" t="str">
        <f>IF(W316="","",VLOOKUP(W316,'シフト記号表（勤務時間帯）'!$C$6:$U$35,19,0))</f>
        <v/>
      </c>
      <c r="X318" s="252" t="str">
        <f>IF(X316="","",VLOOKUP(X316,'シフト記号表（勤務時間帯）'!$C$6:$U$35,19,0))</f>
        <v/>
      </c>
      <c r="Y318" s="257" t="str">
        <f>IF(Y316="","",VLOOKUP(Y316,'シフト記号表（勤務時間帯）'!$C$6:$U$35,19,0))</f>
        <v/>
      </c>
      <c r="Z318" s="248" t="str">
        <f>IF(Z316="","",VLOOKUP(Z316,'シフト記号表（勤務時間帯）'!$C$6:$U$35,19,0))</f>
        <v/>
      </c>
      <c r="AA318" s="252" t="str">
        <f>IF(AA316="","",VLOOKUP(AA316,'シフト記号表（勤務時間帯）'!$C$6:$U$35,19,0))</f>
        <v/>
      </c>
      <c r="AB318" s="252" t="str">
        <f>IF(AB316="","",VLOOKUP(AB316,'シフト記号表（勤務時間帯）'!$C$6:$U$35,19,0))</f>
        <v/>
      </c>
      <c r="AC318" s="252" t="str">
        <f>IF(AC316="","",VLOOKUP(AC316,'シフト記号表（勤務時間帯）'!$C$6:$U$35,19,0))</f>
        <v/>
      </c>
      <c r="AD318" s="252" t="str">
        <f>IF(AD316="","",VLOOKUP(AD316,'シフト記号表（勤務時間帯）'!$C$6:$U$35,19,0))</f>
        <v/>
      </c>
      <c r="AE318" s="252" t="str">
        <f>IF(AE316="","",VLOOKUP(AE316,'シフト記号表（勤務時間帯）'!$C$6:$U$35,19,0))</f>
        <v/>
      </c>
      <c r="AF318" s="257" t="str">
        <f>IF(AF316="","",VLOOKUP(AF316,'シフト記号表（勤務時間帯）'!$C$6:$U$35,19,0))</f>
        <v/>
      </c>
      <c r="AG318" s="248" t="str">
        <f>IF(AG316="","",VLOOKUP(AG316,'シフト記号表（勤務時間帯）'!$C$6:$U$35,19,0))</f>
        <v/>
      </c>
      <c r="AH318" s="252" t="str">
        <f>IF(AH316="","",VLOOKUP(AH316,'シフト記号表（勤務時間帯）'!$C$6:$U$35,19,0))</f>
        <v/>
      </c>
      <c r="AI318" s="252" t="str">
        <f>IF(AI316="","",VLOOKUP(AI316,'シフト記号表（勤務時間帯）'!$C$6:$U$35,19,0))</f>
        <v/>
      </c>
      <c r="AJ318" s="252" t="str">
        <f>IF(AJ316="","",VLOOKUP(AJ316,'シフト記号表（勤務時間帯）'!$C$6:$U$35,19,0))</f>
        <v/>
      </c>
      <c r="AK318" s="252" t="str">
        <f>IF(AK316="","",VLOOKUP(AK316,'シフト記号表（勤務時間帯）'!$C$6:$U$35,19,0))</f>
        <v/>
      </c>
      <c r="AL318" s="252" t="str">
        <f>IF(AL316="","",VLOOKUP(AL316,'シフト記号表（勤務時間帯）'!$C$6:$U$35,19,0))</f>
        <v/>
      </c>
      <c r="AM318" s="257" t="str">
        <f>IF(AM316="","",VLOOKUP(AM316,'シフト記号表（勤務時間帯）'!$C$6:$U$35,19,0))</f>
        <v/>
      </c>
      <c r="AN318" s="248" t="str">
        <f>IF(AN316="","",VLOOKUP(AN316,'シフト記号表（勤務時間帯）'!$C$6:$U$35,19,0))</f>
        <v/>
      </c>
      <c r="AO318" s="252" t="str">
        <f>IF(AO316="","",VLOOKUP(AO316,'シフト記号表（勤務時間帯）'!$C$6:$U$35,19,0))</f>
        <v/>
      </c>
      <c r="AP318" s="252" t="str">
        <f>IF(AP316="","",VLOOKUP(AP316,'シフト記号表（勤務時間帯）'!$C$6:$U$35,19,0))</f>
        <v/>
      </c>
      <c r="AQ318" s="252" t="str">
        <f>IF(AQ316="","",VLOOKUP(AQ316,'シフト記号表（勤務時間帯）'!$C$6:$U$35,19,0))</f>
        <v/>
      </c>
      <c r="AR318" s="252" t="str">
        <f>IF(AR316="","",VLOOKUP(AR316,'シフト記号表（勤務時間帯）'!$C$6:$U$35,19,0))</f>
        <v/>
      </c>
      <c r="AS318" s="252" t="str">
        <f>IF(AS316="","",VLOOKUP(AS316,'シフト記号表（勤務時間帯）'!$C$6:$U$35,19,0))</f>
        <v/>
      </c>
      <c r="AT318" s="257" t="str">
        <f>IF(AT316="","",VLOOKUP(AT316,'シフト記号表（勤務時間帯）'!$C$6:$U$35,19,0))</f>
        <v/>
      </c>
      <c r="AU318" s="248" t="str">
        <f>IF(AU316="","",VLOOKUP(AU316,'シフト記号表（勤務時間帯）'!$C$6:$U$35,19,0))</f>
        <v/>
      </c>
      <c r="AV318" s="252" t="str">
        <f>IF(AV316="","",VLOOKUP(AV316,'シフト記号表（勤務時間帯）'!$C$6:$U$35,19,0))</f>
        <v/>
      </c>
      <c r="AW318" s="252" t="str">
        <f>IF(AW316="","",VLOOKUP(AW316,'シフト記号表（勤務時間帯）'!$C$6:$U$35,19,0))</f>
        <v/>
      </c>
      <c r="AX318" s="277">
        <f>IF($BB$3="４週",SUM(S318:AT318),IF($BB$3="暦月",SUM(S318:AW318),""))</f>
        <v>0</v>
      </c>
      <c r="AY318" s="277"/>
      <c r="AZ318" s="286">
        <f>IF($BB$3="４週",AX318/4,IF($BB$3="暦月",'認知症対応型通所（100名）'!AX318/('認知症対応型通所（100名）'!$BB$8/7),""))</f>
        <v>0</v>
      </c>
      <c r="BA318" s="286"/>
      <c r="BB318" s="174"/>
      <c r="BC318" s="174"/>
      <c r="BD318" s="174"/>
      <c r="BE318" s="174"/>
      <c r="BF318" s="174"/>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c r="GU318" s="5"/>
      <c r="GV318" s="5"/>
      <c r="GW318" s="5"/>
      <c r="GX318" s="5"/>
      <c r="GY318" s="5"/>
      <c r="GZ318" s="5"/>
      <c r="HA318" s="5"/>
      <c r="HB318" s="5"/>
      <c r="HC318" s="5"/>
      <c r="HD318" s="5"/>
      <c r="HE318" s="5"/>
      <c r="HF318" s="5"/>
      <c r="HG318" s="5"/>
      <c r="HH318" s="5"/>
      <c r="HI318" s="5"/>
      <c r="HJ318" s="5"/>
      <c r="HK318" s="5"/>
      <c r="HL318" s="5"/>
      <c r="HM318" s="5"/>
      <c r="HN318" s="5"/>
      <c r="HO318" s="5"/>
      <c r="HP318" s="5"/>
      <c r="HQ318" s="5"/>
      <c r="HR318" s="5"/>
      <c r="HS318" s="5"/>
      <c r="HT318" s="5"/>
      <c r="HU318" s="5"/>
      <c r="HV318" s="5"/>
      <c r="HW318" s="5"/>
      <c r="HX318" s="5"/>
      <c r="HY318" s="5"/>
      <c r="HZ318" s="5"/>
      <c r="IA318" s="5"/>
      <c r="IB318" s="5"/>
      <c r="IC318" s="5"/>
      <c r="ID318" s="5"/>
      <c r="IE318" s="5"/>
      <c r="IF318" s="5"/>
      <c r="IG318" s="5"/>
      <c r="IH318" s="5"/>
      <c r="II318" s="5"/>
      <c r="IJ318" s="5"/>
      <c r="IK318" s="5"/>
      <c r="IL318" s="5"/>
      <c r="IM318" s="5"/>
      <c r="IN318" s="5"/>
      <c r="IO318" s="5"/>
      <c r="IP318" s="5"/>
      <c r="IQ318" s="5"/>
      <c r="IR318" s="5"/>
      <c r="IS318" s="5"/>
      <c r="IT318" s="5"/>
      <c r="IU318" s="5"/>
      <c r="IV318" s="5"/>
      <c r="IW318" s="5"/>
      <c r="IX318" s="5"/>
      <c r="IY318" s="5"/>
      <c r="IZ318" s="5"/>
      <c r="JA318" s="5"/>
      <c r="JB318" s="5"/>
      <c r="JC318" s="5"/>
      <c r="JD318" s="5"/>
      <c r="JE318" s="5"/>
      <c r="JF318" s="5"/>
      <c r="JG318" s="5"/>
      <c r="JH318" s="5"/>
      <c r="JI318" s="5"/>
      <c r="JJ318" s="5"/>
      <c r="JK318" s="5"/>
      <c r="JL318" s="5"/>
      <c r="JM318" s="5"/>
      <c r="JN318" s="5"/>
      <c r="JO318" s="5"/>
      <c r="JP318" s="5"/>
      <c r="JQ318" s="5"/>
      <c r="JR318" s="5"/>
      <c r="JS318" s="5"/>
      <c r="JT318" s="5"/>
      <c r="JU318" s="5"/>
      <c r="JV318" s="5"/>
      <c r="JW318" s="5"/>
      <c r="JX318" s="5"/>
      <c r="JY318" s="5"/>
      <c r="JZ318" s="5"/>
      <c r="KA318" s="5"/>
      <c r="KB318" s="5"/>
      <c r="KC318" s="5"/>
      <c r="KD318" s="5"/>
      <c r="KE318" s="5"/>
      <c r="KF318" s="5"/>
      <c r="KG318" s="5"/>
      <c r="KH318" s="5"/>
      <c r="KI318" s="5"/>
      <c r="KJ318" s="5"/>
      <c r="KK318" s="5"/>
      <c r="KL318" s="5"/>
      <c r="KM318" s="5"/>
      <c r="KN318" s="5"/>
      <c r="KO318" s="5"/>
      <c r="KP318" s="5"/>
      <c r="KQ318" s="5"/>
      <c r="KR318" s="5"/>
      <c r="KS318" s="5"/>
      <c r="KT318" s="5"/>
      <c r="KU318" s="5"/>
      <c r="KV318" s="5"/>
      <c r="KW318" s="5"/>
      <c r="KX318" s="5"/>
      <c r="KY318" s="5"/>
      <c r="KZ318" s="5"/>
      <c r="LA318" s="5"/>
      <c r="LB318" s="5"/>
      <c r="LC318" s="5"/>
      <c r="LD318" s="5"/>
      <c r="LE318" s="5"/>
      <c r="LF318" s="5"/>
      <c r="LG318" s="5"/>
      <c r="LH318" s="5"/>
      <c r="LI318" s="5"/>
      <c r="LJ318" s="5"/>
      <c r="LK318" s="5"/>
      <c r="LL318" s="5"/>
      <c r="LM318" s="5"/>
      <c r="LN318" s="5"/>
      <c r="LO318" s="5"/>
      <c r="LP318" s="5"/>
      <c r="LQ318" s="5"/>
      <c r="LR318" s="5"/>
      <c r="LS318" s="5"/>
      <c r="LT318" s="5"/>
      <c r="LU318" s="5"/>
      <c r="LV318" s="5"/>
      <c r="LW318" s="5"/>
      <c r="LX318" s="5"/>
      <c r="LY318" s="5"/>
      <c r="LZ318" s="5"/>
      <c r="MA318" s="5"/>
      <c r="MB318" s="5"/>
      <c r="MC318" s="5"/>
      <c r="MD318" s="5"/>
      <c r="ME318" s="5"/>
      <c r="MF318" s="5"/>
      <c r="MG318" s="5"/>
      <c r="MH318" s="5"/>
      <c r="MI318" s="5"/>
      <c r="MJ318" s="5"/>
      <c r="MK318" s="5"/>
      <c r="ML318" s="5"/>
      <c r="MM318" s="5"/>
      <c r="MN318" s="5"/>
      <c r="MO318" s="5"/>
      <c r="MP318" s="5"/>
      <c r="MQ318" s="5"/>
      <c r="MR318" s="5"/>
      <c r="MS318" s="5"/>
      <c r="MT318" s="5"/>
      <c r="MU318" s="5"/>
      <c r="MV318" s="5"/>
      <c r="MW318" s="5"/>
      <c r="MX318" s="5"/>
      <c r="MY318" s="5"/>
      <c r="MZ318" s="5"/>
      <c r="NA318" s="5"/>
      <c r="NB318" s="5"/>
      <c r="NC318" s="5"/>
      <c r="ND318" s="5"/>
      <c r="NE318" s="5"/>
      <c r="NF318" s="5"/>
      <c r="NG318" s="5"/>
      <c r="NH318" s="5"/>
      <c r="NI318" s="5"/>
      <c r="NJ318" s="5"/>
      <c r="NK318" s="5"/>
      <c r="NL318" s="5"/>
      <c r="NM318" s="5"/>
      <c r="NN318" s="5"/>
      <c r="NO318" s="5"/>
      <c r="NP318" s="5"/>
      <c r="NQ318" s="5"/>
      <c r="NR318" s="5"/>
      <c r="NS318" s="5"/>
      <c r="NT318" s="5"/>
      <c r="NU318" s="5"/>
      <c r="NV318" s="5"/>
      <c r="NW318" s="5"/>
      <c r="NX318" s="5"/>
      <c r="NY318" s="5"/>
      <c r="NZ318" s="5"/>
      <c r="OA318" s="5"/>
      <c r="OB318" s="5"/>
      <c r="OC318" s="5"/>
      <c r="OD318" s="5"/>
      <c r="OE318" s="5"/>
      <c r="OF318" s="5"/>
      <c r="OG318" s="5"/>
      <c r="OH318" s="5"/>
      <c r="OI318" s="5"/>
      <c r="OJ318" s="5"/>
      <c r="OK318" s="5"/>
      <c r="OL318" s="5"/>
      <c r="OM318" s="5"/>
      <c r="ON318" s="5"/>
      <c r="OO318" s="5"/>
      <c r="OP318" s="5"/>
      <c r="OQ318" s="5"/>
      <c r="OR318" s="5"/>
      <c r="OS318" s="5"/>
      <c r="OT318" s="5"/>
      <c r="OU318" s="5"/>
      <c r="OV318" s="5"/>
      <c r="OW318" s="5"/>
      <c r="OX318" s="5"/>
      <c r="OY318" s="5"/>
      <c r="OZ318" s="5"/>
      <c r="PA318" s="5"/>
      <c r="PB318" s="5"/>
      <c r="PC318" s="5"/>
      <c r="PD318" s="5"/>
      <c r="PE318" s="5"/>
      <c r="PF318" s="5"/>
      <c r="PG318" s="5"/>
      <c r="PH318" s="5"/>
      <c r="PI318" s="5"/>
      <c r="PJ318" s="5"/>
      <c r="PK318" s="5"/>
      <c r="PL318" s="5"/>
      <c r="PM318" s="5"/>
      <c r="PN318" s="5"/>
      <c r="PO318" s="5"/>
      <c r="PP318" s="5"/>
      <c r="PQ318" s="5"/>
      <c r="PR318" s="5"/>
      <c r="PS318" s="5"/>
      <c r="PT318" s="5"/>
      <c r="PU318" s="5"/>
      <c r="PV318" s="5"/>
      <c r="PW318" s="5"/>
      <c r="PX318" s="5"/>
      <c r="PY318" s="5"/>
      <c r="PZ318" s="5"/>
      <c r="QA318" s="5"/>
      <c r="QB318" s="5"/>
      <c r="QC318" s="5"/>
      <c r="QD318" s="5"/>
      <c r="QE318" s="5"/>
      <c r="QF318" s="5"/>
      <c r="QG318" s="5"/>
      <c r="QH318" s="5"/>
      <c r="QI318" s="5"/>
      <c r="QJ318" s="5"/>
      <c r="QK318" s="5"/>
      <c r="QL318" s="5"/>
      <c r="QM318" s="5"/>
      <c r="QN318" s="5"/>
      <c r="QO318" s="5"/>
      <c r="QP318" s="5"/>
      <c r="QQ318" s="5"/>
      <c r="QR318" s="5"/>
      <c r="QS318" s="5"/>
      <c r="QT318" s="5"/>
      <c r="QU318" s="5"/>
      <c r="QV318" s="5"/>
      <c r="QW318" s="5"/>
      <c r="QX318" s="5"/>
      <c r="QY318" s="5"/>
      <c r="QZ318" s="5"/>
      <c r="RA318" s="5"/>
      <c r="RB318" s="5"/>
      <c r="RC318" s="5"/>
      <c r="RD318" s="5"/>
      <c r="RE318" s="5"/>
      <c r="RF318" s="5"/>
      <c r="RG318" s="5"/>
      <c r="RH318" s="5"/>
      <c r="RI318" s="5"/>
      <c r="RJ318" s="5"/>
      <c r="RK318" s="5"/>
      <c r="RL318" s="5"/>
      <c r="RM318" s="5"/>
      <c r="RN318" s="5"/>
      <c r="RO318" s="5"/>
      <c r="RP318" s="5"/>
      <c r="RQ318" s="5"/>
      <c r="RR318" s="5"/>
      <c r="RS318" s="5"/>
      <c r="RT318" s="5"/>
      <c r="RU318" s="5"/>
      <c r="RV318" s="5"/>
      <c r="RW318" s="5"/>
      <c r="RX318" s="5"/>
      <c r="RY318" s="5"/>
      <c r="RZ318" s="5"/>
      <c r="SA318" s="5"/>
      <c r="SB318" s="5"/>
      <c r="SC318" s="5"/>
      <c r="SD318" s="5"/>
      <c r="SE318" s="5"/>
      <c r="SF318" s="5"/>
      <c r="SG318" s="5"/>
      <c r="SH318" s="5"/>
      <c r="SI318" s="5"/>
      <c r="SJ318" s="5"/>
      <c r="SK318" s="5"/>
      <c r="SL318" s="5"/>
      <c r="SM318" s="5"/>
      <c r="SN318" s="5"/>
      <c r="SO318" s="5"/>
      <c r="SP318" s="5"/>
      <c r="SQ318" s="5"/>
      <c r="SR318" s="5"/>
      <c r="SS318" s="5"/>
      <c r="ST318" s="5"/>
      <c r="SU318" s="5"/>
      <c r="SV318" s="5"/>
      <c r="SW318" s="5"/>
      <c r="SX318" s="5"/>
      <c r="SY318" s="5"/>
      <c r="SZ318" s="5"/>
      <c r="TA318" s="5"/>
      <c r="TB318" s="5"/>
      <c r="TC318" s="5"/>
      <c r="TD318" s="5"/>
      <c r="TE318" s="5"/>
      <c r="TF318" s="5"/>
      <c r="TG318" s="5"/>
      <c r="TH318" s="5"/>
      <c r="TI318" s="5"/>
      <c r="TJ318" s="5"/>
      <c r="TK318" s="5"/>
      <c r="TL318" s="5"/>
      <c r="TM318" s="5"/>
      <c r="TN318" s="5"/>
      <c r="TO318" s="5"/>
      <c r="TP318" s="5"/>
      <c r="TQ318" s="5"/>
      <c r="TR318" s="5"/>
      <c r="TS318" s="5"/>
      <c r="TT318" s="5"/>
      <c r="TU318" s="5"/>
      <c r="TV318" s="5"/>
      <c r="TW318" s="5"/>
      <c r="TX318" s="5"/>
      <c r="TY318" s="5"/>
      <c r="TZ318" s="5"/>
      <c r="UA318" s="5"/>
      <c r="UB318" s="5"/>
      <c r="UC318" s="5"/>
      <c r="UD318" s="5"/>
      <c r="UE318" s="5"/>
      <c r="UF318" s="5"/>
      <c r="UG318" s="5"/>
      <c r="UH318" s="5"/>
      <c r="UI318" s="5"/>
      <c r="UJ318" s="5"/>
      <c r="UK318" s="5"/>
      <c r="UL318" s="5"/>
      <c r="UM318" s="5"/>
      <c r="UN318" s="5"/>
      <c r="UO318" s="5"/>
      <c r="UP318" s="5"/>
      <c r="UQ318" s="5"/>
      <c r="UR318" s="5"/>
      <c r="US318" s="5"/>
      <c r="UT318" s="5"/>
      <c r="UU318" s="5"/>
      <c r="UV318" s="5"/>
      <c r="UW318" s="5"/>
      <c r="UX318" s="5"/>
      <c r="UY318" s="5"/>
      <c r="UZ318" s="5"/>
      <c r="VA318" s="5"/>
      <c r="VB318" s="5"/>
      <c r="VC318" s="5"/>
      <c r="VD318" s="5"/>
      <c r="VE318" s="5"/>
      <c r="VF318" s="5"/>
      <c r="VG318" s="5"/>
      <c r="VH318" s="5"/>
      <c r="VI318" s="5"/>
      <c r="VJ318" s="5"/>
      <c r="VK318" s="5"/>
      <c r="VL318" s="5"/>
      <c r="VM318" s="5"/>
      <c r="VN318" s="5"/>
      <c r="VO318" s="5"/>
      <c r="VP318" s="5"/>
      <c r="VQ318" s="5"/>
      <c r="VR318" s="5"/>
      <c r="VS318" s="5"/>
      <c r="VT318" s="5"/>
      <c r="VU318" s="5"/>
      <c r="VV318" s="5"/>
      <c r="VW318" s="5"/>
      <c r="VX318" s="5"/>
      <c r="VY318" s="5"/>
      <c r="VZ318" s="5"/>
      <c r="WA318" s="5"/>
      <c r="WB318" s="5"/>
      <c r="WC318" s="5"/>
      <c r="WD318" s="5"/>
      <c r="WE318" s="5"/>
      <c r="WF318" s="5"/>
      <c r="WG318" s="5"/>
      <c r="WH318" s="5"/>
      <c r="WI318" s="5"/>
      <c r="WJ318" s="5"/>
      <c r="WK318" s="5"/>
      <c r="WL318" s="5"/>
      <c r="WM318" s="5"/>
      <c r="WN318" s="5"/>
      <c r="WO318" s="5"/>
      <c r="WP318" s="5"/>
      <c r="WQ318" s="5"/>
      <c r="WR318" s="5"/>
      <c r="WS318" s="5"/>
      <c r="WT318" s="5"/>
      <c r="WU318" s="5"/>
      <c r="WV318" s="5"/>
      <c r="WW318" s="5"/>
      <c r="WX318" s="5"/>
      <c r="WY318" s="5"/>
      <c r="WZ318" s="5"/>
      <c r="XA318" s="5"/>
      <c r="XB318" s="5"/>
      <c r="XC318" s="5"/>
      <c r="XD318" s="5"/>
      <c r="XE318" s="5"/>
      <c r="XF318" s="5"/>
      <c r="XG318" s="5"/>
      <c r="XH318" s="5"/>
      <c r="XI318" s="5"/>
      <c r="XJ318" s="5"/>
      <c r="XK318" s="5"/>
      <c r="XL318" s="5"/>
      <c r="XM318" s="5"/>
      <c r="XN318" s="5"/>
      <c r="XO318" s="5"/>
      <c r="XP318" s="5"/>
      <c r="XQ318" s="5"/>
      <c r="XR318" s="5"/>
      <c r="XS318" s="5"/>
      <c r="XT318" s="5"/>
      <c r="XU318" s="5"/>
      <c r="XV318" s="5"/>
      <c r="XW318" s="5"/>
      <c r="XX318" s="5"/>
      <c r="XY318" s="5"/>
      <c r="XZ318" s="5"/>
      <c r="YA318" s="5"/>
      <c r="YB318" s="5"/>
      <c r="YC318" s="5"/>
      <c r="YD318" s="5"/>
      <c r="YE318" s="5"/>
      <c r="YF318" s="5"/>
      <c r="YG318" s="5"/>
      <c r="YH318" s="5"/>
      <c r="YI318" s="5"/>
      <c r="YJ318" s="5"/>
      <c r="YK318" s="5"/>
      <c r="YL318" s="5"/>
      <c r="YM318" s="5"/>
      <c r="YN318" s="5"/>
      <c r="YO318" s="5"/>
      <c r="YP318" s="5"/>
      <c r="YQ318" s="5"/>
      <c r="YR318" s="5"/>
      <c r="YS318" s="5"/>
      <c r="YT318" s="5"/>
      <c r="YU318" s="5"/>
      <c r="YV318" s="5"/>
      <c r="YW318" s="5"/>
      <c r="YX318" s="5"/>
      <c r="YY318" s="5"/>
      <c r="YZ318" s="5"/>
      <c r="ZA318" s="5"/>
      <c r="ZB318" s="5"/>
      <c r="ZC318" s="5"/>
      <c r="ZD318" s="5"/>
      <c r="ZE318" s="5"/>
      <c r="ZF318" s="5"/>
      <c r="ZG318" s="5"/>
      <c r="ZH318" s="5"/>
      <c r="ZI318" s="5"/>
      <c r="ZJ318" s="5"/>
      <c r="ZK318" s="5"/>
      <c r="ZL318" s="5"/>
      <c r="ZM318" s="5"/>
      <c r="ZN318" s="5"/>
      <c r="ZO318" s="5"/>
      <c r="ZP318" s="5"/>
      <c r="ZQ318" s="5"/>
      <c r="ZR318" s="5"/>
      <c r="ZS318" s="5"/>
      <c r="ZT318" s="5"/>
      <c r="ZU318" s="5"/>
      <c r="ZV318" s="5"/>
      <c r="ZW318" s="5"/>
      <c r="ZX318" s="5"/>
      <c r="ZY318" s="5"/>
      <c r="ZZ318" s="5"/>
      <c r="AAA318" s="5"/>
      <c r="AAB318" s="5"/>
      <c r="AAC318" s="5"/>
      <c r="AAD318" s="5"/>
      <c r="AAE318" s="5"/>
      <c r="AAF318" s="5"/>
      <c r="AAG318" s="5"/>
      <c r="AAH318" s="5"/>
      <c r="AAI318" s="5"/>
      <c r="AAJ318" s="5"/>
      <c r="AAK318" s="5"/>
      <c r="AAL318" s="5"/>
      <c r="AAM318" s="5"/>
      <c r="AAN318" s="5"/>
      <c r="AAO318" s="5"/>
      <c r="AAP318" s="5"/>
      <c r="AAQ318" s="5"/>
      <c r="AAR318" s="5"/>
      <c r="AAS318" s="5"/>
      <c r="AAT318" s="5"/>
      <c r="AAU318" s="5"/>
      <c r="AAV318" s="5"/>
      <c r="AAW318" s="5"/>
      <c r="AAX318" s="5"/>
      <c r="AAY318" s="5"/>
      <c r="AAZ318" s="5"/>
      <c r="ABA318" s="5"/>
      <c r="ABB318" s="5"/>
      <c r="ABC318" s="5"/>
      <c r="ABD318" s="5"/>
      <c r="ABE318" s="5"/>
      <c r="ABF318" s="5"/>
      <c r="ABG318" s="5"/>
      <c r="ABH318" s="5"/>
      <c r="ABI318" s="5"/>
      <c r="ABJ318" s="5"/>
      <c r="ABK318" s="5"/>
      <c r="ABL318" s="5"/>
      <c r="ABM318" s="5"/>
      <c r="ABN318" s="5"/>
      <c r="ABO318" s="5"/>
      <c r="ABP318" s="5"/>
      <c r="ABQ318" s="5"/>
      <c r="ABR318" s="5"/>
      <c r="ABS318" s="5"/>
      <c r="ABT318" s="5"/>
      <c r="ABU318" s="5"/>
      <c r="ABV318" s="5"/>
      <c r="ABW318" s="5"/>
      <c r="ABX318" s="5"/>
      <c r="ABY318" s="5"/>
      <c r="ABZ318" s="5"/>
      <c r="ACA318" s="5"/>
      <c r="ACB318" s="5"/>
      <c r="ACC318" s="5"/>
      <c r="ACD318" s="5"/>
      <c r="ACE318" s="5"/>
      <c r="ACF318" s="5"/>
      <c r="ACG318" s="5"/>
      <c r="ACH318" s="5"/>
      <c r="ACI318" s="5"/>
      <c r="ACJ318" s="5"/>
      <c r="ACK318" s="5"/>
      <c r="ACL318" s="5"/>
      <c r="ACM318" s="5"/>
      <c r="ACN318" s="5"/>
      <c r="ACO318" s="5"/>
      <c r="ACP318" s="5"/>
      <c r="ACQ318" s="5"/>
      <c r="ACR318" s="5"/>
      <c r="ACS318" s="5"/>
      <c r="ACT318" s="5"/>
      <c r="ACU318" s="5"/>
      <c r="ACV318" s="5"/>
      <c r="ACW318" s="5"/>
      <c r="ACX318" s="5"/>
      <c r="ACY318" s="5"/>
      <c r="ACZ318" s="5"/>
      <c r="ADA318" s="5"/>
      <c r="ADB318" s="5"/>
      <c r="ADC318" s="5"/>
      <c r="ADD318" s="5"/>
      <c r="ADE318" s="5"/>
      <c r="ADF318" s="5"/>
      <c r="ADG318" s="5"/>
      <c r="ADH318" s="5"/>
      <c r="ADI318" s="5"/>
      <c r="ADJ318" s="5"/>
      <c r="ADK318" s="5"/>
      <c r="ADL318" s="5"/>
      <c r="ADM318" s="5"/>
      <c r="ADN318" s="5"/>
      <c r="ADO318" s="5"/>
      <c r="ADP318" s="5"/>
      <c r="ADQ318" s="5"/>
      <c r="ADR318" s="5"/>
      <c r="ADS318" s="5"/>
      <c r="ADT318" s="5"/>
      <c r="ADU318" s="5"/>
      <c r="ADV318" s="5"/>
      <c r="ADW318" s="5"/>
      <c r="ADX318" s="5"/>
      <c r="ADY318" s="5"/>
      <c r="ADZ318" s="5"/>
      <c r="AEA318" s="5"/>
      <c r="AEB318" s="5"/>
      <c r="AEC318" s="5"/>
      <c r="AED318" s="5"/>
      <c r="AEE318" s="5"/>
      <c r="AEF318" s="5"/>
      <c r="AEG318" s="5"/>
      <c r="AEH318" s="5"/>
      <c r="AEI318" s="5"/>
      <c r="AEJ318" s="5"/>
      <c r="AEK318" s="5"/>
      <c r="AEL318" s="5"/>
      <c r="AEM318" s="5"/>
      <c r="AEN318" s="5"/>
      <c r="AEO318" s="5"/>
      <c r="AEP318" s="5"/>
      <c r="AEQ318" s="5"/>
      <c r="AER318" s="5"/>
      <c r="AES318" s="5"/>
      <c r="AET318" s="5"/>
      <c r="AEU318" s="5"/>
      <c r="AEV318" s="5"/>
      <c r="AEW318" s="5"/>
      <c r="AEX318" s="5"/>
      <c r="AEY318" s="5"/>
      <c r="AEZ318" s="5"/>
      <c r="AFA318" s="5"/>
      <c r="AFB318" s="5"/>
      <c r="AFC318" s="5"/>
      <c r="AFD318" s="5"/>
      <c r="AFE318" s="5"/>
      <c r="AFF318" s="5"/>
      <c r="AFG318" s="5"/>
      <c r="AFH318" s="5"/>
      <c r="AFI318" s="5"/>
      <c r="AFJ318" s="5"/>
      <c r="AFK318" s="5"/>
      <c r="AFL318" s="5"/>
      <c r="AFM318" s="5"/>
      <c r="AFN318" s="5"/>
      <c r="AFO318" s="5"/>
      <c r="AFP318" s="5"/>
      <c r="AFQ318" s="5"/>
      <c r="AFR318" s="5"/>
      <c r="AFS318" s="5"/>
      <c r="AFT318" s="5"/>
      <c r="AFU318" s="5"/>
      <c r="AFV318" s="5"/>
      <c r="AFW318" s="5"/>
      <c r="AFX318" s="5"/>
      <c r="AFY318" s="5"/>
      <c r="AFZ318" s="5"/>
      <c r="AGA318" s="5"/>
      <c r="AGB318" s="5"/>
      <c r="AGC318" s="5"/>
      <c r="AGD318" s="5"/>
      <c r="AGE318" s="5"/>
      <c r="AGF318" s="5"/>
      <c r="AGG318" s="5"/>
      <c r="AGH318" s="5"/>
      <c r="AGI318" s="5"/>
      <c r="AGJ318" s="5"/>
      <c r="AGK318" s="5"/>
      <c r="AGL318" s="5"/>
      <c r="AGM318" s="5"/>
      <c r="AGN318" s="5"/>
      <c r="AGO318" s="5"/>
      <c r="AGP318" s="5"/>
      <c r="AGQ318" s="5"/>
      <c r="AGR318" s="5"/>
      <c r="AGS318" s="5"/>
      <c r="AGT318" s="5"/>
      <c r="AGU318" s="5"/>
      <c r="AGV318" s="5"/>
      <c r="AGW318" s="5"/>
      <c r="AGX318" s="5"/>
      <c r="AGY318" s="5"/>
      <c r="AGZ318" s="5"/>
      <c r="AHA318" s="5"/>
      <c r="AHB318" s="5"/>
      <c r="AHC318" s="5"/>
      <c r="AHD318" s="5"/>
      <c r="AHE318" s="5"/>
      <c r="AHF318" s="5"/>
      <c r="AHG318" s="5"/>
      <c r="AHH318" s="5"/>
      <c r="AHI318" s="5"/>
      <c r="AHJ318" s="5"/>
      <c r="AHK318" s="5"/>
      <c r="AHL318" s="5"/>
      <c r="AHM318" s="5"/>
      <c r="AHN318" s="5"/>
      <c r="AHO318" s="5"/>
      <c r="AHP318" s="5"/>
      <c r="AHQ318" s="5"/>
      <c r="AHR318" s="5"/>
      <c r="AHS318" s="5"/>
      <c r="AHT318" s="5"/>
      <c r="AHU318" s="5"/>
      <c r="AHV318" s="5"/>
      <c r="AHW318" s="5"/>
      <c r="AHX318" s="5"/>
      <c r="AHY318" s="5"/>
      <c r="AHZ318" s="5"/>
      <c r="AIA318" s="5"/>
      <c r="AIB318" s="5"/>
      <c r="AIC318" s="5"/>
      <c r="AID318" s="5"/>
      <c r="AIE318" s="5"/>
      <c r="AIF318" s="5"/>
      <c r="AIG318" s="5"/>
      <c r="AIH318" s="5"/>
      <c r="AII318" s="5"/>
      <c r="AIJ318" s="5"/>
      <c r="AIK318" s="5"/>
      <c r="AIL318" s="5"/>
      <c r="AIM318" s="5"/>
      <c r="AIN318" s="5"/>
      <c r="AIO318" s="5"/>
      <c r="AIP318" s="5"/>
      <c r="AIQ318" s="5"/>
      <c r="AIR318" s="5"/>
      <c r="AIS318" s="5"/>
      <c r="AIT318" s="5"/>
      <c r="AIU318" s="5"/>
      <c r="AIV318" s="5"/>
      <c r="AIW318" s="5"/>
      <c r="AIX318" s="5"/>
      <c r="AIY318" s="5"/>
      <c r="AIZ318" s="5"/>
      <c r="AJA318" s="5"/>
      <c r="AJB318" s="5"/>
      <c r="AJC318" s="5"/>
      <c r="AJD318" s="5"/>
      <c r="AJE318" s="5"/>
      <c r="AJF318" s="5"/>
      <c r="AJG318" s="5"/>
      <c r="AJH318" s="5"/>
      <c r="AJI318" s="5"/>
      <c r="AJJ318" s="5"/>
      <c r="AJK318" s="5"/>
      <c r="AJL318" s="5"/>
      <c r="AJM318" s="5"/>
      <c r="AJN318" s="5"/>
      <c r="AJO318" s="5"/>
      <c r="AJP318" s="5"/>
      <c r="AJQ318" s="5"/>
      <c r="AJR318" s="5"/>
      <c r="AJS318" s="5"/>
      <c r="AJT318" s="5"/>
      <c r="AJU318" s="5"/>
      <c r="AJV318" s="5"/>
      <c r="AJW318" s="5"/>
      <c r="AJX318" s="5"/>
      <c r="AJY318" s="5"/>
      <c r="AJZ318" s="5"/>
      <c r="AKA318" s="5"/>
      <c r="AKB318" s="5"/>
      <c r="AKC318" s="5"/>
      <c r="AKD318" s="5"/>
      <c r="AKE318" s="5"/>
      <c r="AKF318" s="5"/>
      <c r="AKG318" s="5"/>
      <c r="AKH318" s="5"/>
      <c r="AKI318" s="5"/>
      <c r="AKJ318" s="5"/>
      <c r="AKK318" s="5"/>
      <c r="AKL318" s="5"/>
      <c r="AKM318" s="5"/>
      <c r="AKN318" s="5"/>
      <c r="AKO318" s="5"/>
      <c r="AKP318" s="5"/>
      <c r="AKQ318" s="5"/>
      <c r="AKR318" s="5"/>
      <c r="AKS318" s="5"/>
      <c r="AKT318" s="5"/>
      <c r="AKU318" s="5"/>
      <c r="AKV318" s="5"/>
      <c r="AKW318" s="5"/>
      <c r="AKX318" s="5"/>
      <c r="AKY318" s="5"/>
      <c r="AKZ318" s="5"/>
      <c r="ALA318" s="5"/>
      <c r="ALB318" s="5"/>
      <c r="ALC318" s="5"/>
      <c r="ALD318" s="5"/>
      <c r="ALE318" s="5"/>
      <c r="ALF318" s="5"/>
      <c r="ALG318" s="5"/>
      <c r="ALH318" s="5"/>
      <c r="ALI318" s="5"/>
      <c r="ALJ318" s="5"/>
      <c r="ALK318" s="5"/>
      <c r="ALL318" s="5"/>
      <c r="ALM318" s="5"/>
      <c r="ALN318" s="5"/>
      <c r="ALO318" s="5"/>
      <c r="ALP318" s="5"/>
      <c r="ALQ318" s="5"/>
      <c r="ALR318" s="5"/>
      <c r="ALS318" s="5"/>
      <c r="ALT318" s="5"/>
      <c r="ALU318" s="5"/>
      <c r="ALV318" s="5"/>
      <c r="ALW318" s="5"/>
      <c r="ALX318" s="5"/>
      <c r="ALY318" s="5"/>
      <c r="ALZ318" s="5"/>
      <c r="AMA318" s="5"/>
      <c r="AMB318" s="5"/>
      <c r="AMC318" s="5"/>
      <c r="AMD318" s="5"/>
      <c r="AME318" s="5"/>
      <c r="AMF318" s="5"/>
      <c r="AMG318" s="5"/>
      <c r="AMH318" s="5"/>
      <c r="AMI318" s="5"/>
      <c r="AMJ318" s="5"/>
    </row>
    <row r="319" spans="1:1024" ht="20.25" customHeight="1">
      <c r="A319" s="5"/>
      <c r="B319" s="209">
        <f>B316+1</f>
        <v>100</v>
      </c>
      <c r="C319" s="219"/>
      <c r="D319" s="219"/>
      <c r="E319" s="219"/>
      <c r="F319" s="41"/>
      <c r="G319" s="50"/>
      <c r="H319" s="50"/>
      <c r="I319" s="50"/>
      <c r="J319" s="50"/>
      <c r="K319" s="50"/>
      <c r="L319" s="67"/>
      <c r="M319" s="67"/>
      <c r="N319" s="67"/>
      <c r="O319" s="67"/>
      <c r="P319" s="241" t="s">
        <v>49</v>
      </c>
      <c r="Q319" s="241"/>
      <c r="R319" s="241"/>
      <c r="S319" s="307"/>
      <c r="T319" s="309"/>
      <c r="U319" s="309"/>
      <c r="V319" s="309"/>
      <c r="W319" s="309"/>
      <c r="X319" s="309"/>
      <c r="Y319" s="310"/>
      <c r="Z319" s="307"/>
      <c r="AA319" s="309"/>
      <c r="AB319" s="309"/>
      <c r="AC319" s="309"/>
      <c r="AD319" s="309"/>
      <c r="AE319" s="309"/>
      <c r="AF319" s="310"/>
      <c r="AG319" s="307"/>
      <c r="AH319" s="309"/>
      <c r="AI319" s="309"/>
      <c r="AJ319" s="309"/>
      <c r="AK319" s="309"/>
      <c r="AL319" s="309"/>
      <c r="AM319" s="310"/>
      <c r="AN319" s="307"/>
      <c r="AO319" s="309"/>
      <c r="AP319" s="309"/>
      <c r="AQ319" s="309"/>
      <c r="AR319" s="309"/>
      <c r="AS319" s="309"/>
      <c r="AT319" s="310"/>
      <c r="AU319" s="307"/>
      <c r="AV319" s="309"/>
      <c r="AW319" s="309"/>
      <c r="AX319" s="312"/>
      <c r="AY319" s="312"/>
      <c r="AZ319" s="316"/>
      <c r="BA319" s="316"/>
      <c r="BB319" s="174"/>
      <c r="BC319" s="174"/>
      <c r="BD319" s="174"/>
      <c r="BE319" s="174"/>
      <c r="BF319" s="174"/>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c r="GS319" s="5"/>
      <c r="GT319" s="5"/>
      <c r="GU319" s="5"/>
      <c r="GV319" s="5"/>
      <c r="GW319" s="5"/>
      <c r="GX319" s="5"/>
      <c r="GY319" s="5"/>
      <c r="GZ319" s="5"/>
      <c r="HA319" s="5"/>
      <c r="HB319" s="5"/>
      <c r="HC319" s="5"/>
      <c r="HD319" s="5"/>
      <c r="HE319" s="5"/>
      <c r="HF319" s="5"/>
      <c r="HG319" s="5"/>
      <c r="HH319" s="5"/>
      <c r="HI319" s="5"/>
      <c r="HJ319" s="5"/>
      <c r="HK319" s="5"/>
      <c r="HL319" s="5"/>
      <c r="HM319" s="5"/>
      <c r="HN319" s="5"/>
      <c r="HO319" s="5"/>
      <c r="HP319" s="5"/>
      <c r="HQ319" s="5"/>
      <c r="HR319" s="5"/>
      <c r="HS319" s="5"/>
      <c r="HT319" s="5"/>
      <c r="HU319" s="5"/>
      <c r="HV319" s="5"/>
      <c r="HW319" s="5"/>
      <c r="HX319" s="5"/>
      <c r="HY319" s="5"/>
      <c r="HZ319" s="5"/>
      <c r="IA319" s="5"/>
      <c r="IB319" s="5"/>
      <c r="IC319" s="5"/>
      <c r="ID319" s="5"/>
      <c r="IE319" s="5"/>
      <c r="IF319" s="5"/>
      <c r="IG319" s="5"/>
      <c r="IH319" s="5"/>
      <c r="II319" s="5"/>
      <c r="IJ319" s="5"/>
      <c r="IK319" s="5"/>
      <c r="IL319" s="5"/>
      <c r="IM319" s="5"/>
      <c r="IN319" s="5"/>
      <c r="IO319" s="5"/>
      <c r="IP319" s="5"/>
      <c r="IQ319" s="5"/>
      <c r="IR319" s="5"/>
      <c r="IS319" s="5"/>
      <c r="IT319" s="5"/>
      <c r="IU319" s="5"/>
      <c r="IV319" s="5"/>
      <c r="IW319" s="5"/>
      <c r="IX319" s="5"/>
      <c r="IY319" s="5"/>
      <c r="IZ319" s="5"/>
      <c r="JA319" s="5"/>
      <c r="JB319" s="5"/>
      <c r="JC319" s="5"/>
      <c r="JD319" s="5"/>
      <c r="JE319" s="5"/>
      <c r="JF319" s="5"/>
      <c r="JG319" s="5"/>
      <c r="JH319" s="5"/>
      <c r="JI319" s="5"/>
      <c r="JJ319" s="5"/>
      <c r="JK319" s="5"/>
      <c r="JL319" s="5"/>
      <c r="JM319" s="5"/>
      <c r="JN319" s="5"/>
      <c r="JO319" s="5"/>
      <c r="JP319" s="5"/>
      <c r="JQ319" s="5"/>
      <c r="JR319" s="5"/>
      <c r="JS319" s="5"/>
      <c r="JT319" s="5"/>
      <c r="JU319" s="5"/>
      <c r="JV319" s="5"/>
      <c r="JW319" s="5"/>
      <c r="JX319" s="5"/>
      <c r="JY319" s="5"/>
      <c r="JZ319" s="5"/>
      <c r="KA319" s="5"/>
      <c r="KB319" s="5"/>
      <c r="KC319" s="5"/>
      <c r="KD319" s="5"/>
      <c r="KE319" s="5"/>
      <c r="KF319" s="5"/>
      <c r="KG319" s="5"/>
      <c r="KH319" s="5"/>
      <c r="KI319" s="5"/>
      <c r="KJ319" s="5"/>
      <c r="KK319" s="5"/>
      <c r="KL319" s="5"/>
      <c r="KM319" s="5"/>
      <c r="KN319" s="5"/>
      <c r="KO319" s="5"/>
      <c r="KP319" s="5"/>
      <c r="KQ319" s="5"/>
      <c r="KR319" s="5"/>
      <c r="KS319" s="5"/>
      <c r="KT319" s="5"/>
      <c r="KU319" s="5"/>
      <c r="KV319" s="5"/>
      <c r="KW319" s="5"/>
      <c r="KX319" s="5"/>
      <c r="KY319" s="5"/>
      <c r="KZ319" s="5"/>
      <c r="LA319" s="5"/>
      <c r="LB319" s="5"/>
      <c r="LC319" s="5"/>
      <c r="LD319" s="5"/>
      <c r="LE319" s="5"/>
      <c r="LF319" s="5"/>
      <c r="LG319" s="5"/>
      <c r="LH319" s="5"/>
      <c r="LI319" s="5"/>
      <c r="LJ319" s="5"/>
      <c r="LK319" s="5"/>
      <c r="LL319" s="5"/>
      <c r="LM319" s="5"/>
      <c r="LN319" s="5"/>
      <c r="LO319" s="5"/>
      <c r="LP319" s="5"/>
      <c r="LQ319" s="5"/>
      <c r="LR319" s="5"/>
      <c r="LS319" s="5"/>
      <c r="LT319" s="5"/>
      <c r="LU319" s="5"/>
      <c r="LV319" s="5"/>
      <c r="LW319" s="5"/>
      <c r="LX319" s="5"/>
      <c r="LY319" s="5"/>
      <c r="LZ319" s="5"/>
      <c r="MA319" s="5"/>
      <c r="MB319" s="5"/>
      <c r="MC319" s="5"/>
      <c r="MD319" s="5"/>
      <c r="ME319" s="5"/>
      <c r="MF319" s="5"/>
      <c r="MG319" s="5"/>
      <c r="MH319" s="5"/>
      <c r="MI319" s="5"/>
      <c r="MJ319" s="5"/>
      <c r="MK319" s="5"/>
      <c r="ML319" s="5"/>
      <c r="MM319" s="5"/>
      <c r="MN319" s="5"/>
      <c r="MO319" s="5"/>
      <c r="MP319" s="5"/>
      <c r="MQ319" s="5"/>
      <c r="MR319" s="5"/>
      <c r="MS319" s="5"/>
      <c r="MT319" s="5"/>
      <c r="MU319" s="5"/>
      <c r="MV319" s="5"/>
      <c r="MW319" s="5"/>
      <c r="MX319" s="5"/>
      <c r="MY319" s="5"/>
      <c r="MZ319" s="5"/>
      <c r="NA319" s="5"/>
      <c r="NB319" s="5"/>
      <c r="NC319" s="5"/>
      <c r="ND319" s="5"/>
      <c r="NE319" s="5"/>
      <c r="NF319" s="5"/>
      <c r="NG319" s="5"/>
      <c r="NH319" s="5"/>
      <c r="NI319" s="5"/>
      <c r="NJ319" s="5"/>
      <c r="NK319" s="5"/>
      <c r="NL319" s="5"/>
      <c r="NM319" s="5"/>
      <c r="NN319" s="5"/>
      <c r="NO319" s="5"/>
      <c r="NP319" s="5"/>
      <c r="NQ319" s="5"/>
      <c r="NR319" s="5"/>
      <c r="NS319" s="5"/>
      <c r="NT319" s="5"/>
      <c r="NU319" s="5"/>
      <c r="NV319" s="5"/>
      <c r="NW319" s="5"/>
      <c r="NX319" s="5"/>
      <c r="NY319" s="5"/>
      <c r="NZ319" s="5"/>
      <c r="OA319" s="5"/>
      <c r="OB319" s="5"/>
      <c r="OC319" s="5"/>
      <c r="OD319" s="5"/>
      <c r="OE319" s="5"/>
      <c r="OF319" s="5"/>
      <c r="OG319" s="5"/>
      <c r="OH319" s="5"/>
      <c r="OI319" s="5"/>
      <c r="OJ319" s="5"/>
      <c r="OK319" s="5"/>
      <c r="OL319" s="5"/>
      <c r="OM319" s="5"/>
      <c r="ON319" s="5"/>
      <c r="OO319" s="5"/>
      <c r="OP319" s="5"/>
      <c r="OQ319" s="5"/>
      <c r="OR319" s="5"/>
      <c r="OS319" s="5"/>
      <c r="OT319" s="5"/>
      <c r="OU319" s="5"/>
      <c r="OV319" s="5"/>
      <c r="OW319" s="5"/>
      <c r="OX319" s="5"/>
      <c r="OY319" s="5"/>
      <c r="OZ319" s="5"/>
      <c r="PA319" s="5"/>
      <c r="PB319" s="5"/>
      <c r="PC319" s="5"/>
      <c r="PD319" s="5"/>
      <c r="PE319" s="5"/>
      <c r="PF319" s="5"/>
      <c r="PG319" s="5"/>
      <c r="PH319" s="5"/>
      <c r="PI319" s="5"/>
      <c r="PJ319" s="5"/>
      <c r="PK319" s="5"/>
      <c r="PL319" s="5"/>
      <c r="PM319" s="5"/>
      <c r="PN319" s="5"/>
      <c r="PO319" s="5"/>
      <c r="PP319" s="5"/>
      <c r="PQ319" s="5"/>
      <c r="PR319" s="5"/>
      <c r="PS319" s="5"/>
      <c r="PT319" s="5"/>
      <c r="PU319" s="5"/>
      <c r="PV319" s="5"/>
      <c r="PW319" s="5"/>
      <c r="PX319" s="5"/>
      <c r="PY319" s="5"/>
      <c r="PZ319" s="5"/>
      <c r="QA319" s="5"/>
      <c r="QB319" s="5"/>
      <c r="QC319" s="5"/>
      <c r="QD319" s="5"/>
      <c r="QE319" s="5"/>
      <c r="QF319" s="5"/>
      <c r="QG319" s="5"/>
      <c r="QH319" s="5"/>
      <c r="QI319" s="5"/>
      <c r="QJ319" s="5"/>
      <c r="QK319" s="5"/>
      <c r="QL319" s="5"/>
      <c r="QM319" s="5"/>
      <c r="QN319" s="5"/>
      <c r="QO319" s="5"/>
      <c r="QP319" s="5"/>
      <c r="QQ319" s="5"/>
      <c r="QR319" s="5"/>
      <c r="QS319" s="5"/>
      <c r="QT319" s="5"/>
      <c r="QU319" s="5"/>
      <c r="QV319" s="5"/>
      <c r="QW319" s="5"/>
      <c r="QX319" s="5"/>
      <c r="QY319" s="5"/>
      <c r="QZ319" s="5"/>
      <c r="RA319" s="5"/>
      <c r="RB319" s="5"/>
      <c r="RC319" s="5"/>
      <c r="RD319" s="5"/>
      <c r="RE319" s="5"/>
      <c r="RF319" s="5"/>
      <c r="RG319" s="5"/>
      <c r="RH319" s="5"/>
      <c r="RI319" s="5"/>
      <c r="RJ319" s="5"/>
      <c r="RK319" s="5"/>
      <c r="RL319" s="5"/>
      <c r="RM319" s="5"/>
      <c r="RN319" s="5"/>
      <c r="RO319" s="5"/>
      <c r="RP319" s="5"/>
      <c r="RQ319" s="5"/>
      <c r="RR319" s="5"/>
      <c r="RS319" s="5"/>
      <c r="RT319" s="5"/>
      <c r="RU319" s="5"/>
      <c r="RV319" s="5"/>
      <c r="RW319" s="5"/>
      <c r="RX319" s="5"/>
      <c r="RY319" s="5"/>
      <c r="RZ319" s="5"/>
      <c r="SA319" s="5"/>
      <c r="SB319" s="5"/>
      <c r="SC319" s="5"/>
      <c r="SD319" s="5"/>
      <c r="SE319" s="5"/>
      <c r="SF319" s="5"/>
      <c r="SG319" s="5"/>
      <c r="SH319" s="5"/>
      <c r="SI319" s="5"/>
      <c r="SJ319" s="5"/>
      <c r="SK319" s="5"/>
      <c r="SL319" s="5"/>
      <c r="SM319" s="5"/>
      <c r="SN319" s="5"/>
      <c r="SO319" s="5"/>
      <c r="SP319" s="5"/>
      <c r="SQ319" s="5"/>
      <c r="SR319" s="5"/>
      <c r="SS319" s="5"/>
      <c r="ST319" s="5"/>
      <c r="SU319" s="5"/>
      <c r="SV319" s="5"/>
      <c r="SW319" s="5"/>
      <c r="SX319" s="5"/>
      <c r="SY319" s="5"/>
      <c r="SZ319" s="5"/>
      <c r="TA319" s="5"/>
      <c r="TB319" s="5"/>
      <c r="TC319" s="5"/>
      <c r="TD319" s="5"/>
      <c r="TE319" s="5"/>
      <c r="TF319" s="5"/>
      <c r="TG319" s="5"/>
      <c r="TH319" s="5"/>
      <c r="TI319" s="5"/>
      <c r="TJ319" s="5"/>
      <c r="TK319" s="5"/>
      <c r="TL319" s="5"/>
      <c r="TM319" s="5"/>
      <c r="TN319" s="5"/>
      <c r="TO319" s="5"/>
      <c r="TP319" s="5"/>
      <c r="TQ319" s="5"/>
      <c r="TR319" s="5"/>
      <c r="TS319" s="5"/>
      <c r="TT319" s="5"/>
      <c r="TU319" s="5"/>
      <c r="TV319" s="5"/>
      <c r="TW319" s="5"/>
      <c r="TX319" s="5"/>
      <c r="TY319" s="5"/>
      <c r="TZ319" s="5"/>
      <c r="UA319" s="5"/>
      <c r="UB319" s="5"/>
      <c r="UC319" s="5"/>
      <c r="UD319" s="5"/>
      <c r="UE319" s="5"/>
      <c r="UF319" s="5"/>
      <c r="UG319" s="5"/>
      <c r="UH319" s="5"/>
      <c r="UI319" s="5"/>
      <c r="UJ319" s="5"/>
      <c r="UK319" s="5"/>
      <c r="UL319" s="5"/>
      <c r="UM319" s="5"/>
      <c r="UN319" s="5"/>
      <c r="UO319" s="5"/>
      <c r="UP319" s="5"/>
      <c r="UQ319" s="5"/>
      <c r="UR319" s="5"/>
      <c r="US319" s="5"/>
      <c r="UT319" s="5"/>
      <c r="UU319" s="5"/>
      <c r="UV319" s="5"/>
      <c r="UW319" s="5"/>
      <c r="UX319" s="5"/>
      <c r="UY319" s="5"/>
      <c r="UZ319" s="5"/>
      <c r="VA319" s="5"/>
      <c r="VB319" s="5"/>
      <c r="VC319" s="5"/>
      <c r="VD319" s="5"/>
      <c r="VE319" s="5"/>
      <c r="VF319" s="5"/>
      <c r="VG319" s="5"/>
      <c r="VH319" s="5"/>
      <c r="VI319" s="5"/>
      <c r="VJ319" s="5"/>
      <c r="VK319" s="5"/>
      <c r="VL319" s="5"/>
      <c r="VM319" s="5"/>
      <c r="VN319" s="5"/>
      <c r="VO319" s="5"/>
      <c r="VP319" s="5"/>
      <c r="VQ319" s="5"/>
      <c r="VR319" s="5"/>
      <c r="VS319" s="5"/>
      <c r="VT319" s="5"/>
      <c r="VU319" s="5"/>
      <c r="VV319" s="5"/>
      <c r="VW319" s="5"/>
      <c r="VX319" s="5"/>
      <c r="VY319" s="5"/>
      <c r="VZ319" s="5"/>
      <c r="WA319" s="5"/>
      <c r="WB319" s="5"/>
      <c r="WC319" s="5"/>
      <c r="WD319" s="5"/>
      <c r="WE319" s="5"/>
      <c r="WF319" s="5"/>
      <c r="WG319" s="5"/>
      <c r="WH319" s="5"/>
      <c r="WI319" s="5"/>
      <c r="WJ319" s="5"/>
      <c r="WK319" s="5"/>
      <c r="WL319" s="5"/>
      <c r="WM319" s="5"/>
      <c r="WN319" s="5"/>
      <c r="WO319" s="5"/>
      <c r="WP319" s="5"/>
      <c r="WQ319" s="5"/>
      <c r="WR319" s="5"/>
      <c r="WS319" s="5"/>
      <c r="WT319" s="5"/>
      <c r="WU319" s="5"/>
      <c r="WV319" s="5"/>
      <c r="WW319" s="5"/>
      <c r="WX319" s="5"/>
      <c r="WY319" s="5"/>
      <c r="WZ319" s="5"/>
      <c r="XA319" s="5"/>
      <c r="XB319" s="5"/>
      <c r="XC319" s="5"/>
      <c r="XD319" s="5"/>
      <c r="XE319" s="5"/>
      <c r="XF319" s="5"/>
      <c r="XG319" s="5"/>
      <c r="XH319" s="5"/>
      <c r="XI319" s="5"/>
      <c r="XJ319" s="5"/>
      <c r="XK319" s="5"/>
      <c r="XL319" s="5"/>
      <c r="XM319" s="5"/>
      <c r="XN319" s="5"/>
      <c r="XO319" s="5"/>
      <c r="XP319" s="5"/>
      <c r="XQ319" s="5"/>
      <c r="XR319" s="5"/>
      <c r="XS319" s="5"/>
      <c r="XT319" s="5"/>
      <c r="XU319" s="5"/>
      <c r="XV319" s="5"/>
      <c r="XW319" s="5"/>
      <c r="XX319" s="5"/>
      <c r="XY319" s="5"/>
      <c r="XZ319" s="5"/>
      <c r="YA319" s="5"/>
      <c r="YB319" s="5"/>
      <c r="YC319" s="5"/>
      <c r="YD319" s="5"/>
      <c r="YE319" s="5"/>
      <c r="YF319" s="5"/>
      <c r="YG319" s="5"/>
      <c r="YH319" s="5"/>
      <c r="YI319" s="5"/>
      <c r="YJ319" s="5"/>
      <c r="YK319" s="5"/>
      <c r="YL319" s="5"/>
      <c r="YM319" s="5"/>
      <c r="YN319" s="5"/>
      <c r="YO319" s="5"/>
      <c r="YP319" s="5"/>
      <c r="YQ319" s="5"/>
      <c r="YR319" s="5"/>
      <c r="YS319" s="5"/>
      <c r="YT319" s="5"/>
      <c r="YU319" s="5"/>
      <c r="YV319" s="5"/>
      <c r="YW319" s="5"/>
      <c r="YX319" s="5"/>
      <c r="YY319" s="5"/>
      <c r="YZ319" s="5"/>
      <c r="ZA319" s="5"/>
      <c r="ZB319" s="5"/>
      <c r="ZC319" s="5"/>
      <c r="ZD319" s="5"/>
      <c r="ZE319" s="5"/>
      <c r="ZF319" s="5"/>
      <c r="ZG319" s="5"/>
      <c r="ZH319" s="5"/>
      <c r="ZI319" s="5"/>
      <c r="ZJ319" s="5"/>
      <c r="ZK319" s="5"/>
      <c r="ZL319" s="5"/>
      <c r="ZM319" s="5"/>
      <c r="ZN319" s="5"/>
      <c r="ZO319" s="5"/>
      <c r="ZP319" s="5"/>
      <c r="ZQ319" s="5"/>
      <c r="ZR319" s="5"/>
      <c r="ZS319" s="5"/>
      <c r="ZT319" s="5"/>
      <c r="ZU319" s="5"/>
      <c r="ZV319" s="5"/>
      <c r="ZW319" s="5"/>
      <c r="ZX319" s="5"/>
      <c r="ZY319" s="5"/>
      <c r="ZZ319" s="5"/>
      <c r="AAA319" s="5"/>
      <c r="AAB319" s="5"/>
      <c r="AAC319" s="5"/>
      <c r="AAD319" s="5"/>
      <c r="AAE319" s="5"/>
      <c r="AAF319" s="5"/>
      <c r="AAG319" s="5"/>
      <c r="AAH319" s="5"/>
      <c r="AAI319" s="5"/>
      <c r="AAJ319" s="5"/>
      <c r="AAK319" s="5"/>
      <c r="AAL319" s="5"/>
      <c r="AAM319" s="5"/>
      <c r="AAN319" s="5"/>
      <c r="AAO319" s="5"/>
      <c r="AAP319" s="5"/>
      <c r="AAQ319" s="5"/>
      <c r="AAR319" s="5"/>
      <c r="AAS319" s="5"/>
      <c r="AAT319" s="5"/>
      <c r="AAU319" s="5"/>
      <c r="AAV319" s="5"/>
      <c r="AAW319" s="5"/>
      <c r="AAX319" s="5"/>
      <c r="AAY319" s="5"/>
      <c r="AAZ319" s="5"/>
      <c r="ABA319" s="5"/>
      <c r="ABB319" s="5"/>
      <c r="ABC319" s="5"/>
      <c r="ABD319" s="5"/>
      <c r="ABE319" s="5"/>
      <c r="ABF319" s="5"/>
      <c r="ABG319" s="5"/>
      <c r="ABH319" s="5"/>
      <c r="ABI319" s="5"/>
      <c r="ABJ319" s="5"/>
      <c r="ABK319" s="5"/>
      <c r="ABL319" s="5"/>
      <c r="ABM319" s="5"/>
      <c r="ABN319" s="5"/>
      <c r="ABO319" s="5"/>
      <c r="ABP319" s="5"/>
      <c r="ABQ319" s="5"/>
      <c r="ABR319" s="5"/>
      <c r="ABS319" s="5"/>
      <c r="ABT319" s="5"/>
      <c r="ABU319" s="5"/>
      <c r="ABV319" s="5"/>
      <c r="ABW319" s="5"/>
      <c r="ABX319" s="5"/>
      <c r="ABY319" s="5"/>
      <c r="ABZ319" s="5"/>
      <c r="ACA319" s="5"/>
      <c r="ACB319" s="5"/>
      <c r="ACC319" s="5"/>
      <c r="ACD319" s="5"/>
      <c r="ACE319" s="5"/>
      <c r="ACF319" s="5"/>
      <c r="ACG319" s="5"/>
      <c r="ACH319" s="5"/>
      <c r="ACI319" s="5"/>
      <c r="ACJ319" s="5"/>
      <c r="ACK319" s="5"/>
      <c r="ACL319" s="5"/>
      <c r="ACM319" s="5"/>
      <c r="ACN319" s="5"/>
      <c r="ACO319" s="5"/>
      <c r="ACP319" s="5"/>
      <c r="ACQ319" s="5"/>
      <c r="ACR319" s="5"/>
      <c r="ACS319" s="5"/>
      <c r="ACT319" s="5"/>
      <c r="ACU319" s="5"/>
      <c r="ACV319" s="5"/>
      <c r="ACW319" s="5"/>
      <c r="ACX319" s="5"/>
      <c r="ACY319" s="5"/>
      <c r="ACZ319" s="5"/>
      <c r="ADA319" s="5"/>
      <c r="ADB319" s="5"/>
      <c r="ADC319" s="5"/>
      <c r="ADD319" s="5"/>
      <c r="ADE319" s="5"/>
      <c r="ADF319" s="5"/>
      <c r="ADG319" s="5"/>
      <c r="ADH319" s="5"/>
      <c r="ADI319" s="5"/>
      <c r="ADJ319" s="5"/>
      <c r="ADK319" s="5"/>
      <c r="ADL319" s="5"/>
      <c r="ADM319" s="5"/>
      <c r="ADN319" s="5"/>
      <c r="ADO319" s="5"/>
      <c r="ADP319" s="5"/>
      <c r="ADQ319" s="5"/>
      <c r="ADR319" s="5"/>
      <c r="ADS319" s="5"/>
      <c r="ADT319" s="5"/>
      <c r="ADU319" s="5"/>
      <c r="ADV319" s="5"/>
      <c r="ADW319" s="5"/>
      <c r="ADX319" s="5"/>
      <c r="ADY319" s="5"/>
      <c r="ADZ319" s="5"/>
      <c r="AEA319" s="5"/>
      <c r="AEB319" s="5"/>
      <c r="AEC319" s="5"/>
      <c r="AED319" s="5"/>
      <c r="AEE319" s="5"/>
      <c r="AEF319" s="5"/>
      <c r="AEG319" s="5"/>
      <c r="AEH319" s="5"/>
      <c r="AEI319" s="5"/>
      <c r="AEJ319" s="5"/>
      <c r="AEK319" s="5"/>
      <c r="AEL319" s="5"/>
      <c r="AEM319" s="5"/>
      <c r="AEN319" s="5"/>
      <c r="AEO319" s="5"/>
      <c r="AEP319" s="5"/>
      <c r="AEQ319" s="5"/>
      <c r="AER319" s="5"/>
      <c r="AES319" s="5"/>
      <c r="AET319" s="5"/>
      <c r="AEU319" s="5"/>
      <c r="AEV319" s="5"/>
      <c r="AEW319" s="5"/>
      <c r="AEX319" s="5"/>
      <c r="AEY319" s="5"/>
      <c r="AEZ319" s="5"/>
      <c r="AFA319" s="5"/>
      <c r="AFB319" s="5"/>
      <c r="AFC319" s="5"/>
      <c r="AFD319" s="5"/>
      <c r="AFE319" s="5"/>
      <c r="AFF319" s="5"/>
      <c r="AFG319" s="5"/>
      <c r="AFH319" s="5"/>
      <c r="AFI319" s="5"/>
      <c r="AFJ319" s="5"/>
      <c r="AFK319" s="5"/>
      <c r="AFL319" s="5"/>
      <c r="AFM319" s="5"/>
      <c r="AFN319" s="5"/>
      <c r="AFO319" s="5"/>
      <c r="AFP319" s="5"/>
      <c r="AFQ319" s="5"/>
      <c r="AFR319" s="5"/>
      <c r="AFS319" s="5"/>
      <c r="AFT319" s="5"/>
      <c r="AFU319" s="5"/>
      <c r="AFV319" s="5"/>
      <c r="AFW319" s="5"/>
      <c r="AFX319" s="5"/>
      <c r="AFY319" s="5"/>
      <c r="AFZ319" s="5"/>
      <c r="AGA319" s="5"/>
      <c r="AGB319" s="5"/>
      <c r="AGC319" s="5"/>
      <c r="AGD319" s="5"/>
      <c r="AGE319" s="5"/>
      <c r="AGF319" s="5"/>
      <c r="AGG319" s="5"/>
      <c r="AGH319" s="5"/>
      <c r="AGI319" s="5"/>
      <c r="AGJ319" s="5"/>
      <c r="AGK319" s="5"/>
      <c r="AGL319" s="5"/>
      <c r="AGM319" s="5"/>
      <c r="AGN319" s="5"/>
      <c r="AGO319" s="5"/>
      <c r="AGP319" s="5"/>
      <c r="AGQ319" s="5"/>
      <c r="AGR319" s="5"/>
      <c r="AGS319" s="5"/>
      <c r="AGT319" s="5"/>
      <c r="AGU319" s="5"/>
      <c r="AGV319" s="5"/>
      <c r="AGW319" s="5"/>
      <c r="AGX319" s="5"/>
      <c r="AGY319" s="5"/>
      <c r="AGZ319" s="5"/>
      <c r="AHA319" s="5"/>
      <c r="AHB319" s="5"/>
      <c r="AHC319" s="5"/>
      <c r="AHD319" s="5"/>
      <c r="AHE319" s="5"/>
      <c r="AHF319" s="5"/>
      <c r="AHG319" s="5"/>
      <c r="AHH319" s="5"/>
      <c r="AHI319" s="5"/>
      <c r="AHJ319" s="5"/>
      <c r="AHK319" s="5"/>
      <c r="AHL319" s="5"/>
      <c r="AHM319" s="5"/>
      <c r="AHN319" s="5"/>
      <c r="AHO319" s="5"/>
      <c r="AHP319" s="5"/>
      <c r="AHQ319" s="5"/>
      <c r="AHR319" s="5"/>
      <c r="AHS319" s="5"/>
      <c r="AHT319" s="5"/>
      <c r="AHU319" s="5"/>
      <c r="AHV319" s="5"/>
      <c r="AHW319" s="5"/>
      <c r="AHX319" s="5"/>
      <c r="AHY319" s="5"/>
      <c r="AHZ319" s="5"/>
      <c r="AIA319" s="5"/>
      <c r="AIB319" s="5"/>
      <c r="AIC319" s="5"/>
      <c r="AID319" s="5"/>
      <c r="AIE319" s="5"/>
      <c r="AIF319" s="5"/>
      <c r="AIG319" s="5"/>
      <c r="AIH319" s="5"/>
      <c r="AII319" s="5"/>
      <c r="AIJ319" s="5"/>
      <c r="AIK319" s="5"/>
      <c r="AIL319" s="5"/>
      <c r="AIM319" s="5"/>
      <c r="AIN319" s="5"/>
      <c r="AIO319" s="5"/>
      <c r="AIP319" s="5"/>
      <c r="AIQ319" s="5"/>
      <c r="AIR319" s="5"/>
      <c r="AIS319" s="5"/>
      <c r="AIT319" s="5"/>
      <c r="AIU319" s="5"/>
      <c r="AIV319" s="5"/>
      <c r="AIW319" s="5"/>
      <c r="AIX319" s="5"/>
      <c r="AIY319" s="5"/>
      <c r="AIZ319" s="5"/>
      <c r="AJA319" s="5"/>
      <c r="AJB319" s="5"/>
      <c r="AJC319" s="5"/>
      <c r="AJD319" s="5"/>
      <c r="AJE319" s="5"/>
      <c r="AJF319" s="5"/>
      <c r="AJG319" s="5"/>
      <c r="AJH319" s="5"/>
      <c r="AJI319" s="5"/>
      <c r="AJJ319" s="5"/>
      <c r="AJK319" s="5"/>
      <c r="AJL319" s="5"/>
      <c r="AJM319" s="5"/>
      <c r="AJN319" s="5"/>
      <c r="AJO319" s="5"/>
      <c r="AJP319" s="5"/>
      <c r="AJQ319" s="5"/>
      <c r="AJR319" s="5"/>
      <c r="AJS319" s="5"/>
      <c r="AJT319" s="5"/>
      <c r="AJU319" s="5"/>
      <c r="AJV319" s="5"/>
      <c r="AJW319" s="5"/>
      <c r="AJX319" s="5"/>
      <c r="AJY319" s="5"/>
      <c r="AJZ319" s="5"/>
      <c r="AKA319" s="5"/>
      <c r="AKB319" s="5"/>
      <c r="AKC319" s="5"/>
      <c r="AKD319" s="5"/>
      <c r="AKE319" s="5"/>
      <c r="AKF319" s="5"/>
      <c r="AKG319" s="5"/>
      <c r="AKH319" s="5"/>
      <c r="AKI319" s="5"/>
      <c r="AKJ319" s="5"/>
      <c r="AKK319" s="5"/>
      <c r="AKL319" s="5"/>
      <c r="AKM319" s="5"/>
      <c r="AKN319" s="5"/>
      <c r="AKO319" s="5"/>
      <c r="AKP319" s="5"/>
      <c r="AKQ319" s="5"/>
      <c r="AKR319" s="5"/>
      <c r="AKS319" s="5"/>
      <c r="AKT319" s="5"/>
      <c r="AKU319" s="5"/>
      <c r="AKV319" s="5"/>
      <c r="AKW319" s="5"/>
      <c r="AKX319" s="5"/>
      <c r="AKY319" s="5"/>
      <c r="AKZ319" s="5"/>
      <c r="ALA319" s="5"/>
      <c r="ALB319" s="5"/>
      <c r="ALC319" s="5"/>
      <c r="ALD319" s="5"/>
      <c r="ALE319" s="5"/>
      <c r="ALF319" s="5"/>
      <c r="ALG319" s="5"/>
      <c r="ALH319" s="5"/>
      <c r="ALI319" s="5"/>
      <c r="ALJ319" s="5"/>
      <c r="ALK319" s="5"/>
      <c r="ALL319" s="5"/>
      <c r="ALM319" s="5"/>
      <c r="ALN319" s="5"/>
      <c r="ALO319" s="5"/>
      <c r="ALP319" s="5"/>
      <c r="ALQ319" s="5"/>
      <c r="ALR319" s="5"/>
      <c r="ALS319" s="5"/>
      <c r="ALT319" s="5"/>
      <c r="ALU319" s="5"/>
      <c r="ALV319" s="5"/>
      <c r="ALW319" s="5"/>
      <c r="ALX319" s="5"/>
      <c r="ALY319" s="5"/>
      <c r="ALZ319" s="5"/>
      <c r="AMA319" s="5"/>
      <c r="AMB319" s="5"/>
      <c r="AMC319" s="5"/>
      <c r="AMD319" s="5"/>
      <c r="AME319" s="5"/>
      <c r="AMF319" s="5"/>
      <c r="AMG319" s="5"/>
      <c r="AMH319" s="5"/>
      <c r="AMI319" s="5"/>
      <c r="AMJ319" s="5"/>
    </row>
    <row r="320" spans="1:1024" ht="20.25" customHeight="1">
      <c r="A320" s="5"/>
      <c r="B320" s="209"/>
      <c r="C320" s="219"/>
      <c r="D320" s="219"/>
      <c r="E320" s="219"/>
      <c r="F320" s="39"/>
      <c r="G320" s="50"/>
      <c r="H320" s="50"/>
      <c r="I320" s="50"/>
      <c r="J320" s="50"/>
      <c r="K320" s="50"/>
      <c r="L320" s="67"/>
      <c r="M320" s="67"/>
      <c r="N320" s="67"/>
      <c r="O320" s="67"/>
      <c r="P320" s="239" t="s">
        <v>40</v>
      </c>
      <c r="Q320" s="239"/>
      <c r="R320" s="239"/>
      <c r="S320" s="247" t="str">
        <f>IF(S319="","",VLOOKUP(S319,'シフト記号表（勤務時間帯）'!$C$6:$K$35,9,0))</f>
        <v/>
      </c>
      <c r="T320" s="251" t="str">
        <f>IF(T319="","",VLOOKUP(T319,'シフト記号表（勤務時間帯）'!$C$6:$K$35,9,0))</f>
        <v/>
      </c>
      <c r="U320" s="251" t="str">
        <f>IF(U319="","",VLOOKUP(U319,'シフト記号表（勤務時間帯）'!$C$6:$K$35,9,0))</f>
        <v/>
      </c>
      <c r="V320" s="251" t="str">
        <f>IF(V319="","",VLOOKUP(V319,'シフト記号表（勤務時間帯）'!$C$6:$K$35,9,0))</f>
        <v/>
      </c>
      <c r="W320" s="251" t="str">
        <f>IF(W319="","",VLOOKUP(W319,'シフト記号表（勤務時間帯）'!$C$6:$K$35,9,0))</f>
        <v/>
      </c>
      <c r="X320" s="251" t="str">
        <f>IF(X319="","",VLOOKUP(X319,'シフト記号表（勤務時間帯）'!$C$6:$K$35,9,0))</f>
        <v/>
      </c>
      <c r="Y320" s="256" t="str">
        <f>IF(Y319="","",VLOOKUP(Y319,'シフト記号表（勤務時間帯）'!$C$6:$K$35,9,0))</f>
        <v/>
      </c>
      <c r="Z320" s="247" t="str">
        <f>IF(Z319="","",VLOOKUP(Z319,'シフト記号表（勤務時間帯）'!$C$6:$K$35,9,0))</f>
        <v/>
      </c>
      <c r="AA320" s="251" t="str">
        <f>IF(AA319="","",VLOOKUP(AA319,'シフト記号表（勤務時間帯）'!$C$6:$K$35,9,0))</f>
        <v/>
      </c>
      <c r="AB320" s="251" t="str">
        <f>IF(AB319="","",VLOOKUP(AB319,'シフト記号表（勤務時間帯）'!$C$6:$K$35,9,0))</f>
        <v/>
      </c>
      <c r="AC320" s="251" t="str">
        <f>IF(AC319="","",VLOOKUP(AC319,'シフト記号表（勤務時間帯）'!$C$6:$K$35,9,0))</f>
        <v/>
      </c>
      <c r="AD320" s="251" t="str">
        <f>IF(AD319="","",VLOOKUP(AD319,'シフト記号表（勤務時間帯）'!$C$6:$K$35,9,0))</f>
        <v/>
      </c>
      <c r="AE320" s="251" t="str">
        <f>IF(AE319="","",VLOOKUP(AE319,'シフト記号表（勤務時間帯）'!$C$6:$K$35,9,0))</f>
        <v/>
      </c>
      <c r="AF320" s="256" t="str">
        <f>IF(AF319="","",VLOOKUP(AF319,'シフト記号表（勤務時間帯）'!$C$6:$K$35,9,0))</f>
        <v/>
      </c>
      <c r="AG320" s="247" t="str">
        <f>IF(AG319="","",VLOOKUP(AG319,'シフト記号表（勤務時間帯）'!$C$6:$K$35,9,0))</f>
        <v/>
      </c>
      <c r="AH320" s="251" t="str">
        <f>IF(AH319="","",VLOOKUP(AH319,'シフト記号表（勤務時間帯）'!$C$6:$K$35,9,0))</f>
        <v/>
      </c>
      <c r="AI320" s="251" t="str">
        <f>IF(AI319="","",VLOOKUP(AI319,'シフト記号表（勤務時間帯）'!$C$6:$K$35,9,0))</f>
        <v/>
      </c>
      <c r="AJ320" s="251" t="str">
        <f>IF(AJ319="","",VLOOKUP(AJ319,'シフト記号表（勤務時間帯）'!$C$6:$K$35,9,0))</f>
        <v/>
      </c>
      <c r="AK320" s="251" t="str">
        <f>IF(AK319="","",VLOOKUP(AK319,'シフト記号表（勤務時間帯）'!$C$6:$K$35,9,0))</f>
        <v/>
      </c>
      <c r="AL320" s="251" t="str">
        <f>IF(AL319="","",VLOOKUP(AL319,'シフト記号表（勤務時間帯）'!$C$6:$K$35,9,0))</f>
        <v/>
      </c>
      <c r="AM320" s="256" t="str">
        <f>IF(AM319="","",VLOOKUP(AM319,'シフト記号表（勤務時間帯）'!$C$6:$K$35,9,0))</f>
        <v/>
      </c>
      <c r="AN320" s="247" t="str">
        <f>IF(AN319="","",VLOOKUP(AN319,'シフト記号表（勤務時間帯）'!$C$6:$K$35,9,0))</f>
        <v/>
      </c>
      <c r="AO320" s="251" t="str">
        <f>IF(AO319="","",VLOOKUP(AO319,'シフト記号表（勤務時間帯）'!$C$6:$K$35,9,0))</f>
        <v/>
      </c>
      <c r="AP320" s="251" t="str">
        <f>IF(AP319="","",VLOOKUP(AP319,'シフト記号表（勤務時間帯）'!$C$6:$K$35,9,0))</f>
        <v/>
      </c>
      <c r="AQ320" s="251" t="str">
        <f>IF(AQ319="","",VLOOKUP(AQ319,'シフト記号表（勤務時間帯）'!$C$6:$K$35,9,0))</f>
        <v/>
      </c>
      <c r="AR320" s="251" t="str">
        <f>IF(AR319="","",VLOOKUP(AR319,'シフト記号表（勤務時間帯）'!$C$6:$K$35,9,0))</f>
        <v/>
      </c>
      <c r="AS320" s="251" t="str">
        <f>IF(AS319="","",VLOOKUP(AS319,'シフト記号表（勤務時間帯）'!$C$6:$K$35,9,0))</f>
        <v/>
      </c>
      <c r="AT320" s="256" t="str">
        <f>IF(AT319="","",VLOOKUP(AT319,'シフト記号表（勤務時間帯）'!$C$6:$K$35,9,0))</f>
        <v/>
      </c>
      <c r="AU320" s="247" t="str">
        <f>IF(AU319="","",VLOOKUP(AU319,'シフト記号表（勤務時間帯）'!$C$6:$K$35,9,0))</f>
        <v/>
      </c>
      <c r="AV320" s="251" t="str">
        <f>IF(AV319="","",VLOOKUP(AV319,'シフト記号表（勤務時間帯）'!$C$6:$K$35,9,0))</f>
        <v/>
      </c>
      <c r="AW320" s="251" t="str">
        <f>IF(AW319="","",VLOOKUP(AW319,'シフト記号表（勤務時間帯）'!$C$6:$K$35,9,0))</f>
        <v/>
      </c>
      <c r="AX320" s="276">
        <f>IF($BB$3="４週",SUM(S320:AT320),IF($BB$3="暦月",SUM(S320:AW320),""))</f>
        <v>0</v>
      </c>
      <c r="AY320" s="276"/>
      <c r="AZ320" s="285">
        <f>IF($BB$3="４週",AX320/4,IF($BB$3="暦月",'認知症対応型通所（100名）'!AX320/('認知症対応型通所（100名）'!$BB$8/7),""))</f>
        <v>0</v>
      </c>
      <c r="BA320" s="285"/>
      <c r="BB320" s="174"/>
      <c r="BC320" s="174"/>
      <c r="BD320" s="174"/>
      <c r="BE320" s="174"/>
      <c r="BF320" s="174"/>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c r="GS320" s="5"/>
      <c r="GT320" s="5"/>
      <c r="GU320" s="5"/>
      <c r="GV320" s="5"/>
      <c r="GW320" s="5"/>
      <c r="GX320" s="5"/>
      <c r="GY320" s="5"/>
      <c r="GZ320" s="5"/>
      <c r="HA320" s="5"/>
      <c r="HB320" s="5"/>
      <c r="HC320" s="5"/>
      <c r="HD320" s="5"/>
      <c r="HE320" s="5"/>
      <c r="HF320" s="5"/>
      <c r="HG320" s="5"/>
      <c r="HH320" s="5"/>
      <c r="HI320" s="5"/>
      <c r="HJ320" s="5"/>
      <c r="HK320" s="5"/>
      <c r="HL320" s="5"/>
      <c r="HM320" s="5"/>
      <c r="HN320" s="5"/>
      <c r="HO320" s="5"/>
      <c r="HP320" s="5"/>
      <c r="HQ320" s="5"/>
      <c r="HR320" s="5"/>
      <c r="HS320" s="5"/>
      <c r="HT320" s="5"/>
      <c r="HU320" s="5"/>
      <c r="HV320" s="5"/>
      <c r="HW320" s="5"/>
      <c r="HX320" s="5"/>
      <c r="HY320" s="5"/>
      <c r="HZ320" s="5"/>
      <c r="IA320" s="5"/>
      <c r="IB320" s="5"/>
      <c r="IC320" s="5"/>
      <c r="ID320" s="5"/>
      <c r="IE320" s="5"/>
      <c r="IF320" s="5"/>
      <c r="IG320" s="5"/>
      <c r="IH320" s="5"/>
      <c r="II320" s="5"/>
      <c r="IJ320" s="5"/>
      <c r="IK320" s="5"/>
      <c r="IL320" s="5"/>
      <c r="IM320" s="5"/>
      <c r="IN320" s="5"/>
      <c r="IO320" s="5"/>
      <c r="IP320" s="5"/>
      <c r="IQ320" s="5"/>
      <c r="IR320" s="5"/>
      <c r="IS320" s="5"/>
      <c r="IT320" s="5"/>
      <c r="IU320" s="5"/>
      <c r="IV320" s="5"/>
      <c r="IW320" s="5"/>
      <c r="IX320" s="5"/>
      <c r="IY320" s="5"/>
      <c r="IZ320" s="5"/>
      <c r="JA320" s="5"/>
      <c r="JB320" s="5"/>
      <c r="JC320" s="5"/>
      <c r="JD320" s="5"/>
      <c r="JE320" s="5"/>
      <c r="JF320" s="5"/>
      <c r="JG320" s="5"/>
      <c r="JH320" s="5"/>
      <c r="JI320" s="5"/>
      <c r="JJ320" s="5"/>
      <c r="JK320" s="5"/>
      <c r="JL320" s="5"/>
      <c r="JM320" s="5"/>
      <c r="JN320" s="5"/>
      <c r="JO320" s="5"/>
      <c r="JP320" s="5"/>
      <c r="JQ320" s="5"/>
      <c r="JR320" s="5"/>
      <c r="JS320" s="5"/>
      <c r="JT320" s="5"/>
      <c r="JU320" s="5"/>
      <c r="JV320" s="5"/>
      <c r="JW320" s="5"/>
      <c r="JX320" s="5"/>
      <c r="JY320" s="5"/>
      <c r="JZ320" s="5"/>
      <c r="KA320" s="5"/>
      <c r="KB320" s="5"/>
      <c r="KC320" s="5"/>
      <c r="KD320" s="5"/>
      <c r="KE320" s="5"/>
      <c r="KF320" s="5"/>
      <c r="KG320" s="5"/>
      <c r="KH320" s="5"/>
      <c r="KI320" s="5"/>
      <c r="KJ320" s="5"/>
      <c r="KK320" s="5"/>
      <c r="KL320" s="5"/>
      <c r="KM320" s="5"/>
      <c r="KN320" s="5"/>
      <c r="KO320" s="5"/>
      <c r="KP320" s="5"/>
      <c r="KQ320" s="5"/>
      <c r="KR320" s="5"/>
      <c r="KS320" s="5"/>
      <c r="KT320" s="5"/>
      <c r="KU320" s="5"/>
      <c r="KV320" s="5"/>
      <c r="KW320" s="5"/>
      <c r="KX320" s="5"/>
      <c r="KY320" s="5"/>
      <c r="KZ320" s="5"/>
      <c r="LA320" s="5"/>
      <c r="LB320" s="5"/>
      <c r="LC320" s="5"/>
      <c r="LD320" s="5"/>
      <c r="LE320" s="5"/>
      <c r="LF320" s="5"/>
      <c r="LG320" s="5"/>
      <c r="LH320" s="5"/>
      <c r="LI320" s="5"/>
      <c r="LJ320" s="5"/>
      <c r="LK320" s="5"/>
      <c r="LL320" s="5"/>
      <c r="LM320" s="5"/>
      <c r="LN320" s="5"/>
      <c r="LO320" s="5"/>
      <c r="LP320" s="5"/>
      <c r="LQ320" s="5"/>
      <c r="LR320" s="5"/>
      <c r="LS320" s="5"/>
      <c r="LT320" s="5"/>
      <c r="LU320" s="5"/>
      <c r="LV320" s="5"/>
      <c r="LW320" s="5"/>
      <c r="LX320" s="5"/>
      <c r="LY320" s="5"/>
      <c r="LZ320" s="5"/>
      <c r="MA320" s="5"/>
      <c r="MB320" s="5"/>
      <c r="MC320" s="5"/>
      <c r="MD320" s="5"/>
      <c r="ME320" s="5"/>
      <c r="MF320" s="5"/>
      <c r="MG320" s="5"/>
      <c r="MH320" s="5"/>
      <c r="MI320" s="5"/>
      <c r="MJ320" s="5"/>
      <c r="MK320" s="5"/>
      <c r="ML320" s="5"/>
      <c r="MM320" s="5"/>
      <c r="MN320" s="5"/>
      <c r="MO320" s="5"/>
      <c r="MP320" s="5"/>
      <c r="MQ320" s="5"/>
      <c r="MR320" s="5"/>
      <c r="MS320" s="5"/>
      <c r="MT320" s="5"/>
      <c r="MU320" s="5"/>
      <c r="MV320" s="5"/>
      <c r="MW320" s="5"/>
      <c r="MX320" s="5"/>
      <c r="MY320" s="5"/>
      <c r="MZ320" s="5"/>
      <c r="NA320" s="5"/>
      <c r="NB320" s="5"/>
      <c r="NC320" s="5"/>
      <c r="ND320" s="5"/>
      <c r="NE320" s="5"/>
      <c r="NF320" s="5"/>
      <c r="NG320" s="5"/>
      <c r="NH320" s="5"/>
      <c r="NI320" s="5"/>
      <c r="NJ320" s="5"/>
      <c r="NK320" s="5"/>
      <c r="NL320" s="5"/>
      <c r="NM320" s="5"/>
      <c r="NN320" s="5"/>
      <c r="NO320" s="5"/>
      <c r="NP320" s="5"/>
      <c r="NQ320" s="5"/>
      <c r="NR320" s="5"/>
      <c r="NS320" s="5"/>
      <c r="NT320" s="5"/>
      <c r="NU320" s="5"/>
      <c r="NV320" s="5"/>
      <c r="NW320" s="5"/>
      <c r="NX320" s="5"/>
      <c r="NY320" s="5"/>
      <c r="NZ320" s="5"/>
      <c r="OA320" s="5"/>
      <c r="OB320" s="5"/>
      <c r="OC320" s="5"/>
      <c r="OD320" s="5"/>
      <c r="OE320" s="5"/>
      <c r="OF320" s="5"/>
      <c r="OG320" s="5"/>
      <c r="OH320" s="5"/>
      <c r="OI320" s="5"/>
      <c r="OJ320" s="5"/>
      <c r="OK320" s="5"/>
      <c r="OL320" s="5"/>
      <c r="OM320" s="5"/>
      <c r="ON320" s="5"/>
      <c r="OO320" s="5"/>
      <c r="OP320" s="5"/>
      <c r="OQ320" s="5"/>
      <c r="OR320" s="5"/>
      <c r="OS320" s="5"/>
      <c r="OT320" s="5"/>
      <c r="OU320" s="5"/>
      <c r="OV320" s="5"/>
      <c r="OW320" s="5"/>
      <c r="OX320" s="5"/>
      <c r="OY320" s="5"/>
      <c r="OZ320" s="5"/>
      <c r="PA320" s="5"/>
      <c r="PB320" s="5"/>
      <c r="PC320" s="5"/>
      <c r="PD320" s="5"/>
      <c r="PE320" s="5"/>
      <c r="PF320" s="5"/>
      <c r="PG320" s="5"/>
      <c r="PH320" s="5"/>
      <c r="PI320" s="5"/>
      <c r="PJ320" s="5"/>
      <c r="PK320" s="5"/>
      <c r="PL320" s="5"/>
      <c r="PM320" s="5"/>
      <c r="PN320" s="5"/>
      <c r="PO320" s="5"/>
      <c r="PP320" s="5"/>
      <c r="PQ320" s="5"/>
      <c r="PR320" s="5"/>
      <c r="PS320" s="5"/>
      <c r="PT320" s="5"/>
      <c r="PU320" s="5"/>
      <c r="PV320" s="5"/>
      <c r="PW320" s="5"/>
      <c r="PX320" s="5"/>
      <c r="PY320" s="5"/>
      <c r="PZ320" s="5"/>
      <c r="QA320" s="5"/>
      <c r="QB320" s="5"/>
      <c r="QC320" s="5"/>
      <c r="QD320" s="5"/>
      <c r="QE320" s="5"/>
      <c r="QF320" s="5"/>
      <c r="QG320" s="5"/>
      <c r="QH320" s="5"/>
      <c r="QI320" s="5"/>
      <c r="QJ320" s="5"/>
      <c r="QK320" s="5"/>
      <c r="QL320" s="5"/>
      <c r="QM320" s="5"/>
      <c r="QN320" s="5"/>
      <c r="QO320" s="5"/>
      <c r="QP320" s="5"/>
      <c r="QQ320" s="5"/>
      <c r="QR320" s="5"/>
      <c r="QS320" s="5"/>
      <c r="QT320" s="5"/>
      <c r="QU320" s="5"/>
      <c r="QV320" s="5"/>
      <c r="QW320" s="5"/>
      <c r="QX320" s="5"/>
      <c r="QY320" s="5"/>
      <c r="QZ320" s="5"/>
      <c r="RA320" s="5"/>
      <c r="RB320" s="5"/>
      <c r="RC320" s="5"/>
      <c r="RD320" s="5"/>
      <c r="RE320" s="5"/>
      <c r="RF320" s="5"/>
      <c r="RG320" s="5"/>
      <c r="RH320" s="5"/>
      <c r="RI320" s="5"/>
      <c r="RJ320" s="5"/>
      <c r="RK320" s="5"/>
      <c r="RL320" s="5"/>
      <c r="RM320" s="5"/>
      <c r="RN320" s="5"/>
      <c r="RO320" s="5"/>
      <c r="RP320" s="5"/>
      <c r="RQ320" s="5"/>
      <c r="RR320" s="5"/>
      <c r="RS320" s="5"/>
      <c r="RT320" s="5"/>
      <c r="RU320" s="5"/>
      <c r="RV320" s="5"/>
      <c r="RW320" s="5"/>
      <c r="RX320" s="5"/>
      <c r="RY320" s="5"/>
      <c r="RZ320" s="5"/>
      <c r="SA320" s="5"/>
      <c r="SB320" s="5"/>
      <c r="SC320" s="5"/>
      <c r="SD320" s="5"/>
      <c r="SE320" s="5"/>
      <c r="SF320" s="5"/>
      <c r="SG320" s="5"/>
      <c r="SH320" s="5"/>
      <c r="SI320" s="5"/>
      <c r="SJ320" s="5"/>
      <c r="SK320" s="5"/>
      <c r="SL320" s="5"/>
      <c r="SM320" s="5"/>
      <c r="SN320" s="5"/>
      <c r="SO320" s="5"/>
      <c r="SP320" s="5"/>
      <c r="SQ320" s="5"/>
      <c r="SR320" s="5"/>
      <c r="SS320" s="5"/>
      <c r="ST320" s="5"/>
      <c r="SU320" s="5"/>
      <c r="SV320" s="5"/>
      <c r="SW320" s="5"/>
      <c r="SX320" s="5"/>
      <c r="SY320" s="5"/>
      <c r="SZ320" s="5"/>
      <c r="TA320" s="5"/>
      <c r="TB320" s="5"/>
      <c r="TC320" s="5"/>
      <c r="TD320" s="5"/>
      <c r="TE320" s="5"/>
      <c r="TF320" s="5"/>
      <c r="TG320" s="5"/>
      <c r="TH320" s="5"/>
      <c r="TI320" s="5"/>
      <c r="TJ320" s="5"/>
      <c r="TK320" s="5"/>
      <c r="TL320" s="5"/>
      <c r="TM320" s="5"/>
      <c r="TN320" s="5"/>
      <c r="TO320" s="5"/>
      <c r="TP320" s="5"/>
      <c r="TQ320" s="5"/>
      <c r="TR320" s="5"/>
      <c r="TS320" s="5"/>
      <c r="TT320" s="5"/>
      <c r="TU320" s="5"/>
      <c r="TV320" s="5"/>
      <c r="TW320" s="5"/>
      <c r="TX320" s="5"/>
      <c r="TY320" s="5"/>
      <c r="TZ320" s="5"/>
      <c r="UA320" s="5"/>
      <c r="UB320" s="5"/>
      <c r="UC320" s="5"/>
      <c r="UD320" s="5"/>
      <c r="UE320" s="5"/>
      <c r="UF320" s="5"/>
      <c r="UG320" s="5"/>
      <c r="UH320" s="5"/>
      <c r="UI320" s="5"/>
      <c r="UJ320" s="5"/>
      <c r="UK320" s="5"/>
      <c r="UL320" s="5"/>
      <c r="UM320" s="5"/>
      <c r="UN320" s="5"/>
      <c r="UO320" s="5"/>
      <c r="UP320" s="5"/>
      <c r="UQ320" s="5"/>
      <c r="UR320" s="5"/>
      <c r="US320" s="5"/>
      <c r="UT320" s="5"/>
      <c r="UU320" s="5"/>
      <c r="UV320" s="5"/>
      <c r="UW320" s="5"/>
      <c r="UX320" s="5"/>
      <c r="UY320" s="5"/>
      <c r="UZ320" s="5"/>
      <c r="VA320" s="5"/>
      <c r="VB320" s="5"/>
      <c r="VC320" s="5"/>
      <c r="VD320" s="5"/>
      <c r="VE320" s="5"/>
      <c r="VF320" s="5"/>
      <c r="VG320" s="5"/>
      <c r="VH320" s="5"/>
      <c r="VI320" s="5"/>
      <c r="VJ320" s="5"/>
      <c r="VK320" s="5"/>
      <c r="VL320" s="5"/>
      <c r="VM320" s="5"/>
      <c r="VN320" s="5"/>
      <c r="VO320" s="5"/>
      <c r="VP320" s="5"/>
      <c r="VQ320" s="5"/>
      <c r="VR320" s="5"/>
      <c r="VS320" s="5"/>
      <c r="VT320" s="5"/>
      <c r="VU320" s="5"/>
      <c r="VV320" s="5"/>
      <c r="VW320" s="5"/>
      <c r="VX320" s="5"/>
      <c r="VY320" s="5"/>
      <c r="VZ320" s="5"/>
      <c r="WA320" s="5"/>
      <c r="WB320" s="5"/>
      <c r="WC320" s="5"/>
      <c r="WD320" s="5"/>
      <c r="WE320" s="5"/>
      <c r="WF320" s="5"/>
      <c r="WG320" s="5"/>
      <c r="WH320" s="5"/>
      <c r="WI320" s="5"/>
      <c r="WJ320" s="5"/>
      <c r="WK320" s="5"/>
      <c r="WL320" s="5"/>
      <c r="WM320" s="5"/>
      <c r="WN320" s="5"/>
      <c r="WO320" s="5"/>
      <c r="WP320" s="5"/>
      <c r="WQ320" s="5"/>
      <c r="WR320" s="5"/>
      <c r="WS320" s="5"/>
      <c r="WT320" s="5"/>
      <c r="WU320" s="5"/>
      <c r="WV320" s="5"/>
      <c r="WW320" s="5"/>
      <c r="WX320" s="5"/>
      <c r="WY320" s="5"/>
      <c r="WZ320" s="5"/>
      <c r="XA320" s="5"/>
      <c r="XB320" s="5"/>
      <c r="XC320" s="5"/>
      <c r="XD320" s="5"/>
      <c r="XE320" s="5"/>
      <c r="XF320" s="5"/>
      <c r="XG320" s="5"/>
      <c r="XH320" s="5"/>
      <c r="XI320" s="5"/>
      <c r="XJ320" s="5"/>
      <c r="XK320" s="5"/>
      <c r="XL320" s="5"/>
      <c r="XM320" s="5"/>
      <c r="XN320" s="5"/>
      <c r="XO320" s="5"/>
      <c r="XP320" s="5"/>
      <c r="XQ320" s="5"/>
      <c r="XR320" s="5"/>
      <c r="XS320" s="5"/>
      <c r="XT320" s="5"/>
      <c r="XU320" s="5"/>
      <c r="XV320" s="5"/>
      <c r="XW320" s="5"/>
      <c r="XX320" s="5"/>
      <c r="XY320" s="5"/>
      <c r="XZ320" s="5"/>
      <c r="YA320" s="5"/>
      <c r="YB320" s="5"/>
      <c r="YC320" s="5"/>
      <c r="YD320" s="5"/>
      <c r="YE320" s="5"/>
      <c r="YF320" s="5"/>
      <c r="YG320" s="5"/>
      <c r="YH320" s="5"/>
      <c r="YI320" s="5"/>
      <c r="YJ320" s="5"/>
      <c r="YK320" s="5"/>
      <c r="YL320" s="5"/>
      <c r="YM320" s="5"/>
      <c r="YN320" s="5"/>
      <c r="YO320" s="5"/>
      <c r="YP320" s="5"/>
      <c r="YQ320" s="5"/>
      <c r="YR320" s="5"/>
      <c r="YS320" s="5"/>
      <c r="YT320" s="5"/>
      <c r="YU320" s="5"/>
      <c r="YV320" s="5"/>
      <c r="YW320" s="5"/>
      <c r="YX320" s="5"/>
      <c r="YY320" s="5"/>
      <c r="YZ320" s="5"/>
      <c r="ZA320" s="5"/>
      <c r="ZB320" s="5"/>
      <c r="ZC320" s="5"/>
      <c r="ZD320" s="5"/>
      <c r="ZE320" s="5"/>
      <c r="ZF320" s="5"/>
      <c r="ZG320" s="5"/>
      <c r="ZH320" s="5"/>
      <c r="ZI320" s="5"/>
      <c r="ZJ320" s="5"/>
      <c r="ZK320" s="5"/>
      <c r="ZL320" s="5"/>
      <c r="ZM320" s="5"/>
      <c r="ZN320" s="5"/>
      <c r="ZO320" s="5"/>
      <c r="ZP320" s="5"/>
      <c r="ZQ320" s="5"/>
      <c r="ZR320" s="5"/>
      <c r="ZS320" s="5"/>
      <c r="ZT320" s="5"/>
      <c r="ZU320" s="5"/>
      <c r="ZV320" s="5"/>
      <c r="ZW320" s="5"/>
      <c r="ZX320" s="5"/>
      <c r="ZY320" s="5"/>
      <c r="ZZ320" s="5"/>
      <c r="AAA320" s="5"/>
      <c r="AAB320" s="5"/>
      <c r="AAC320" s="5"/>
      <c r="AAD320" s="5"/>
      <c r="AAE320" s="5"/>
      <c r="AAF320" s="5"/>
      <c r="AAG320" s="5"/>
      <c r="AAH320" s="5"/>
      <c r="AAI320" s="5"/>
      <c r="AAJ320" s="5"/>
      <c r="AAK320" s="5"/>
      <c r="AAL320" s="5"/>
      <c r="AAM320" s="5"/>
      <c r="AAN320" s="5"/>
      <c r="AAO320" s="5"/>
      <c r="AAP320" s="5"/>
      <c r="AAQ320" s="5"/>
      <c r="AAR320" s="5"/>
      <c r="AAS320" s="5"/>
      <c r="AAT320" s="5"/>
      <c r="AAU320" s="5"/>
      <c r="AAV320" s="5"/>
      <c r="AAW320" s="5"/>
      <c r="AAX320" s="5"/>
      <c r="AAY320" s="5"/>
      <c r="AAZ320" s="5"/>
      <c r="ABA320" s="5"/>
      <c r="ABB320" s="5"/>
      <c r="ABC320" s="5"/>
      <c r="ABD320" s="5"/>
      <c r="ABE320" s="5"/>
      <c r="ABF320" s="5"/>
      <c r="ABG320" s="5"/>
      <c r="ABH320" s="5"/>
      <c r="ABI320" s="5"/>
      <c r="ABJ320" s="5"/>
      <c r="ABK320" s="5"/>
      <c r="ABL320" s="5"/>
      <c r="ABM320" s="5"/>
      <c r="ABN320" s="5"/>
      <c r="ABO320" s="5"/>
      <c r="ABP320" s="5"/>
      <c r="ABQ320" s="5"/>
      <c r="ABR320" s="5"/>
      <c r="ABS320" s="5"/>
      <c r="ABT320" s="5"/>
      <c r="ABU320" s="5"/>
      <c r="ABV320" s="5"/>
      <c r="ABW320" s="5"/>
      <c r="ABX320" s="5"/>
      <c r="ABY320" s="5"/>
      <c r="ABZ320" s="5"/>
      <c r="ACA320" s="5"/>
      <c r="ACB320" s="5"/>
      <c r="ACC320" s="5"/>
      <c r="ACD320" s="5"/>
      <c r="ACE320" s="5"/>
      <c r="ACF320" s="5"/>
      <c r="ACG320" s="5"/>
      <c r="ACH320" s="5"/>
      <c r="ACI320" s="5"/>
      <c r="ACJ320" s="5"/>
      <c r="ACK320" s="5"/>
      <c r="ACL320" s="5"/>
      <c r="ACM320" s="5"/>
      <c r="ACN320" s="5"/>
      <c r="ACO320" s="5"/>
      <c r="ACP320" s="5"/>
      <c r="ACQ320" s="5"/>
      <c r="ACR320" s="5"/>
      <c r="ACS320" s="5"/>
      <c r="ACT320" s="5"/>
      <c r="ACU320" s="5"/>
      <c r="ACV320" s="5"/>
      <c r="ACW320" s="5"/>
      <c r="ACX320" s="5"/>
      <c r="ACY320" s="5"/>
      <c r="ACZ320" s="5"/>
      <c r="ADA320" s="5"/>
      <c r="ADB320" s="5"/>
      <c r="ADC320" s="5"/>
      <c r="ADD320" s="5"/>
      <c r="ADE320" s="5"/>
      <c r="ADF320" s="5"/>
      <c r="ADG320" s="5"/>
      <c r="ADH320" s="5"/>
      <c r="ADI320" s="5"/>
      <c r="ADJ320" s="5"/>
      <c r="ADK320" s="5"/>
      <c r="ADL320" s="5"/>
      <c r="ADM320" s="5"/>
      <c r="ADN320" s="5"/>
      <c r="ADO320" s="5"/>
      <c r="ADP320" s="5"/>
      <c r="ADQ320" s="5"/>
      <c r="ADR320" s="5"/>
      <c r="ADS320" s="5"/>
      <c r="ADT320" s="5"/>
      <c r="ADU320" s="5"/>
      <c r="ADV320" s="5"/>
      <c r="ADW320" s="5"/>
      <c r="ADX320" s="5"/>
      <c r="ADY320" s="5"/>
      <c r="ADZ320" s="5"/>
      <c r="AEA320" s="5"/>
      <c r="AEB320" s="5"/>
      <c r="AEC320" s="5"/>
      <c r="AED320" s="5"/>
      <c r="AEE320" s="5"/>
      <c r="AEF320" s="5"/>
      <c r="AEG320" s="5"/>
      <c r="AEH320" s="5"/>
      <c r="AEI320" s="5"/>
      <c r="AEJ320" s="5"/>
      <c r="AEK320" s="5"/>
      <c r="AEL320" s="5"/>
      <c r="AEM320" s="5"/>
      <c r="AEN320" s="5"/>
      <c r="AEO320" s="5"/>
      <c r="AEP320" s="5"/>
      <c r="AEQ320" s="5"/>
      <c r="AER320" s="5"/>
      <c r="AES320" s="5"/>
      <c r="AET320" s="5"/>
      <c r="AEU320" s="5"/>
      <c r="AEV320" s="5"/>
      <c r="AEW320" s="5"/>
      <c r="AEX320" s="5"/>
      <c r="AEY320" s="5"/>
      <c r="AEZ320" s="5"/>
      <c r="AFA320" s="5"/>
      <c r="AFB320" s="5"/>
      <c r="AFC320" s="5"/>
      <c r="AFD320" s="5"/>
      <c r="AFE320" s="5"/>
      <c r="AFF320" s="5"/>
      <c r="AFG320" s="5"/>
      <c r="AFH320" s="5"/>
      <c r="AFI320" s="5"/>
      <c r="AFJ320" s="5"/>
      <c r="AFK320" s="5"/>
      <c r="AFL320" s="5"/>
      <c r="AFM320" s="5"/>
      <c r="AFN320" s="5"/>
      <c r="AFO320" s="5"/>
      <c r="AFP320" s="5"/>
      <c r="AFQ320" s="5"/>
      <c r="AFR320" s="5"/>
      <c r="AFS320" s="5"/>
      <c r="AFT320" s="5"/>
      <c r="AFU320" s="5"/>
      <c r="AFV320" s="5"/>
      <c r="AFW320" s="5"/>
      <c r="AFX320" s="5"/>
      <c r="AFY320" s="5"/>
      <c r="AFZ320" s="5"/>
      <c r="AGA320" s="5"/>
      <c r="AGB320" s="5"/>
      <c r="AGC320" s="5"/>
      <c r="AGD320" s="5"/>
      <c r="AGE320" s="5"/>
      <c r="AGF320" s="5"/>
      <c r="AGG320" s="5"/>
      <c r="AGH320" s="5"/>
      <c r="AGI320" s="5"/>
      <c r="AGJ320" s="5"/>
      <c r="AGK320" s="5"/>
      <c r="AGL320" s="5"/>
      <c r="AGM320" s="5"/>
      <c r="AGN320" s="5"/>
      <c r="AGO320" s="5"/>
      <c r="AGP320" s="5"/>
      <c r="AGQ320" s="5"/>
      <c r="AGR320" s="5"/>
      <c r="AGS320" s="5"/>
      <c r="AGT320" s="5"/>
      <c r="AGU320" s="5"/>
      <c r="AGV320" s="5"/>
      <c r="AGW320" s="5"/>
      <c r="AGX320" s="5"/>
      <c r="AGY320" s="5"/>
      <c r="AGZ320" s="5"/>
      <c r="AHA320" s="5"/>
      <c r="AHB320" s="5"/>
      <c r="AHC320" s="5"/>
      <c r="AHD320" s="5"/>
      <c r="AHE320" s="5"/>
      <c r="AHF320" s="5"/>
      <c r="AHG320" s="5"/>
      <c r="AHH320" s="5"/>
      <c r="AHI320" s="5"/>
      <c r="AHJ320" s="5"/>
      <c r="AHK320" s="5"/>
      <c r="AHL320" s="5"/>
      <c r="AHM320" s="5"/>
      <c r="AHN320" s="5"/>
      <c r="AHO320" s="5"/>
      <c r="AHP320" s="5"/>
      <c r="AHQ320" s="5"/>
      <c r="AHR320" s="5"/>
      <c r="AHS320" s="5"/>
      <c r="AHT320" s="5"/>
      <c r="AHU320" s="5"/>
      <c r="AHV320" s="5"/>
      <c r="AHW320" s="5"/>
      <c r="AHX320" s="5"/>
      <c r="AHY320" s="5"/>
      <c r="AHZ320" s="5"/>
      <c r="AIA320" s="5"/>
      <c r="AIB320" s="5"/>
      <c r="AIC320" s="5"/>
      <c r="AID320" s="5"/>
      <c r="AIE320" s="5"/>
      <c r="AIF320" s="5"/>
      <c r="AIG320" s="5"/>
      <c r="AIH320" s="5"/>
      <c r="AII320" s="5"/>
      <c r="AIJ320" s="5"/>
      <c r="AIK320" s="5"/>
      <c r="AIL320" s="5"/>
      <c r="AIM320" s="5"/>
      <c r="AIN320" s="5"/>
      <c r="AIO320" s="5"/>
      <c r="AIP320" s="5"/>
      <c r="AIQ320" s="5"/>
      <c r="AIR320" s="5"/>
      <c r="AIS320" s="5"/>
      <c r="AIT320" s="5"/>
      <c r="AIU320" s="5"/>
      <c r="AIV320" s="5"/>
      <c r="AIW320" s="5"/>
      <c r="AIX320" s="5"/>
      <c r="AIY320" s="5"/>
      <c r="AIZ320" s="5"/>
      <c r="AJA320" s="5"/>
      <c r="AJB320" s="5"/>
      <c r="AJC320" s="5"/>
      <c r="AJD320" s="5"/>
      <c r="AJE320" s="5"/>
      <c r="AJF320" s="5"/>
      <c r="AJG320" s="5"/>
      <c r="AJH320" s="5"/>
      <c r="AJI320" s="5"/>
      <c r="AJJ320" s="5"/>
      <c r="AJK320" s="5"/>
      <c r="AJL320" s="5"/>
      <c r="AJM320" s="5"/>
      <c r="AJN320" s="5"/>
      <c r="AJO320" s="5"/>
      <c r="AJP320" s="5"/>
      <c r="AJQ320" s="5"/>
      <c r="AJR320" s="5"/>
      <c r="AJS320" s="5"/>
      <c r="AJT320" s="5"/>
      <c r="AJU320" s="5"/>
      <c r="AJV320" s="5"/>
      <c r="AJW320" s="5"/>
      <c r="AJX320" s="5"/>
      <c r="AJY320" s="5"/>
      <c r="AJZ320" s="5"/>
      <c r="AKA320" s="5"/>
      <c r="AKB320" s="5"/>
      <c r="AKC320" s="5"/>
      <c r="AKD320" s="5"/>
      <c r="AKE320" s="5"/>
      <c r="AKF320" s="5"/>
      <c r="AKG320" s="5"/>
      <c r="AKH320" s="5"/>
      <c r="AKI320" s="5"/>
      <c r="AKJ320" s="5"/>
      <c r="AKK320" s="5"/>
      <c r="AKL320" s="5"/>
      <c r="AKM320" s="5"/>
      <c r="AKN320" s="5"/>
      <c r="AKO320" s="5"/>
      <c r="AKP320" s="5"/>
      <c r="AKQ320" s="5"/>
      <c r="AKR320" s="5"/>
      <c r="AKS320" s="5"/>
      <c r="AKT320" s="5"/>
      <c r="AKU320" s="5"/>
      <c r="AKV320" s="5"/>
      <c r="AKW320" s="5"/>
      <c r="AKX320" s="5"/>
      <c r="AKY320" s="5"/>
      <c r="AKZ320" s="5"/>
      <c r="ALA320" s="5"/>
      <c r="ALB320" s="5"/>
      <c r="ALC320" s="5"/>
      <c r="ALD320" s="5"/>
      <c r="ALE320" s="5"/>
      <c r="ALF320" s="5"/>
      <c r="ALG320" s="5"/>
      <c r="ALH320" s="5"/>
      <c r="ALI320" s="5"/>
      <c r="ALJ320" s="5"/>
      <c r="ALK320" s="5"/>
      <c r="ALL320" s="5"/>
      <c r="ALM320" s="5"/>
      <c r="ALN320" s="5"/>
      <c r="ALO320" s="5"/>
      <c r="ALP320" s="5"/>
      <c r="ALQ320" s="5"/>
      <c r="ALR320" s="5"/>
      <c r="ALS320" s="5"/>
      <c r="ALT320" s="5"/>
      <c r="ALU320" s="5"/>
      <c r="ALV320" s="5"/>
      <c r="ALW320" s="5"/>
      <c r="ALX320" s="5"/>
      <c r="ALY320" s="5"/>
      <c r="ALZ320" s="5"/>
      <c r="AMA320" s="5"/>
      <c r="AMB320" s="5"/>
      <c r="AMC320" s="5"/>
      <c r="AMD320" s="5"/>
      <c r="AME320" s="5"/>
      <c r="AMF320" s="5"/>
      <c r="AMG320" s="5"/>
      <c r="AMH320" s="5"/>
      <c r="AMI320" s="5"/>
      <c r="AMJ320" s="5"/>
    </row>
    <row r="321" spans="1:1024" ht="20.25" customHeight="1">
      <c r="A321" s="5"/>
      <c r="B321" s="209"/>
      <c r="C321" s="219"/>
      <c r="D321" s="219"/>
      <c r="E321" s="219"/>
      <c r="F321" s="303">
        <f>C319</f>
        <v>0</v>
      </c>
      <c r="G321" s="50"/>
      <c r="H321" s="50"/>
      <c r="I321" s="50"/>
      <c r="J321" s="50"/>
      <c r="K321" s="50"/>
      <c r="L321" s="67"/>
      <c r="M321" s="67"/>
      <c r="N321" s="67"/>
      <c r="O321" s="67"/>
      <c r="P321" s="240" t="s">
        <v>44</v>
      </c>
      <c r="Q321" s="240"/>
      <c r="R321" s="240"/>
      <c r="S321" s="248" t="str">
        <f>IF(S319="","",VLOOKUP(S319,'シフト記号表（勤務時間帯）'!$C$6:$U$35,19,0))</f>
        <v/>
      </c>
      <c r="T321" s="252" t="str">
        <f>IF(T319="","",VLOOKUP(T319,'シフト記号表（勤務時間帯）'!$C$6:$U$35,19,0))</f>
        <v/>
      </c>
      <c r="U321" s="252" t="str">
        <f>IF(U319="","",VLOOKUP(U319,'シフト記号表（勤務時間帯）'!$C$6:$U$35,19,0))</f>
        <v/>
      </c>
      <c r="V321" s="252" t="str">
        <f>IF(V319="","",VLOOKUP(V319,'シフト記号表（勤務時間帯）'!$C$6:$U$35,19,0))</f>
        <v/>
      </c>
      <c r="W321" s="252" t="str">
        <f>IF(W319="","",VLOOKUP(W319,'シフト記号表（勤務時間帯）'!$C$6:$U$35,19,0))</f>
        <v/>
      </c>
      <c r="X321" s="252" t="str">
        <f>IF(X319="","",VLOOKUP(X319,'シフト記号表（勤務時間帯）'!$C$6:$U$35,19,0))</f>
        <v/>
      </c>
      <c r="Y321" s="257" t="str">
        <f>IF(Y319="","",VLOOKUP(Y319,'シフト記号表（勤務時間帯）'!$C$6:$U$35,19,0))</f>
        <v/>
      </c>
      <c r="Z321" s="248" t="str">
        <f>IF(Z319="","",VLOOKUP(Z319,'シフト記号表（勤務時間帯）'!$C$6:$U$35,19,0))</f>
        <v/>
      </c>
      <c r="AA321" s="252" t="str">
        <f>IF(AA319="","",VLOOKUP(AA319,'シフト記号表（勤務時間帯）'!$C$6:$U$35,19,0))</f>
        <v/>
      </c>
      <c r="AB321" s="252" t="str">
        <f>IF(AB319="","",VLOOKUP(AB319,'シフト記号表（勤務時間帯）'!$C$6:$U$35,19,0))</f>
        <v/>
      </c>
      <c r="AC321" s="252" t="str">
        <f>IF(AC319="","",VLOOKUP(AC319,'シフト記号表（勤務時間帯）'!$C$6:$U$35,19,0))</f>
        <v/>
      </c>
      <c r="AD321" s="252" t="str">
        <f>IF(AD319="","",VLOOKUP(AD319,'シフト記号表（勤務時間帯）'!$C$6:$U$35,19,0))</f>
        <v/>
      </c>
      <c r="AE321" s="252" t="str">
        <f>IF(AE319="","",VLOOKUP(AE319,'シフト記号表（勤務時間帯）'!$C$6:$U$35,19,0))</f>
        <v/>
      </c>
      <c r="AF321" s="257" t="str">
        <f>IF(AF319="","",VLOOKUP(AF319,'シフト記号表（勤務時間帯）'!$C$6:$U$35,19,0))</f>
        <v/>
      </c>
      <c r="AG321" s="248" t="str">
        <f>IF(AG319="","",VLOOKUP(AG319,'シフト記号表（勤務時間帯）'!$C$6:$U$35,19,0))</f>
        <v/>
      </c>
      <c r="AH321" s="252" t="str">
        <f>IF(AH319="","",VLOOKUP(AH319,'シフト記号表（勤務時間帯）'!$C$6:$U$35,19,0))</f>
        <v/>
      </c>
      <c r="AI321" s="252" t="str">
        <f>IF(AI319="","",VLOOKUP(AI319,'シフト記号表（勤務時間帯）'!$C$6:$U$35,19,0))</f>
        <v/>
      </c>
      <c r="AJ321" s="252" t="str">
        <f>IF(AJ319="","",VLOOKUP(AJ319,'シフト記号表（勤務時間帯）'!$C$6:$U$35,19,0))</f>
        <v/>
      </c>
      <c r="AK321" s="252" t="str">
        <f>IF(AK319="","",VLOOKUP(AK319,'シフト記号表（勤務時間帯）'!$C$6:$U$35,19,0))</f>
        <v/>
      </c>
      <c r="AL321" s="252" t="str">
        <f>IF(AL319="","",VLOOKUP(AL319,'シフト記号表（勤務時間帯）'!$C$6:$U$35,19,0))</f>
        <v/>
      </c>
      <c r="AM321" s="257" t="str">
        <f>IF(AM319="","",VLOOKUP(AM319,'シフト記号表（勤務時間帯）'!$C$6:$U$35,19,0))</f>
        <v/>
      </c>
      <c r="AN321" s="248" t="str">
        <f>IF(AN319="","",VLOOKUP(AN319,'シフト記号表（勤務時間帯）'!$C$6:$U$35,19,0))</f>
        <v/>
      </c>
      <c r="AO321" s="252" t="str">
        <f>IF(AO319="","",VLOOKUP(AO319,'シフト記号表（勤務時間帯）'!$C$6:$U$35,19,0))</f>
        <v/>
      </c>
      <c r="AP321" s="252" t="str">
        <f>IF(AP319="","",VLOOKUP(AP319,'シフト記号表（勤務時間帯）'!$C$6:$U$35,19,0))</f>
        <v/>
      </c>
      <c r="AQ321" s="252" t="str">
        <f>IF(AQ319="","",VLOOKUP(AQ319,'シフト記号表（勤務時間帯）'!$C$6:$U$35,19,0))</f>
        <v/>
      </c>
      <c r="AR321" s="252" t="str">
        <f>IF(AR319="","",VLOOKUP(AR319,'シフト記号表（勤務時間帯）'!$C$6:$U$35,19,0))</f>
        <v/>
      </c>
      <c r="AS321" s="252" t="str">
        <f>IF(AS319="","",VLOOKUP(AS319,'シフト記号表（勤務時間帯）'!$C$6:$U$35,19,0))</f>
        <v/>
      </c>
      <c r="AT321" s="257" t="str">
        <f>IF(AT319="","",VLOOKUP(AT319,'シフト記号表（勤務時間帯）'!$C$6:$U$35,19,0))</f>
        <v/>
      </c>
      <c r="AU321" s="248" t="str">
        <f>IF(AU319="","",VLOOKUP(AU319,'シフト記号表（勤務時間帯）'!$C$6:$U$35,19,0))</f>
        <v/>
      </c>
      <c r="AV321" s="252" t="str">
        <f>IF(AV319="","",VLOOKUP(AV319,'シフト記号表（勤務時間帯）'!$C$6:$U$35,19,0))</f>
        <v/>
      </c>
      <c r="AW321" s="252" t="str">
        <f>IF(AW319="","",VLOOKUP(AW319,'シフト記号表（勤務時間帯）'!$C$6:$U$35,19,0))</f>
        <v/>
      </c>
      <c r="AX321" s="277">
        <f>IF($BB$3="４週",SUM(S321:AT321),IF($BB$3="暦月",SUM(S321:AW321),""))</f>
        <v>0</v>
      </c>
      <c r="AY321" s="277"/>
      <c r="AZ321" s="286">
        <f>IF($BB$3="４週",AX321/4,IF($BB$3="暦月",'認知症対応型通所（100名）'!AX321/('認知症対応型通所（100名）'!$BB$8/7),""))</f>
        <v>0</v>
      </c>
      <c r="BA321" s="286"/>
      <c r="BB321" s="174"/>
      <c r="BC321" s="174"/>
      <c r="BD321" s="174"/>
      <c r="BE321" s="174"/>
      <c r="BF321" s="174"/>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c r="GO321" s="5"/>
      <c r="GP321" s="5"/>
      <c r="GQ321" s="5"/>
      <c r="GR321" s="5"/>
      <c r="GS321" s="5"/>
      <c r="GT321" s="5"/>
      <c r="GU321" s="5"/>
      <c r="GV321" s="5"/>
      <c r="GW321" s="5"/>
      <c r="GX321" s="5"/>
      <c r="GY321" s="5"/>
      <c r="GZ321" s="5"/>
      <c r="HA321" s="5"/>
      <c r="HB321" s="5"/>
      <c r="HC321" s="5"/>
      <c r="HD321" s="5"/>
      <c r="HE321" s="5"/>
      <c r="HF321" s="5"/>
      <c r="HG321" s="5"/>
      <c r="HH321" s="5"/>
      <c r="HI321" s="5"/>
      <c r="HJ321" s="5"/>
      <c r="HK321" s="5"/>
      <c r="HL321" s="5"/>
      <c r="HM321" s="5"/>
      <c r="HN321" s="5"/>
      <c r="HO321" s="5"/>
      <c r="HP321" s="5"/>
      <c r="HQ321" s="5"/>
      <c r="HR321" s="5"/>
      <c r="HS321" s="5"/>
      <c r="HT321" s="5"/>
      <c r="HU321" s="5"/>
      <c r="HV321" s="5"/>
      <c r="HW321" s="5"/>
      <c r="HX321" s="5"/>
      <c r="HY321" s="5"/>
      <c r="HZ321" s="5"/>
      <c r="IA321" s="5"/>
      <c r="IB321" s="5"/>
      <c r="IC321" s="5"/>
      <c r="ID321" s="5"/>
      <c r="IE321" s="5"/>
      <c r="IF321" s="5"/>
      <c r="IG321" s="5"/>
      <c r="IH321" s="5"/>
      <c r="II321" s="5"/>
      <c r="IJ321" s="5"/>
      <c r="IK321" s="5"/>
      <c r="IL321" s="5"/>
      <c r="IM321" s="5"/>
      <c r="IN321" s="5"/>
      <c r="IO321" s="5"/>
      <c r="IP321" s="5"/>
      <c r="IQ321" s="5"/>
      <c r="IR321" s="5"/>
      <c r="IS321" s="5"/>
      <c r="IT321" s="5"/>
      <c r="IU321" s="5"/>
      <c r="IV321" s="5"/>
      <c r="IW321" s="5"/>
      <c r="IX321" s="5"/>
      <c r="IY321" s="5"/>
      <c r="IZ321" s="5"/>
      <c r="JA321" s="5"/>
      <c r="JB321" s="5"/>
      <c r="JC321" s="5"/>
      <c r="JD321" s="5"/>
      <c r="JE321" s="5"/>
      <c r="JF321" s="5"/>
      <c r="JG321" s="5"/>
      <c r="JH321" s="5"/>
      <c r="JI321" s="5"/>
      <c r="JJ321" s="5"/>
      <c r="JK321" s="5"/>
      <c r="JL321" s="5"/>
      <c r="JM321" s="5"/>
      <c r="JN321" s="5"/>
      <c r="JO321" s="5"/>
      <c r="JP321" s="5"/>
      <c r="JQ321" s="5"/>
      <c r="JR321" s="5"/>
      <c r="JS321" s="5"/>
      <c r="JT321" s="5"/>
      <c r="JU321" s="5"/>
      <c r="JV321" s="5"/>
      <c r="JW321" s="5"/>
      <c r="JX321" s="5"/>
      <c r="JY321" s="5"/>
      <c r="JZ321" s="5"/>
      <c r="KA321" s="5"/>
      <c r="KB321" s="5"/>
      <c r="KC321" s="5"/>
      <c r="KD321" s="5"/>
      <c r="KE321" s="5"/>
      <c r="KF321" s="5"/>
      <c r="KG321" s="5"/>
      <c r="KH321" s="5"/>
      <c r="KI321" s="5"/>
      <c r="KJ321" s="5"/>
      <c r="KK321" s="5"/>
      <c r="KL321" s="5"/>
      <c r="KM321" s="5"/>
      <c r="KN321" s="5"/>
      <c r="KO321" s="5"/>
      <c r="KP321" s="5"/>
      <c r="KQ321" s="5"/>
      <c r="KR321" s="5"/>
      <c r="KS321" s="5"/>
      <c r="KT321" s="5"/>
      <c r="KU321" s="5"/>
      <c r="KV321" s="5"/>
      <c r="KW321" s="5"/>
      <c r="KX321" s="5"/>
      <c r="KY321" s="5"/>
      <c r="KZ321" s="5"/>
      <c r="LA321" s="5"/>
      <c r="LB321" s="5"/>
      <c r="LC321" s="5"/>
      <c r="LD321" s="5"/>
      <c r="LE321" s="5"/>
      <c r="LF321" s="5"/>
      <c r="LG321" s="5"/>
      <c r="LH321" s="5"/>
      <c r="LI321" s="5"/>
      <c r="LJ321" s="5"/>
      <c r="LK321" s="5"/>
      <c r="LL321" s="5"/>
      <c r="LM321" s="5"/>
      <c r="LN321" s="5"/>
      <c r="LO321" s="5"/>
      <c r="LP321" s="5"/>
      <c r="LQ321" s="5"/>
      <c r="LR321" s="5"/>
      <c r="LS321" s="5"/>
      <c r="LT321" s="5"/>
      <c r="LU321" s="5"/>
      <c r="LV321" s="5"/>
      <c r="LW321" s="5"/>
      <c r="LX321" s="5"/>
      <c r="LY321" s="5"/>
      <c r="LZ321" s="5"/>
      <c r="MA321" s="5"/>
      <c r="MB321" s="5"/>
      <c r="MC321" s="5"/>
      <c r="MD321" s="5"/>
      <c r="ME321" s="5"/>
      <c r="MF321" s="5"/>
      <c r="MG321" s="5"/>
      <c r="MH321" s="5"/>
      <c r="MI321" s="5"/>
      <c r="MJ321" s="5"/>
      <c r="MK321" s="5"/>
      <c r="ML321" s="5"/>
      <c r="MM321" s="5"/>
      <c r="MN321" s="5"/>
      <c r="MO321" s="5"/>
      <c r="MP321" s="5"/>
      <c r="MQ321" s="5"/>
      <c r="MR321" s="5"/>
      <c r="MS321" s="5"/>
      <c r="MT321" s="5"/>
      <c r="MU321" s="5"/>
      <c r="MV321" s="5"/>
      <c r="MW321" s="5"/>
      <c r="MX321" s="5"/>
      <c r="MY321" s="5"/>
      <c r="MZ321" s="5"/>
      <c r="NA321" s="5"/>
      <c r="NB321" s="5"/>
      <c r="NC321" s="5"/>
      <c r="ND321" s="5"/>
      <c r="NE321" s="5"/>
      <c r="NF321" s="5"/>
      <c r="NG321" s="5"/>
      <c r="NH321" s="5"/>
      <c r="NI321" s="5"/>
      <c r="NJ321" s="5"/>
      <c r="NK321" s="5"/>
      <c r="NL321" s="5"/>
      <c r="NM321" s="5"/>
      <c r="NN321" s="5"/>
      <c r="NO321" s="5"/>
      <c r="NP321" s="5"/>
      <c r="NQ321" s="5"/>
      <c r="NR321" s="5"/>
      <c r="NS321" s="5"/>
      <c r="NT321" s="5"/>
      <c r="NU321" s="5"/>
      <c r="NV321" s="5"/>
      <c r="NW321" s="5"/>
      <c r="NX321" s="5"/>
      <c r="NY321" s="5"/>
      <c r="NZ321" s="5"/>
      <c r="OA321" s="5"/>
      <c r="OB321" s="5"/>
      <c r="OC321" s="5"/>
      <c r="OD321" s="5"/>
      <c r="OE321" s="5"/>
      <c r="OF321" s="5"/>
      <c r="OG321" s="5"/>
      <c r="OH321" s="5"/>
      <c r="OI321" s="5"/>
      <c r="OJ321" s="5"/>
      <c r="OK321" s="5"/>
      <c r="OL321" s="5"/>
      <c r="OM321" s="5"/>
      <c r="ON321" s="5"/>
      <c r="OO321" s="5"/>
      <c r="OP321" s="5"/>
      <c r="OQ321" s="5"/>
      <c r="OR321" s="5"/>
      <c r="OS321" s="5"/>
      <c r="OT321" s="5"/>
      <c r="OU321" s="5"/>
      <c r="OV321" s="5"/>
      <c r="OW321" s="5"/>
      <c r="OX321" s="5"/>
      <c r="OY321" s="5"/>
      <c r="OZ321" s="5"/>
      <c r="PA321" s="5"/>
      <c r="PB321" s="5"/>
      <c r="PC321" s="5"/>
      <c r="PD321" s="5"/>
      <c r="PE321" s="5"/>
      <c r="PF321" s="5"/>
      <c r="PG321" s="5"/>
      <c r="PH321" s="5"/>
      <c r="PI321" s="5"/>
      <c r="PJ321" s="5"/>
      <c r="PK321" s="5"/>
      <c r="PL321" s="5"/>
      <c r="PM321" s="5"/>
      <c r="PN321" s="5"/>
      <c r="PO321" s="5"/>
      <c r="PP321" s="5"/>
      <c r="PQ321" s="5"/>
      <c r="PR321" s="5"/>
      <c r="PS321" s="5"/>
      <c r="PT321" s="5"/>
      <c r="PU321" s="5"/>
      <c r="PV321" s="5"/>
      <c r="PW321" s="5"/>
      <c r="PX321" s="5"/>
      <c r="PY321" s="5"/>
      <c r="PZ321" s="5"/>
      <c r="QA321" s="5"/>
      <c r="QB321" s="5"/>
      <c r="QC321" s="5"/>
      <c r="QD321" s="5"/>
      <c r="QE321" s="5"/>
      <c r="QF321" s="5"/>
      <c r="QG321" s="5"/>
      <c r="QH321" s="5"/>
      <c r="QI321" s="5"/>
      <c r="QJ321" s="5"/>
      <c r="QK321" s="5"/>
      <c r="QL321" s="5"/>
      <c r="QM321" s="5"/>
      <c r="QN321" s="5"/>
      <c r="QO321" s="5"/>
      <c r="QP321" s="5"/>
      <c r="QQ321" s="5"/>
      <c r="QR321" s="5"/>
      <c r="QS321" s="5"/>
      <c r="QT321" s="5"/>
      <c r="QU321" s="5"/>
      <c r="QV321" s="5"/>
      <c r="QW321" s="5"/>
      <c r="QX321" s="5"/>
      <c r="QY321" s="5"/>
      <c r="QZ321" s="5"/>
      <c r="RA321" s="5"/>
      <c r="RB321" s="5"/>
      <c r="RC321" s="5"/>
      <c r="RD321" s="5"/>
      <c r="RE321" s="5"/>
      <c r="RF321" s="5"/>
      <c r="RG321" s="5"/>
      <c r="RH321" s="5"/>
      <c r="RI321" s="5"/>
      <c r="RJ321" s="5"/>
      <c r="RK321" s="5"/>
      <c r="RL321" s="5"/>
      <c r="RM321" s="5"/>
      <c r="RN321" s="5"/>
      <c r="RO321" s="5"/>
      <c r="RP321" s="5"/>
      <c r="RQ321" s="5"/>
      <c r="RR321" s="5"/>
      <c r="RS321" s="5"/>
      <c r="RT321" s="5"/>
      <c r="RU321" s="5"/>
      <c r="RV321" s="5"/>
      <c r="RW321" s="5"/>
      <c r="RX321" s="5"/>
      <c r="RY321" s="5"/>
      <c r="RZ321" s="5"/>
      <c r="SA321" s="5"/>
      <c r="SB321" s="5"/>
      <c r="SC321" s="5"/>
      <c r="SD321" s="5"/>
      <c r="SE321" s="5"/>
      <c r="SF321" s="5"/>
      <c r="SG321" s="5"/>
      <c r="SH321" s="5"/>
      <c r="SI321" s="5"/>
      <c r="SJ321" s="5"/>
      <c r="SK321" s="5"/>
      <c r="SL321" s="5"/>
      <c r="SM321" s="5"/>
      <c r="SN321" s="5"/>
      <c r="SO321" s="5"/>
      <c r="SP321" s="5"/>
      <c r="SQ321" s="5"/>
      <c r="SR321" s="5"/>
      <c r="SS321" s="5"/>
      <c r="ST321" s="5"/>
      <c r="SU321" s="5"/>
      <c r="SV321" s="5"/>
      <c r="SW321" s="5"/>
      <c r="SX321" s="5"/>
      <c r="SY321" s="5"/>
      <c r="SZ321" s="5"/>
      <c r="TA321" s="5"/>
      <c r="TB321" s="5"/>
      <c r="TC321" s="5"/>
      <c r="TD321" s="5"/>
      <c r="TE321" s="5"/>
      <c r="TF321" s="5"/>
      <c r="TG321" s="5"/>
      <c r="TH321" s="5"/>
      <c r="TI321" s="5"/>
      <c r="TJ321" s="5"/>
      <c r="TK321" s="5"/>
      <c r="TL321" s="5"/>
      <c r="TM321" s="5"/>
      <c r="TN321" s="5"/>
      <c r="TO321" s="5"/>
      <c r="TP321" s="5"/>
      <c r="TQ321" s="5"/>
      <c r="TR321" s="5"/>
      <c r="TS321" s="5"/>
      <c r="TT321" s="5"/>
      <c r="TU321" s="5"/>
      <c r="TV321" s="5"/>
      <c r="TW321" s="5"/>
      <c r="TX321" s="5"/>
      <c r="TY321" s="5"/>
      <c r="TZ321" s="5"/>
      <c r="UA321" s="5"/>
      <c r="UB321" s="5"/>
      <c r="UC321" s="5"/>
      <c r="UD321" s="5"/>
      <c r="UE321" s="5"/>
      <c r="UF321" s="5"/>
      <c r="UG321" s="5"/>
      <c r="UH321" s="5"/>
      <c r="UI321" s="5"/>
      <c r="UJ321" s="5"/>
      <c r="UK321" s="5"/>
      <c r="UL321" s="5"/>
      <c r="UM321" s="5"/>
      <c r="UN321" s="5"/>
      <c r="UO321" s="5"/>
      <c r="UP321" s="5"/>
      <c r="UQ321" s="5"/>
      <c r="UR321" s="5"/>
      <c r="US321" s="5"/>
      <c r="UT321" s="5"/>
      <c r="UU321" s="5"/>
      <c r="UV321" s="5"/>
      <c r="UW321" s="5"/>
      <c r="UX321" s="5"/>
      <c r="UY321" s="5"/>
      <c r="UZ321" s="5"/>
      <c r="VA321" s="5"/>
      <c r="VB321" s="5"/>
      <c r="VC321" s="5"/>
      <c r="VD321" s="5"/>
      <c r="VE321" s="5"/>
      <c r="VF321" s="5"/>
      <c r="VG321" s="5"/>
      <c r="VH321" s="5"/>
      <c r="VI321" s="5"/>
      <c r="VJ321" s="5"/>
      <c r="VK321" s="5"/>
      <c r="VL321" s="5"/>
      <c r="VM321" s="5"/>
      <c r="VN321" s="5"/>
      <c r="VO321" s="5"/>
      <c r="VP321" s="5"/>
      <c r="VQ321" s="5"/>
      <c r="VR321" s="5"/>
      <c r="VS321" s="5"/>
      <c r="VT321" s="5"/>
      <c r="VU321" s="5"/>
      <c r="VV321" s="5"/>
      <c r="VW321" s="5"/>
      <c r="VX321" s="5"/>
      <c r="VY321" s="5"/>
      <c r="VZ321" s="5"/>
      <c r="WA321" s="5"/>
      <c r="WB321" s="5"/>
      <c r="WC321" s="5"/>
      <c r="WD321" s="5"/>
      <c r="WE321" s="5"/>
      <c r="WF321" s="5"/>
      <c r="WG321" s="5"/>
      <c r="WH321" s="5"/>
      <c r="WI321" s="5"/>
      <c r="WJ321" s="5"/>
      <c r="WK321" s="5"/>
      <c r="WL321" s="5"/>
      <c r="WM321" s="5"/>
      <c r="WN321" s="5"/>
      <c r="WO321" s="5"/>
      <c r="WP321" s="5"/>
      <c r="WQ321" s="5"/>
      <c r="WR321" s="5"/>
      <c r="WS321" s="5"/>
      <c r="WT321" s="5"/>
      <c r="WU321" s="5"/>
      <c r="WV321" s="5"/>
      <c r="WW321" s="5"/>
      <c r="WX321" s="5"/>
      <c r="WY321" s="5"/>
      <c r="WZ321" s="5"/>
      <c r="XA321" s="5"/>
      <c r="XB321" s="5"/>
      <c r="XC321" s="5"/>
      <c r="XD321" s="5"/>
      <c r="XE321" s="5"/>
      <c r="XF321" s="5"/>
      <c r="XG321" s="5"/>
      <c r="XH321" s="5"/>
      <c r="XI321" s="5"/>
      <c r="XJ321" s="5"/>
      <c r="XK321" s="5"/>
      <c r="XL321" s="5"/>
      <c r="XM321" s="5"/>
      <c r="XN321" s="5"/>
      <c r="XO321" s="5"/>
      <c r="XP321" s="5"/>
      <c r="XQ321" s="5"/>
      <c r="XR321" s="5"/>
      <c r="XS321" s="5"/>
      <c r="XT321" s="5"/>
      <c r="XU321" s="5"/>
      <c r="XV321" s="5"/>
      <c r="XW321" s="5"/>
      <c r="XX321" s="5"/>
      <c r="XY321" s="5"/>
      <c r="XZ321" s="5"/>
      <c r="YA321" s="5"/>
      <c r="YB321" s="5"/>
      <c r="YC321" s="5"/>
      <c r="YD321" s="5"/>
      <c r="YE321" s="5"/>
      <c r="YF321" s="5"/>
      <c r="YG321" s="5"/>
      <c r="YH321" s="5"/>
      <c r="YI321" s="5"/>
      <c r="YJ321" s="5"/>
      <c r="YK321" s="5"/>
      <c r="YL321" s="5"/>
      <c r="YM321" s="5"/>
      <c r="YN321" s="5"/>
      <c r="YO321" s="5"/>
      <c r="YP321" s="5"/>
      <c r="YQ321" s="5"/>
      <c r="YR321" s="5"/>
      <c r="YS321" s="5"/>
      <c r="YT321" s="5"/>
      <c r="YU321" s="5"/>
      <c r="YV321" s="5"/>
      <c r="YW321" s="5"/>
      <c r="YX321" s="5"/>
      <c r="YY321" s="5"/>
      <c r="YZ321" s="5"/>
      <c r="ZA321" s="5"/>
      <c r="ZB321" s="5"/>
      <c r="ZC321" s="5"/>
      <c r="ZD321" s="5"/>
      <c r="ZE321" s="5"/>
      <c r="ZF321" s="5"/>
      <c r="ZG321" s="5"/>
      <c r="ZH321" s="5"/>
      <c r="ZI321" s="5"/>
      <c r="ZJ321" s="5"/>
      <c r="ZK321" s="5"/>
      <c r="ZL321" s="5"/>
      <c r="ZM321" s="5"/>
      <c r="ZN321" s="5"/>
      <c r="ZO321" s="5"/>
      <c r="ZP321" s="5"/>
      <c r="ZQ321" s="5"/>
      <c r="ZR321" s="5"/>
      <c r="ZS321" s="5"/>
      <c r="ZT321" s="5"/>
      <c r="ZU321" s="5"/>
      <c r="ZV321" s="5"/>
      <c r="ZW321" s="5"/>
      <c r="ZX321" s="5"/>
      <c r="ZY321" s="5"/>
      <c r="ZZ321" s="5"/>
      <c r="AAA321" s="5"/>
      <c r="AAB321" s="5"/>
      <c r="AAC321" s="5"/>
      <c r="AAD321" s="5"/>
      <c r="AAE321" s="5"/>
      <c r="AAF321" s="5"/>
      <c r="AAG321" s="5"/>
      <c r="AAH321" s="5"/>
      <c r="AAI321" s="5"/>
      <c r="AAJ321" s="5"/>
      <c r="AAK321" s="5"/>
      <c r="AAL321" s="5"/>
      <c r="AAM321" s="5"/>
      <c r="AAN321" s="5"/>
      <c r="AAO321" s="5"/>
      <c r="AAP321" s="5"/>
      <c r="AAQ321" s="5"/>
      <c r="AAR321" s="5"/>
      <c r="AAS321" s="5"/>
      <c r="AAT321" s="5"/>
      <c r="AAU321" s="5"/>
      <c r="AAV321" s="5"/>
      <c r="AAW321" s="5"/>
      <c r="AAX321" s="5"/>
      <c r="AAY321" s="5"/>
      <c r="AAZ321" s="5"/>
      <c r="ABA321" s="5"/>
      <c r="ABB321" s="5"/>
      <c r="ABC321" s="5"/>
      <c r="ABD321" s="5"/>
      <c r="ABE321" s="5"/>
      <c r="ABF321" s="5"/>
      <c r="ABG321" s="5"/>
      <c r="ABH321" s="5"/>
      <c r="ABI321" s="5"/>
      <c r="ABJ321" s="5"/>
      <c r="ABK321" s="5"/>
      <c r="ABL321" s="5"/>
      <c r="ABM321" s="5"/>
      <c r="ABN321" s="5"/>
      <c r="ABO321" s="5"/>
      <c r="ABP321" s="5"/>
      <c r="ABQ321" s="5"/>
      <c r="ABR321" s="5"/>
      <c r="ABS321" s="5"/>
      <c r="ABT321" s="5"/>
      <c r="ABU321" s="5"/>
      <c r="ABV321" s="5"/>
      <c r="ABW321" s="5"/>
      <c r="ABX321" s="5"/>
      <c r="ABY321" s="5"/>
      <c r="ABZ321" s="5"/>
      <c r="ACA321" s="5"/>
      <c r="ACB321" s="5"/>
      <c r="ACC321" s="5"/>
      <c r="ACD321" s="5"/>
      <c r="ACE321" s="5"/>
      <c r="ACF321" s="5"/>
      <c r="ACG321" s="5"/>
      <c r="ACH321" s="5"/>
      <c r="ACI321" s="5"/>
      <c r="ACJ321" s="5"/>
      <c r="ACK321" s="5"/>
      <c r="ACL321" s="5"/>
      <c r="ACM321" s="5"/>
      <c r="ACN321" s="5"/>
      <c r="ACO321" s="5"/>
      <c r="ACP321" s="5"/>
      <c r="ACQ321" s="5"/>
      <c r="ACR321" s="5"/>
      <c r="ACS321" s="5"/>
      <c r="ACT321" s="5"/>
      <c r="ACU321" s="5"/>
      <c r="ACV321" s="5"/>
      <c r="ACW321" s="5"/>
      <c r="ACX321" s="5"/>
      <c r="ACY321" s="5"/>
      <c r="ACZ321" s="5"/>
      <c r="ADA321" s="5"/>
      <c r="ADB321" s="5"/>
      <c r="ADC321" s="5"/>
      <c r="ADD321" s="5"/>
      <c r="ADE321" s="5"/>
      <c r="ADF321" s="5"/>
      <c r="ADG321" s="5"/>
      <c r="ADH321" s="5"/>
      <c r="ADI321" s="5"/>
      <c r="ADJ321" s="5"/>
      <c r="ADK321" s="5"/>
      <c r="ADL321" s="5"/>
      <c r="ADM321" s="5"/>
      <c r="ADN321" s="5"/>
      <c r="ADO321" s="5"/>
      <c r="ADP321" s="5"/>
      <c r="ADQ321" s="5"/>
      <c r="ADR321" s="5"/>
      <c r="ADS321" s="5"/>
      <c r="ADT321" s="5"/>
      <c r="ADU321" s="5"/>
      <c r="ADV321" s="5"/>
      <c r="ADW321" s="5"/>
      <c r="ADX321" s="5"/>
      <c r="ADY321" s="5"/>
      <c r="ADZ321" s="5"/>
      <c r="AEA321" s="5"/>
      <c r="AEB321" s="5"/>
      <c r="AEC321" s="5"/>
      <c r="AED321" s="5"/>
      <c r="AEE321" s="5"/>
      <c r="AEF321" s="5"/>
      <c r="AEG321" s="5"/>
      <c r="AEH321" s="5"/>
      <c r="AEI321" s="5"/>
      <c r="AEJ321" s="5"/>
      <c r="AEK321" s="5"/>
      <c r="AEL321" s="5"/>
      <c r="AEM321" s="5"/>
      <c r="AEN321" s="5"/>
      <c r="AEO321" s="5"/>
      <c r="AEP321" s="5"/>
      <c r="AEQ321" s="5"/>
      <c r="AER321" s="5"/>
      <c r="AES321" s="5"/>
      <c r="AET321" s="5"/>
      <c r="AEU321" s="5"/>
      <c r="AEV321" s="5"/>
      <c r="AEW321" s="5"/>
      <c r="AEX321" s="5"/>
      <c r="AEY321" s="5"/>
      <c r="AEZ321" s="5"/>
      <c r="AFA321" s="5"/>
      <c r="AFB321" s="5"/>
      <c r="AFC321" s="5"/>
      <c r="AFD321" s="5"/>
      <c r="AFE321" s="5"/>
      <c r="AFF321" s="5"/>
      <c r="AFG321" s="5"/>
      <c r="AFH321" s="5"/>
      <c r="AFI321" s="5"/>
      <c r="AFJ321" s="5"/>
      <c r="AFK321" s="5"/>
      <c r="AFL321" s="5"/>
      <c r="AFM321" s="5"/>
      <c r="AFN321" s="5"/>
      <c r="AFO321" s="5"/>
      <c r="AFP321" s="5"/>
      <c r="AFQ321" s="5"/>
      <c r="AFR321" s="5"/>
      <c r="AFS321" s="5"/>
      <c r="AFT321" s="5"/>
      <c r="AFU321" s="5"/>
      <c r="AFV321" s="5"/>
      <c r="AFW321" s="5"/>
      <c r="AFX321" s="5"/>
      <c r="AFY321" s="5"/>
      <c r="AFZ321" s="5"/>
      <c r="AGA321" s="5"/>
      <c r="AGB321" s="5"/>
      <c r="AGC321" s="5"/>
      <c r="AGD321" s="5"/>
      <c r="AGE321" s="5"/>
      <c r="AGF321" s="5"/>
      <c r="AGG321" s="5"/>
      <c r="AGH321" s="5"/>
      <c r="AGI321" s="5"/>
      <c r="AGJ321" s="5"/>
      <c r="AGK321" s="5"/>
      <c r="AGL321" s="5"/>
      <c r="AGM321" s="5"/>
      <c r="AGN321" s="5"/>
      <c r="AGO321" s="5"/>
      <c r="AGP321" s="5"/>
      <c r="AGQ321" s="5"/>
      <c r="AGR321" s="5"/>
      <c r="AGS321" s="5"/>
      <c r="AGT321" s="5"/>
      <c r="AGU321" s="5"/>
      <c r="AGV321" s="5"/>
      <c r="AGW321" s="5"/>
      <c r="AGX321" s="5"/>
      <c r="AGY321" s="5"/>
      <c r="AGZ321" s="5"/>
      <c r="AHA321" s="5"/>
      <c r="AHB321" s="5"/>
      <c r="AHC321" s="5"/>
      <c r="AHD321" s="5"/>
      <c r="AHE321" s="5"/>
      <c r="AHF321" s="5"/>
      <c r="AHG321" s="5"/>
      <c r="AHH321" s="5"/>
      <c r="AHI321" s="5"/>
      <c r="AHJ321" s="5"/>
      <c r="AHK321" s="5"/>
      <c r="AHL321" s="5"/>
      <c r="AHM321" s="5"/>
      <c r="AHN321" s="5"/>
      <c r="AHO321" s="5"/>
      <c r="AHP321" s="5"/>
      <c r="AHQ321" s="5"/>
      <c r="AHR321" s="5"/>
      <c r="AHS321" s="5"/>
      <c r="AHT321" s="5"/>
      <c r="AHU321" s="5"/>
      <c r="AHV321" s="5"/>
      <c r="AHW321" s="5"/>
      <c r="AHX321" s="5"/>
      <c r="AHY321" s="5"/>
      <c r="AHZ321" s="5"/>
      <c r="AIA321" s="5"/>
      <c r="AIB321" s="5"/>
      <c r="AIC321" s="5"/>
      <c r="AID321" s="5"/>
      <c r="AIE321" s="5"/>
      <c r="AIF321" s="5"/>
      <c r="AIG321" s="5"/>
      <c r="AIH321" s="5"/>
      <c r="AII321" s="5"/>
      <c r="AIJ321" s="5"/>
      <c r="AIK321" s="5"/>
      <c r="AIL321" s="5"/>
      <c r="AIM321" s="5"/>
      <c r="AIN321" s="5"/>
      <c r="AIO321" s="5"/>
      <c r="AIP321" s="5"/>
      <c r="AIQ321" s="5"/>
      <c r="AIR321" s="5"/>
      <c r="AIS321" s="5"/>
      <c r="AIT321" s="5"/>
      <c r="AIU321" s="5"/>
      <c r="AIV321" s="5"/>
      <c r="AIW321" s="5"/>
      <c r="AIX321" s="5"/>
      <c r="AIY321" s="5"/>
      <c r="AIZ321" s="5"/>
      <c r="AJA321" s="5"/>
      <c r="AJB321" s="5"/>
      <c r="AJC321" s="5"/>
      <c r="AJD321" s="5"/>
      <c r="AJE321" s="5"/>
      <c r="AJF321" s="5"/>
      <c r="AJG321" s="5"/>
      <c r="AJH321" s="5"/>
      <c r="AJI321" s="5"/>
      <c r="AJJ321" s="5"/>
      <c r="AJK321" s="5"/>
      <c r="AJL321" s="5"/>
      <c r="AJM321" s="5"/>
      <c r="AJN321" s="5"/>
      <c r="AJO321" s="5"/>
      <c r="AJP321" s="5"/>
      <c r="AJQ321" s="5"/>
      <c r="AJR321" s="5"/>
      <c r="AJS321" s="5"/>
      <c r="AJT321" s="5"/>
      <c r="AJU321" s="5"/>
      <c r="AJV321" s="5"/>
      <c r="AJW321" s="5"/>
      <c r="AJX321" s="5"/>
      <c r="AJY321" s="5"/>
      <c r="AJZ321" s="5"/>
      <c r="AKA321" s="5"/>
      <c r="AKB321" s="5"/>
      <c r="AKC321" s="5"/>
      <c r="AKD321" s="5"/>
      <c r="AKE321" s="5"/>
      <c r="AKF321" s="5"/>
      <c r="AKG321" s="5"/>
      <c r="AKH321" s="5"/>
      <c r="AKI321" s="5"/>
      <c r="AKJ321" s="5"/>
      <c r="AKK321" s="5"/>
      <c r="AKL321" s="5"/>
      <c r="AKM321" s="5"/>
      <c r="AKN321" s="5"/>
      <c r="AKO321" s="5"/>
      <c r="AKP321" s="5"/>
      <c r="AKQ321" s="5"/>
      <c r="AKR321" s="5"/>
      <c r="AKS321" s="5"/>
      <c r="AKT321" s="5"/>
      <c r="AKU321" s="5"/>
      <c r="AKV321" s="5"/>
      <c r="AKW321" s="5"/>
      <c r="AKX321" s="5"/>
      <c r="AKY321" s="5"/>
      <c r="AKZ321" s="5"/>
      <c r="ALA321" s="5"/>
      <c r="ALB321" s="5"/>
      <c r="ALC321" s="5"/>
      <c r="ALD321" s="5"/>
      <c r="ALE321" s="5"/>
      <c r="ALF321" s="5"/>
      <c r="ALG321" s="5"/>
      <c r="ALH321" s="5"/>
      <c r="ALI321" s="5"/>
      <c r="ALJ321" s="5"/>
      <c r="ALK321" s="5"/>
      <c r="ALL321" s="5"/>
      <c r="ALM321" s="5"/>
      <c r="ALN321" s="5"/>
      <c r="ALO321" s="5"/>
      <c r="ALP321" s="5"/>
      <c r="ALQ321" s="5"/>
      <c r="ALR321" s="5"/>
      <c r="ALS321" s="5"/>
      <c r="ALT321" s="5"/>
      <c r="ALU321" s="5"/>
      <c r="ALV321" s="5"/>
      <c r="ALW321" s="5"/>
      <c r="ALX321" s="5"/>
      <c r="ALY321" s="5"/>
      <c r="ALZ321" s="5"/>
      <c r="AMA321" s="5"/>
      <c r="AMB321" s="5"/>
      <c r="AMC321" s="5"/>
      <c r="AMD321" s="5"/>
      <c r="AME321" s="5"/>
      <c r="AMF321" s="5"/>
      <c r="AMG321" s="5"/>
      <c r="AMH321" s="5"/>
      <c r="AMI321" s="5"/>
      <c r="AMJ321" s="5"/>
    </row>
    <row r="322" spans="1:1024" s="206" customFormat="1" ht="6" customHeight="1">
      <c r="B322" s="211"/>
      <c r="C322" s="220"/>
      <c r="D322" s="220"/>
      <c r="E322" s="220"/>
      <c r="F322" s="226"/>
      <c r="G322" s="226"/>
      <c r="H322" s="233"/>
      <c r="I322" s="233"/>
      <c r="J322" s="233"/>
      <c r="K322" s="233"/>
      <c r="L322" s="226"/>
      <c r="M322" s="226"/>
      <c r="N322" s="226"/>
      <c r="O322" s="226"/>
      <c r="P322" s="243"/>
      <c r="Q322" s="243"/>
      <c r="R322" s="243"/>
      <c r="S322" s="308"/>
      <c r="T322" s="308"/>
      <c r="U322" s="308"/>
      <c r="V322" s="308"/>
      <c r="W322" s="308"/>
      <c r="X322" s="308"/>
      <c r="Y322" s="308"/>
      <c r="Z322" s="308"/>
      <c r="AA322" s="308"/>
      <c r="AB322" s="308"/>
      <c r="AC322" s="308"/>
      <c r="AD322" s="308"/>
      <c r="AE322" s="308"/>
      <c r="AF322" s="308"/>
      <c r="AG322" s="308"/>
      <c r="AH322" s="308"/>
      <c r="AI322" s="308"/>
      <c r="AJ322" s="308"/>
      <c r="AK322" s="308"/>
      <c r="AL322" s="308"/>
      <c r="AM322" s="308"/>
      <c r="AN322" s="308"/>
      <c r="AO322" s="308"/>
      <c r="AP322" s="308"/>
      <c r="AQ322" s="308"/>
      <c r="AR322" s="308"/>
      <c r="AS322" s="308"/>
      <c r="AT322" s="308"/>
      <c r="AU322" s="308"/>
      <c r="AV322" s="308"/>
      <c r="AW322" s="308"/>
      <c r="AX322" s="314"/>
      <c r="AY322" s="314"/>
      <c r="AZ322" s="314"/>
      <c r="BA322" s="314"/>
      <c r="BB322" s="226"/>
      <c r="BC322" s="226"/>
      <c r="BD322" s="226"/>
      <c r="BE322" s="226"/>
      <c r="BF322" s="300"/>
    </row>
    <row r="323" spans="1:1024" ht="20.100000000000001" customHeight="1">
      <c r="A323" s="5"/>
      <c r="B323" s="14"/>
      <c r="C323" s="29"/>
      <c r="D323" s="29"/>
      <c r="E323" s="29"/>
      <c r="F323" s="44"/>
      <c r="G323" s="52" t="s">
        <v>90</v>
      </c>
      <c r="H323" s="52"/>
      <c r="I323" s="52"/>
      <c r="J323" s="52"/>
      <c r="K323" s="52"/>
      <c r="L323" s="69"/>
      <c r="M323" s="74" t="s">
        <v>66</v>
      </c>
      <c r="N323" s="74"/>
      <c r="O323" s="74"/>
      <c r="P323" s="74"/>
      <c r="Q323" s="74"/>
      <c r="R323" s="74"/>
      <c r="S323" s="90" t="str">
        <f t="shared" ref="S323:AX325" si="1">IF(SUMIF($F$22:$F$321,$M323,S$22:S$321)=0,"",SUMIF($F$22:$F$321,$M323,S$22:S$321))</f>
        <v/>
      </c>
      <c r="T323" s="101" t="str">
        <f t="shared" si="1"/>
        <v/>
      </c>
      <c r="U323" s="101" t="str">
        <f t="shared" si="1"/>
        <v/>
      </c>
      <c r="V323" s="101" t="str">
        <f t="shared" si="1"/>
        <v/>
      </c>
      <c r="W323" s="101" t="str">
        <f t="shared" si="1"/>
        <v/>
      </c>
      <c r="X323" s="101" t="str">
        <f t="shared" si="1"/>
        <v/>
      </c>
      <c r="Y323" s="113" t="str">
        <f t="shared" si="1"/>
        <v/>
      </c>
      <c r="Z323" s="90" t="str">
        <f t="shared" si="1"/>
        <v/>
      </c>
      <c r="AA323" s="101" t="str">
        <f t="shared" si="1"/>
        <v/>
      </c>
      <c r="AB323" s="101" t="str">
        <f t="shared" si="1"/>
        <v/>
      </c>
      <c r="AC323" s="101" t="str">
        <f t="shared" si="1"/>
        <v/>
      </c>
      <c r="AD323" s="101" t="str">
        <f t="shared" si="1"/>
        <v/>
      </c>
      <c r="AE323" s="101" t="str">
        <f t="shared" si="1"/>
        <v/>
      </c>
      <c r="AF323" s="113" t="str">
        <f t="shared" si="1"/>
        <v/>
      </c>
      <c r="AG323" s="90" t="str">
        <f t="shared" si="1"/>
        <v/>
      </c>
      <c r="AH323" s="101" t="str">
        <f t="shared" si="1"/>
        <v/>
      </c>
      <c r="AI323" s="101" t="str">
        <f t="shared" si="1"/>
        <v/>
      </c>
      <c r="AJ323" s="101" t="str">
        <f t="shared" si="1"/>
        <v/>
      </c>
      <c r="AK323" s="101" t="str">
        <f t="shared" si="1"/>
        <v/>
      </c>
      <c r="AL323" s="101" t="str">
        <f t="shared" si="1"/>
        <v/>
      </c>
      <c r="AM323" s="113" t="str">
        <f t="shared" si="1"/>
        <v/>
      </c>
      <c r="AN323" s="90" t="str">
        <f t="shared" si="1"/>
        <v/>
      </c>
      <c r="AO323" s="101" t="str">
        <f t="shared" si="1"/>
        <v/>
      </c>
      <c r="AP323" s="101" t="str">
        <f t="shared" si="1"/>
        <v/>
      </c>
      <c r="AQ323" s="101" t="str">
        <f t="shared" si="1"/>
        <v/>
      </c>
      <c r="AR323" s="101" t="str">
        <f t="shared" si="1"/>
        <v/>
      </c>
      <c r="AS323" s="101" t="str">
        <f t="shared" si="1"/>
        <v/>
      </c>
      <c r="AT323" s="113" t="str">
        <f t="shared" si="1"/>
        <v/>
      </c>
      <c r="AU323" s="90" t="str">
        <f t="shared" si="1"/>
        <v/>
      </c>
      <c r="AV323" s="101" t="str">
        <f t="shared" si="1"/>
        <v/>
      </c>
      <c r="AW323" s="101" t="str">
        <f t="shared" si="1"/>
        <v/>
      </c>
      <c r="AX323" s="157" t="str">
        <f t="shared" si="1"/>
        <v/>
      </c>
      <c r="AY323" s="157"/>
      <c r="AZ323" s="166" t="str">
        <f>IF(AX323="","",IF($BB$3="４週",AX323/4,IF($BB$3="暦月",AX323/($BB$8/7),"")))</f>
        <v/>
      </c>
      <c r="BA323" s="166"/>
      <c r="BB323" s="293"/>
      <c r="BC323" s="293"/>
      <c r="BD323" s="293"/>
      <c r="BE323" s="293"/>
      <c r="BF323" s="293"/>
      <c r="BN323" s="5"/>
      <c r="BO323" s="5"/>
      <c r="BP323" s="5"/>
      <c r="BQ323" s="5"/>
      <c r="BR323" s="5"/>
      <c r="BS323" s="5"/>
      <c r="BT323" s="5"/>
      <c r="BU323" s="5"/>
    </row>
    <row r="324" spans="1:1024" ht="20.25" customHeight="1">
      <c r="A324" s="5"/>
      <c r="B324" s="15"/>
      <c r="C324" s="30"/>
      <c r="D324" s="30"/>
      <c r="E324" s="30"/>
      <c r="F324" s="32"/>
      <c r="G324" s="52"/>
      <c r="H324" s="52"/>
      <c r="I324" s="52"/>
      <c r="J324" s="52"/>
      <c r="K324" s="52"/>
      <c r="L324" s="70"/>
      <c r="M324" s="75" t="s">
        <v>13</v>
      </c>
      <c r="N324" s="75"/>
      <c r="O324" s="75"/>
      <c r="P324" s="75"/>
      <c r="Q324" s="75"/>
      <c r="R324" s="75"/>
      <c r="S324" s="90" t="str">
        <f t="shared" si="1"/>
        <v/>
      </c>
      <c r="T324" s="101" t="str">
        <f t="shared" si="1"/>
        <v/>
      </c>
      <c r="U324" s="101" t="str">
        <f t="shared" si="1"/>
        <v/>
      </c>
      <c r="V324" s="101" t="str">
        <f t="shared" si="1"/>
        <v/>
      </c>
      <c r="W324" s="101" t="str">
        <f t="shared" si="1"/>
        <v/>
      </c>
      <c r="X324" s="101" t="str">
        <f t="shared" si="1"/>
        <v/>
      </c>
      <c r="Y324" s="113" t="str">
        <f t="shared" si="1"/>
        <v/>
      </c>
      <c r="Z324" s="90" t="str">
        <f t="shared" si="1"/>
        <v/>
      </c>
      <c r="AA324" s="101" t="str">
        <f t="shared" si="1"/>
        <v/>
      </c>
      <c r="AB324" s="101" t="str">
        <f t="shared" si="1"/>
        <v/>
      </c>
      <c r="AC324" s="101" t="str">
        <f t="shared" si="1"/>
        <v/>
      </c>
      <c r="AD324" s="101" t="str">
        <f t="shared" si="1"/>
        <v/>
      </c>
      <c r="AE324" s="101" t="str">
        <f t="shared" si="1"/>
        <v/>
      </c>
      <c r="AF324" s="113" t="str">
        <f t="shared" si="1"/>
        <v/>
      </c>
      <c r="AG324" s="90" t="str">
        <f t="shared" si="1"/>
        <v/>
      </c>
      <c r="AH324" s="101" t="str">
        <f t="shared" si="1"/>
        <v/>
      </c>
      <c r="AI324" s="101" t="str">
        <f t="shared" si="1"/>
        <v/>
      </c>
      <c r="AJ324" s="101" t="str">
        <f t="shared" si="1"/>
        <v/>
      </c>
      <c r="AK324" s="101" t="str">
        <f t="shared" si="1"/>
        <v/>
      </c>
      <c r="AL324" s="101" t="str">
        <f t="shared" si="1"/>
        <v/>
      </c>
      <c r="AM324" s="113" t="str">
        <f t="shared" si="1"/>
        <v/>
      </c>
      <c r="AN324" s="90" t="str">
        <f t="shared" si="1"/>
        <v/>
      </c>
      <c r="AO324" s="101" t="str">
        <f t="shared" si="1"/>
        <v/>
      </c>
      <c r="AP324" s="101" t="str">
        <f t="shared" si="1"/>
        <v/>
      </c>
      <c r="AQ324" s="101" t="str">
        <f t="shared" si="1"/>
        <v/>
      </c>
      <c r="AR324" s="101" t="str">
        <f t="shared" si="1"/>
        <v/>
      </c>
      <c r="AS324" s="101" t="str">
        <f t="shared" si="1"/>
        <v/>
      </c>
      <c r="AT324" s="113" t="str">
        <f t="shared" si="1"/>
        <v/>
      </c>
      <c r="AU324" s="90" t="str">
        <f t="shared" si="1"/>
        <v/>
      </c>
      <c r="AV324" s="101" t="str">
        <f t="shared" si="1"/>
        <v/>
      </c>
      <c r="AW324" s="101" t="str">
        <f t="shared" si="1"/>
        <v/>
      </c>
      <c r="AX324" s="157" t="str">
        <f t="shared" si="1"/>
        <v/>
      </c>
      <c r="AY324" s="157"/>
      <c r="AZ324" s="166" t="str">
        <f>IF(AX324="","",IF($BB$3="４週",AX324/4,IF($BB$3="暦月",AX324/($BB$8/7),"")))</f>
        <v/>
      </c>
      <c r="BA324" s="166"/>
      <c r="BB324" s="293"/>
      <c r="BC324" s="293"/>
      <c r="BD324" s="293"/>
      <c r="BE324" s="293"/>
      <c r="BF324" s="293"/>
      <c r="BN324" s="5"/>
      <c r="BO324" s="5"/>
      <c r="BP324" s="5"/>
      <c r="BQ324" s="5"/>
      <c r="BR324" s="5"/>
      <c r="BS324" s="5"/>
      <c r="BT324" s="5"/>
      <c r="BU324" s="5"/>
    </row>
    <row r="325" spans="1:1024" ht="20.25" customHeight="1">
      <c r="A325" s="5"/>
      <c r="B325" s="16"/>
      <c r="C325" s="31"/>
      <c r="D325" s="31"/>
      <c r="E325" s="31"/>
      <c r="F325" s="32"/>
      <c r="G325" s="52"/>
      <c r="H325" s="52"/>
      <c r="I325" s="52"/>
      <c r="J325" s="52"/>
      <c r="K325" s="52"/>
      <c r="L325" s="70"/>
      <c r="M325" s="75" t="s">
        <v>74</v>
      </c>
      <c r="N325" s="75"/>
      <c r="O325" s="75"/>
      <c r="P325" s="75"/>
      <c r="Q325" s="75"/>
      <c r="R325" s="75"/>
      <c r="S325" s="90" t="str">
        <f t="shared" si="1"/>
        <v/>
      </c>
      <c r="T325" s="101" t="str">
        <f t="shared" si="1"/>
        <v/>
      </c>
      <c r="U325" s="101" t="str">
        <f t="shared" si="1"/>
        <v/>
      </c>
      <c r="V325" s="101" t="str">
        <f t="shared" si="1"/>
        <v/>
      </c>
      <c r="W325" s="101" t="str">
        <f t="shared" si="1"/>
        <v/>
      </c>
      <c r="X325" s="101" t="str">
        <f t="shared" si="1"/>
        <v/>
      </c>
      <c r="Y325" s="113" t="str">
        <f t="shared" si="1"/>
        <v/>
      </c>
      <c r="Z325" s="90" t="str">
        <f t="shared" si="1"/>
        <v/>
      </c>
      <c r="AA325" s="101" t="str">
        <f t="shared" si="1"/>
        <v/>
      </c>
      <c r="AB325" s="101" t="str">
        <f t="shared" si="1"/>
        <v/>
      </c>
      <c r="AC325" s="101" t="str">
        <f t="shared" si="1"/>
        <v/>
      </c>
      <c r="AD325" s="101" t="str">
        <f t="shared" si="1"/>
        <v/>
      </c>
      <c r="AE325" s="101" t="str">
        <f t="shared" si="1"/>
        <v/>
      </c>
      <c r="AF325" s="113" t="str">
        <f t="shared" si="1"/>
        <v/>
      </c>
      <c r="AG325" s="90" t="str">
        <f t="shared" si="1"/>
        <v/>
      </c>
      <c r="AH325" s="101" t="str">
        <f t="shared" si="1"/>
        <v/>
      </c>
      <c r="AI325" s="101" t="str">
        <f t="shared" si="1"/>
        <v/>
      </c>
      <c r="AJ325" s="101" t="str">
        <f t="shared" si="1"/>
        <v/>
      </c>
      <c r="AK325" s="101" t="str">
        <f t="shared" si="1"/>
        <v/>
      </c>
      <c r="AL325" s="101" t="str">
        <f t="shared" si="1"/>
        <v/>
      </c>
      <c r="AM325" s="113" t="str">
        <f t="shared" si="1"/>
        <v/>
      </c>
      <c r="AN325" s="90" t="str">
        <f t="shared" si="1"/>
        <v/>
      </c>
      <c r="AO325" s="101" t="str">
        <f t="shared" si="1"/>
        <v/>
      </c>
      <c r="AP325" s="101" t="str">
        <f t="shared" si="1"/>
        <v/>
      </c>
      <c r="AQ325" s="101" t="str">
        <f t="shared" si="1"/>
        <v/>
      </c>
      <c r="AR325" s="101" t="str">
        <f t="shared" si="1"/>
        <v/>
      </c>
      <c r="AS325" s="101" t="str">
        <f t="shared" si="1"/>
        <v/>
      </c>
      <c r="AT325" s="113" t="str">
        <f t="shared" si="1"/>
        <v/>
      </c>
      <c r="AU325" s="90" t="str">
        <f t="shared" si="1"/>
        <v/>
      </c>
      <c r="AV325" s="101" t="str">
        <f t="shared" si="1"/>
        <v/>
      </c>
      <c r="AW325" s="101" t="str">
        <f t="shared" si="1"/>
        <v/>
      </c>
      <c r="AX325" s="157" t="str">
        <f t="shared" si="1"/>
        <v/>
      </c>
      <c r="AY325" s="157"/>
      <c r="AZ325" s="166" t="str">
        <f>IF(AX325="","",IF($BB$3="４週",AX325/4,IF($BB$3="暦月",AX325/($BB$8/7),"")))</f>
        <v/>
      </c>
      <c r="BA325" s="166"/>
      <c r="BB325" s="293"/>
      <c r="BC325" s="293"/>
      <c r="BD325" s="293"/>
      <c r="BE325" s="293"/>
      <c r="BF325" s="293"/>
      <c r="BN325" s="5"/>
      <c r="BO325" s="5"/>
      <c r="BP325" s="5"/>
      <c r="BQ325" s="5"/>
      <c r="BR325" s="5"/>
      <c r="BS325" s="5"/>
      <c r="BT325" s="5"/>
      <c r="BU325" s="5"/>
    </row>
    <row r="326" spans="1:1024" ht="20.25" customHeight="1">
      <c r="A326" s="5"/>
      <c r="B326" s="212"/>
      <c r="C326" s="221"/>
      <c r="D326" s="221"/>
      <c r="E326" s="221"/>
      <c r="F326" s="221"/>
      <c r="G326" s="228" t="s">
        <v>91</v>
      </c>
      <c r="H326" s="228"/>
      <c r="I326" s="228"/>
      <c r="J326" s="228"/>
      <c r="K326" s="228"/>
      <c r="L326" s="228"/>
      <c r="M326" s="228"/>
      <c r="N326" s="228"/>
      <c r="O326" s="228"/>
      <c r="P326" s="228"/>
      <c r="Q326" s="228"/>
      <c r="R326" s="228"/>
      <c r="S326" s="91"/>
      <c r="T326" s="102"/>
      <c r="U326" s="102"/>
      <c r="V326" s="102"/>
      <c r="W326" s="102"/>
      <c r="X326" s="102"/>
      <c r="Y326" s="114"/>
      <c r="Z326" s="91"/>
      <c r="AA326" s="102"/>
      <c r="AB326" s="102"/>
      <c r="AC326" s="102"/>
      <c r="AD326" s="102"/>
      <c r="AE326" s="102"/>
      <c r="AF326" s="114"/>
      <c r="AG326" s="91"/>
      <c r="AH326" s="102"/>
      <c r="AI326" s="102"/>
      <c r="AJ326" s="102"/>
      <c r="AK326" s="102"/>
      <c r="AL326" s="102"/>
      <c r="AM326" s="114"/>
      <c r="AN326" s="91"/>
      <c r="AO326" s="102"/>
      <c r="AP326" s="102"/>
      <c r="AQ326" s="102"/>
      <c r="AR326" s="102"/>
      <c r="AS326" s="102"/>
      <c r="AT326" s="114"/>
      <c r="AU326" s="91"/>
      <c r="AV326" s="102"/>
      <c r="AW326" s="114"/>
      <c r="AX326" s="280"/>
      <c r="AY326" s="280"/>
      <c r="AZ326" s="280"/>
      <c r="BA326" s="280"/>
      <c r="BB326" s="293"/>
      <c r="BC326" s="293"/>
      <c r="BD326" s="293"/>
      <c r="BE326" s="293"/>
      <c r="BF326" s="293"/>
      <c r="BN326" s="5"/>
      <c r="BO326" s="5"/>
      <c r="BP326" s="5"/>
      <c r="BQ326" s="5"/>
      <c r="BR326" s="5"/>
      <c r="BS326" s="5"/>
      <c r="BT326" s="5"/>
      <c r="BU326" s="5"/>
    </row>
    <row r="327" spans="1:1024" ht="20.25" customHeight="1">
      <c r="A327" s="5"/>
      <c r="B327" s="213"/>
      <c r="C327" s="222"/>
      <c r="D327" s="222"/>
      <c r="E327" s="222"/>
      <c r="F327" s="222"/>
      <c r="G327" s="229" t="s">
        <v>92</v>
      </c>
      <c r="H327" s="229"/>
      <c r="I327" s="229"/>
      <c r="J327" s="229"/>
      <c r="K327" s="229"/>
      <c r="L327" s="229"/>
      <c r="M327" s="229"/>
      <c r="N327" s="229"/>
      <c r="O327" s="229"/>
      <c r="P327" s="229"/>
      <c r="Q327" s="229"/>
      <c r="R327" s="229"/>
      <c r="S327" s="91"/>
      <c r="T327" s="102"/>
      <c r="U327" s="102"/>
      <c r="V327" s="102"/>
      <c r="W327" s="102"/>
      <c r="X327" s="102"/>
      <c r="Y327" s="114"/>
      <c r="Z327" s="91"/>
      <c r="AA327" s="102"/>
      <c r="AB327" s="102"/>
      <c r="AC327" s="102"/>
      <c r="AD327" s="102"/>
      <c r="AE327" s="102"/>
      <c r="AF327" s="114"/>
      <c r="AG327" s="91"/>
      <c r="AH327" s="102"/>
      <c r="AI327" s="102"/>
      <c r="AJ327" s="102"/>
      <c r="AK327" s="102"/>
      <c r="AL327" s="102"/>
      <c r="AM327" s="114"/>
      <c r="AN327" s="91"/>
      <c r="AO327" s="102"/>
      <c r="AP327" s="102"/>
      <c r="AQ327" s="102"/>
      <c r="AR327" s="102"/>
      <c r="AS327" s="102"/>
      <c r="AT327" s="114"/>
      <c r="AU327" s="91"/>
      <c r="AV327" s="102"/>
      <c r="AW327" s="114"/>
      <c r="AX327" s="280"/>
      <c r="AY327" s="280"/>
      <c r="AZ327" s="280"/>
      <c r="BA327" s="280"/>
      <c r="BB327" s="293"/>
      <c r="BC327" s="293"/>
      <c r="BD327" s="293"/>
      <c r="BE327" s="293"/>
      <c r="BF327" s="293"/>
      <c r="BN327" s="5"/>
      <c r="BO327" s="5"/>
      <c r="BP327" s="5"/>
      <c r="BQ327" s="5"/>
      <c r="BR327" s="5"/>
      <c r="BS327" s="5"/>
      <c r="BT327" s="5"/>
      <c r="BU327" s="5"/>
    </row>
    <row r="328" spans="1:1024" ht="18.75" customHeight="1">
      <c r="A328" s="5"/>
      <c r="B328" s="214" t="s">
        <v>93</v>
      </c>
      <c r="C328" s="214"/>
      <c r="D328" s="214"/>
      <c r="E328" s="214"/>
      <c r="F328" s="214"/>
      <c r="G328" s="214"/>
      <c r="H328" s="214"/>
      <c r="I328" s="214"/>
      <c r="J328" s="214"/>
      <c r="K328" s="214"/>
      <c r="L328" s="235" t="s">
        <v>66</v>
      </c>
      <c r="M328" s="235"/>
      <c r="N328" s="235"/>
      <c r="O328" s="235"/>
      <c r="P328" s="235"/>
      <c r="Q328" s="235"/>
      <c r="R328" s="235"/>
      <c r="S328" s="92" t="str">
        <f t="shared" ref="S328:AW332" si="2">IF($L328="","",IF(COUNTIFS($F$22:$F$321,$L328,S$22:S$321,"&gt;0")=0,"",COUNTIFS($F$22:$F$321,$L328,S$22:S$321,"&gt;0")))</f>
        <v/>
      </c>
      <c r="T328" s="103" t="str">
        <f t="shared" si="2"/>
        <v/>
      </c>
      <c r="U328" s="103" t="str">
        <f t="shared" si="2"/>
        <v/>
      </c>
      <c r="V328" s="103" t="str">
        <f t="shared" si="2"/>
        <v/>
      </c>
      <c r="W328" s="103" t="str">
        <f t="shared" si="2"/>
        <v/>
      </c>
      <c r="X328" s="103" t="str">
        <f t="shared" si="2"/>
        <v/>
      </c>
      <c r="Y328" s="115" t="str">
        <f t="shared" si="2"/>
        <v/>
      </c>
      <c r="Z328" s="121" t="str">
        <f t="shared" si="2"/>
        <v/>
      </c>
      <c r="AA328" s="103" t="str">
        <f t="shared" si="2"/>
        <v/>
      </c>
      <c r="AB328" s="103" t="str">
        <f t="shared" si="2"/>
        <v/>
      </c>
      <c r="AC328" s="103" t="str">
        <f t="shared" si="2"/>
        <v/>
      </c>
      <c r="AD328" s="103" t="str">
        <f t="shared" si="2"/>
        <v/>
      </c>
      <c r="AE328" s="103" t="str">
        <f t="shared" si="2"/>
        <v/>
      </c>
      <c r="AF328" s="115" t="str">
        <f t="shared" si="2"/>
        <v/>
      </c>
      <c r="AG328" s="103" t="str">
        <f t="shared" si="2"/>
        <v/>
      </c>
      <c r="AH328" s="103" t="str">
        <f t="shared" si="2"/>
        <v/>
      </c>
      <c r="AI328" s="103" t="str">
        <f t="shared" si="2"/>
        <v/>
      </c>
      <c r="AJ328" s="103" t="str">
        <f t="shared" si="2"/>
        <v/>
      </c>
      <c r="AK328" s="103" t="str">
        <f t="shared" si="2"/>
        <v/>
      </c>
      <c r="AL328" s="103" t="str">
        <f t="shared" si="2"/>
        <v/>
      </c>
      <c r="AM328" s="115" t="str">
        <f t="shared" si="2"/>
        <v/>
      </c>
      <c r="AN328" s="103" t="str">
        <f t="shared" si="2"/>
        <v/>
      </c>
      <c r="AO328" s="103" t="str">
        <f t="shared" si="2"/>
        <v/>
      </c>
      <c r="AP328" s="103" t="str">
        <f t="shared" si="2"/>
        <v/>
      </c>
      <c r="AQ328" s="103" t="str">
        <f t="shared" si="2"/>
        <v/>
      </c>
      <c r="AR328" s="103" t="str">
        <f t="shared" si="2"/>
        <v/>
      </c>
      <c r="AS328" s="103" t="str">
        <f t="shared" si="2"/>
        <v/>
      </c>
      <c r="AT328" s="115" t="str">
        <f t="shared" si="2"/>
        <v/>
      </c>
      <c r="AU328" s="103" t="str">
        <f t="shared" si="2"/>
        <v/>
      </c>
      <c r="AV328" s="103" t="str">
        <f t="shared" si="2"/>
        <v/>
      </c>
      <c r="AW328" s="115" t="str">
        <f t="shared" si="2"/>
        <v/>
      </c>
      <c r="AX328" s="280"/>
      <c r="AY328" s="280"/>
      <c r="AZ328" s="280"/>
      <c r="BA328" s="280"/>
      <c r="BB328" s="293"/>
      <c r="BC328" s="293"/>
      <c r="BD328" s="293"/>
      <c r="BE328" s="293"/>
      <c r="BF328" s="293"/>
      <c r="BN328" s="5"/>
      <c r="BO328" s="5"/>
      <c r="BP328" s="5"/>
      <c r="BQ328" s="5"/>
      <c r="BR328" s="5"/>
      <c r="BS328" s="5"/>
      <c r="BT328" s="5"/>
      <c r="BU328" s="5"/>
    </row>
    <row r="329" spans="1:1024" ht="18.75" customHeight="1">
      <c r="A329" s="5"/>
      <c r="B329" s="214"/>
      <c r="C329" s="214"/>
      <c r="D329" s="214"/>
      <c r="E329" s="214"/>
      <c r="F329" s="214"/>
      <c r="G329" s="214"/>
      <c r="H329" s="214"/>
      <c r="I329" s="214"/>
      <c r="J329" s="214"/>
      <c r="K329" s="214"/>
      <c r="L329" s="236" t="s">
        <v>13</v>
      </c>
      <c r="M329" s="236"/>
      <c r="N329" s="236"/>
      <c r="O329" s="236"/>
      <c r="P329" s="236"/>
      <c r="Q329" s="236"/>
      <c r="R329" s="236"/>
      <c r="S329" s="93" t="str">
        <f t="shared" si="2"/>
        <v/>
      </c>
      <c r="T329" s="104" t="str">
        <f t="shared" si="2"/>
        <v/>
      </c>
      <c r="U329" s="104" t="str">
        <f t="shared" si="2"/>
        <v/>
      </c>
      <c r="V329" s="104" t="str">
        <f t="shared" si="2"/>
        <v/>
      </c>
      <c r="W329" s="104" t="str">
        <f t="shared" si="2"/>
        <v/>
      </c>
      <c r="X329" s="104" t="str">
        <f t="shared" si="2"/>
        <v/>
      </c>
      <c r="Y329" s="116" t="str">
        <f t="shared" si="2"/>
        <v/>
      </c>
      <c r="Z329" s="122" t="str">
        <f t="shared" si="2"/>
        <v/>
      </c>
      <c r="AA329" s="104" t="str">
        <f t="shared" si="2"/>
        <v/>
      </c>
      <c r="AB329" s="104" t="str">
        <f t="shared" si="2"/>
        <v/>
      </c>
      <c r="AC329" s="104" t="str">
        <f t="shared" si="2"/>
        <v/>
      </c>
      <c r="AD329" s="104" t="str">
        <f t="shared" si="2"/>
        <v/>
      </c>
      <c r="AE329" s="104" t="str">
        <f t="shared" si="2"/>
        <v/>
      </c>
      <c r="AF329" s="116" t="str">
        <f t="shared" si="2"/>
        <v/>
      </c>
      <c r="AG329" s="104" t="str">
        <f t="shared" si="2"/>
        <v/>
      </c>
      <c r="AH329" s="104" t="str">
        <f t="shared" si="2"/>
        <v/>
      </c>
      <c r="AI329" s="104" t="str">
        <f t="shared" si="2"/>
        <v/>
      </c>
      <c r="AJ329" s="104" t="str">
        <f t="shared" si="2"/>
        <v/>
      </c>
      <c r="AK329" s="104" t="str">
        <f t="shared" si="2"/>
        <v/>
      </c>
      <c r="AL329" s="104" t="str">
        <f t="shared" si="2"/>
        <v/>
      </c>
      <c r="AM329" s="116" t="str">
        <f t="shared" si="2"/>
        <v/>
      </c>
      <c r="AN329" s="104" t="str">
        <f t="shared" si="2"/>
        <v/>
      </c>
      <c r="AO329" s="104" t="str">
        <f t="shared" si="2"/>
        <v/>
      </c>
      <c r="AP329" s="104" t="str">
        <f t="shared" si="2"/>
        <v/>
      </c>
      <c r="AQ329" s="104" t="str">
        <f t="shared" si="2"/>
        <v/>
      </c>
      <c r="AR329" s="104" t="str">
        <f t="shared" si="2"/>
        <v/>
      </c>
      <c r="AS329" s="104" t="str">
        <f t="shared" si="2"/>
        <v/>
      </c>
      <c r="AT329" s="116" t="str">
        <f t="shared" si="2"/>
        <v/>
      </c>
      <c r="AU329" s="104" t="str">
        <f t="shared" si="2"/>
        <v/>
      </c>
      <c r="AV329" s="104" t="str">
        <f t="shared" si="2"/>
        <v/>
      </c>
      <c r="AW329" s="116" t="str">
        <f t="shared" si="2"/>
        <v/>
      </c>
      <c r="AX329" s="280"/>
      <c r="AY329" s="280"/>
      <c r="AZ329" s="280"/>
      <c r="BA329" s="280"/>
      <c r="BB329" s="293"/>
      <c r="BC329" s="293"/>
      <c r="BD329" s="293"/>
      <c r="BE329" s="293"/>
      <c r="BF329" s="293"/>
      <c r="BN329" s="5"/>
      <c r="BO329" s="5"/>
      <c r="BP329" s="5"/>
      <c r="BQ329" s="5"/>
      <c r="BR329" s="5"/>
      <c r="BS329" s="5"/>
      <c r="BT329" s="5"/>
      <c r="BU329" s="5"/>
    </row>
    <row r="330" spans="1:1024" ht="18.75" customHeight="1">
      <c r="A330" s="5"/>
      <c r="B330" s="214"/>
      <c r="C330" s="214"/>
      <c r="D330" s="214"/>
      <c r="E330" s="214"/>
      <c r="F330" s="214"/>
      <c r="G330" s="214"/>
      <c r="H330" s="214"/>
      <c r="I330" s="214"/>
      <c r="J330" s="214"/>
      <c r="K330" s="214"/>
      <c r="L330" s="236" t="s">
        <v>74</v>
      </c>
      <c r="M330" s="236"/>
      <c r="N330" s="236"/>
      <c r="O330" s="236"/>
      <c r="P330" s="236"/>
      <c r="Q330" s="236"/>
      <c r="R330" s="236"/>
      <c r="S330" s="93" t="str">
        <f t="shared" si="2"/>
        <v/>
      </c>
      <c r="T330" s="104" t="str">
        <f t="shared" si="2"/>
        <v/>
      </c>
      <c r="U330" s="104" t="str">
        <f t="shared" si="2"/>
        <v/>
      </c>
      <c r="V330" s="104" t="str">
        <f t="shared" si="2"/>
        <v/>
      </c>
      <c r="W330" s="104" t="str">
        <f t="shared" si="2"/>
        <v/>
      </c>
      <c r="X330" s="104" t="str">
        <f t="shared" si="2"/>
        <v/>
      </c>
      <c r="Y330" s="116" t="str">
        <f t="shared" si="2"/>
        <v/>
      </c>
      <c r="Z330" s="122" t="str">
        <f t="shared" si="2"/>
        <v/>
      </c>
      <c r="AA330" s="104" t="str">
        <f t="shared" si="2"/>
        <v/>
      </c>
      <c r="AB330" s="104" t="str">
        <f t="shared" si="2"/>
        <v/>
      </c>
      <c r="AC330" s="104" t="str">
        <f t="shared" si="2"/>
        <v/>
      </c>
      <c r="AD330" s="104" t="str">
        <f t="shared" si="2"/>
        <v/>
      </c>
      <c r="AE330" s="104" t="str">
        <f t="shared" si="2"/>
        <v/>
      </c>
      <c r="AF330" s="116" t="str">
        <f t="shared" si="2"/>
        <v/>
      </c>
      <c r="AG330" s="104" t="str">
        <f t="shared" si="2"/>
        <v/>
      </c>
      <c r="AH330" s="104" t="str">
        <f t="shared" si="2"/>
        <v/>
      </c>
      <c r="AI330" s="104" t="str">
        <f t="shared" si="2"/>
        <v/>
      </c>
      <c r="AJ330" s="104" t="str">
        <f t="shared" si="2"/>
        <v/>
      </c>
      <c r="AK330" s="104" t="str">
        <f t="shared" si="2"/>
        <v/>
      </c>
      <c r="AL330" s="104" t="str">
        <f t="shared" si="2"/>
        <v/>
      </c>
      <c r="AM330" s="116" t="str">
        <f t="shared" si="2"/>
        <v/>
      </c>
      <c r="AN330" s="104" t="str">
        <f t="shared" si="2"/>
        <v/>
      </c>
      <c r="AO330" s="104" t="str">
        <f t="shared" si="2"/>
        <v/>
      </c>
      <c r="AP330" s="104" t="str">
        <f t="shared" si="2"/>
        <v/>
      </c>
      <c r="AQ330" s="104" t="str">
        <f t="shared" si="2"/>
        <v/>
      </c>
      <c r="AR330" s="104" t="str">
        <f t="shared" si="2"/>
        <v/>
      </c>
      <c r="AS330" s="104" t="str">
        <f t="shared" si="2"/>
        <v/>
      </c>
      <c r="AT330" s="116" t="str">
        <f t="shared" si="2"/>
        <v/>
      </c>
      <c r="AU330" s="104" t="str">
        <f t="shared" si="2"/>
        <v/>
      </c>
      <c r="AV330" s="104" t="str">
        <f t="shared" si="2"/>
        <v/>
      </c>
      <c r="AW330" s="116" t="str">
        <f t="shared" si="2"/>
        <v/>
      </c>
      <c r="AX330" s="280"/>
      <c r="AY330" s="280"/>
      <c r="AZ330" s="280"/>
      <c r="BA330" s="280"/>
      <c r="BB330" s="293"/>
      <c r="BC330" s="293"/>
      <c r="BD330" s="293"/>
      <c r="BE330" s="293"/>
      <c r="BF330" s="293"/>
      <c r="BN330" s="5"/>
      <c r="BO330" s="5"/>
      <c r="BP330" s="5"/>
      <c r="BQ330" s="5"/>
      <c r="BR330" s="5"/>
      <c r="BS330" s="5"/>
      <c r="BT330" s="5"/>
      <c r="BU330" s="5"/>
    </row>
    <row r="331" spans="1:1024" ht="18.75" customHeight="1">
      <c r="A331" s="5"/>
      <c r="B331" s="214"/>
      <c r="C331" s="214"/>
      <c r="D331" s="214"/>
      <c r="E331" s="214"/>
      <c r="F331" s="214"/>
      <c r="G331" s="214"/>
      <c r="H331" s="214"/>
      <c r="I331" s="214"/>
      <c r="J331" s="214"/>
      <c r="K331" s="214"/>
      <c r="L331" s="236" t="s">
        <v>79</v>
      </c>
      <c r="M331" s="236"/>
      <c r="N331" s="236"/>
      <c r="O331" s="236"/>
      <c r="P331" s="236"/>
      <c r="Q331" s="236"/>
      <c r="R331" s="236"/>
      <c r="S331" s="93" t="str">
        <f t="shared" si="2"/>
        <v/>
      </c>
      <c r="T331" s="104" t="str">
        <f t="shared" si="2"/>
        <v/>
      </c>
      <c r="U331" s="104" t="str">
        <f t="shared" si="2"/>
        <v/>
      </c>
      <c r="V331" s="104" t="str">
        <f t="shared" si="2"/>
        <v/>
      </c>
      <c r="W331" s="104" t="str">
        <f t="shared" si="2"/>
        <v/>
      </c>
      <c r="X331" s="104" t="str">
        <f t="shared" si="2"/>
        <v/>
      </c>
      <c r="Y331" s="116" t="str">
        <f t="shared" si="2"/>
        <v/>
      </c>
      <c r="Z331" s="122" t="str">
        <f t="shared" si="2"/>
        <v/>
      </c>
      <c r="AA331" s="104" t="str">
        <f t="shared" si="2"/>
        <v/>
      </c>
      <c r="AB331" s="104" t="str">
        <f t="shared" si="2"/>
        <v/>
      </c>
      <c r="AC331" s="104" t="str">
        <f t="shared" si="2"/>
        <v/>
      </c>
      <c r="AD331" s="104" t="str">
        <f t="shared" si="2"/>
        <v/>
      </c>
      <c r="AE331" s="104" t="str">
        <f t="shared" si="2"/>
        <v/>
      </c>
      <c r="AF331" s="116" t="str">
        <f t="shared" si="2"/>
        <v/>
      </c>
      <c r="AG331" s="104" t="str">
        <f t="shared" si="2"/>
        <v/>
      </c>
      <c r="AH331" s="104" t="str">
        <f t="shared" si="2"/>
        <v/>
      </c>
      <c r="AI331" s="104" t="str">
        <f t="shared" si="2"/>
        <v/>
      </c>
      <c r="AJ331" s="104" t="str">
        <f t="shared" si="2"/>
        <v/>
      </c>
      <c r="AK331" s="104" t="str">
        <f t="shared" si="2"/>
        <v/>
      </c>
      <c r="AL331" s="104" t="str">
        <f t="shared" si="2"/>
        <v/>
      </c>
      <c r="AM331" s="116" t="str">
        <f t="shared" si="2"/>
        <v/>
      </c>
      <c r="AN331" s="104" t="str">
        <f t="shared" si="2"/>
        <v/>
      </c>
      <c r="AO331" s="104" t="str">
        <f t="shared" si="2"/>
        <v/>
      </c>
      <c r="AP331" s="104" t="str">
        <f t="shared" si="2"/>
        <v/>
      </c>
      <c r="AQ331" s="104" t="str">
        <f t="shared" si="2"/>
        <v/>
      </c>
      <c r="AR331" s="104" t="str">
        <f t="shared" si="2"/>
        <v/>
      </c>
      <c r="AS331" s="104" t="str">
        <f t="shared" si="2"/>
        <v/>
      </c>
      <c r="AT331" s="116" t="str">
        <f t="shared" si="2"/>
        <v/>
      </c>
      <c r="AU331" s="104" t="str">
        <f t="shared" si="2"/>
        <v/>
      </c>
      <c r="AV331" s="104" t="str">
        <f t="shared" si="2"/>
        <v/>
      </c>
      <c r="AW331" s="116" t="str">
        <f t="shared" si="2"/>
        <v/>
      </c>
      <c r="AX331" s="280"/>
      <c r="AY331" s="280"/>
      <c r="AZ331" s="280"/>
      <c r="BA331" s="280"/>
      <c r="BB331" s="293"/>
      <c r="BC331" s="293"/>
      <c r="BD331" s="293"/>
      <c r="BE331" s="293"/>
      <c r="BF331" s="293"/>
      <c r="BN331" s="5"/>
      <c r="BO331" s="5"/>
      <c r="BP331" s="5"/>
      <c r="BQ331" s="5"/>
      <c r="BR331" s="5"/>
      <c r="BS331" s="5"/>
      <c r="BT331" s="5"/>
      <c r="BU331" s="5"/>
    </row>
    <row r="332" spans="1:1024" ht="18.75" customHeight="1">
      <c r="A332" s="5"/>
      <c r="B332" s="214"/>
      <c r="C332" s="214"/>
      <c r="D332" s="214"/>
      <c r="E332" s="214"/>
      <c r="F332" s="214"/>
      <c r="G332" s="214"/>
      <c r="H332" s="214"/>
      <c r="I332" s="214"/>
      <c r="J332" s="214"/>
      <c r="K332" s="214"/>
      <c r="L332" s="73"/>
      <c r="M332" s="73"/>
      <c r="N332" s="73"/>
      <c r="O332" s="73"/>
      <c r="P332" s="73"/>
      <c r="Q332" s="73"/>
      <c r="R332" s="73"/>
      <c r="S332" s="94" t="str">
        <f t="shared" si="2"/>
        <v/>
      </c>
      <c r="T332" s="105" t="str">
        <f t="shared" si="2"/>
        <v/>
      </c>
      <c r="U332" s="105" t="str">
        <f t="shared" si="2"/>
        <v/>
      </c>
      <c r="V332" s="105" t="str">
        <f t="shared" si="2"/>
        <v/>
      </c>
      <c r="W332" s="105" t="str">
        <f t="shared" si="2"/>
        <v/>
      </c>
      <c r="X332" s="105" t="str">
        <f t="shared" si="2"/>
        <v/>
      </c>
      <c r="Y332" s="117" t="str">
        <f t="shared" si="2"/>
        <v/>
      </c>
      <c r="Z332" s="123" t="str">
        <f t="shared" si="2"/>
        <v/>
      </c>
      <c r="AA332" s="105" t="str">
        <f t="shared" si="2"/>
        <v/>
      </c>
      <c r="AB332" s="105" t="str">
        <f t="shared" si="2"/>
        <v/>
      </c>
      <c r="AC332" s="105" t="str">
        <f t="shared" si="2"/>
        <v/>
      </c>
      <c r="AD332" s="105" t="str">
        <f t="shared" si="2"/>
        <v/>
      </c>
      <c r="AE332" s="105" t="str">
        <f t="shared" si="2"/>
        <v/>
      </c>
      <c r="AF332" s="117" t="str">
        <f t="shared" si="2"/>
        <v/>
      </c>
      <c r="AG332" s="105" t="str">
        <f t="shared" si="2"/>
        <v/>
      </c>
      <c r="AH332" s="105" t="str">
        <f t="shared" si="2"/>
        <v/>
      </c>
      <c r="AI332" s="105" t="str">
        <f t="shared" si="2"/>
        <v/>
      </c>
      <c r="AJ332" s="105" t="str">
        <f t="shared" si="2"/>
        <v/>
      </c>
      <c r="AK332" s="105" t="str">
        <f t="shared" si="2"/>
        <v/>
      </c>
      <c r="AL332" s="105" t="str">
        <f t="shared" si="2"/>
        <v/>
      </c>
      <c r="AM332" s="117" t="str">
        <f t="shared" si="2"/>
        <v/>
      </c>
      <c r="AN332" s="105" t="str">
        <f t="shared" si="2"/>
        <v/>
      </c>
      <c r="AO332" s="105" t="str">
        <f t="shared" si="2"/>
        <v/>
      </c>
      <c r="AP332" s="105" t="str">
        <f t="shared" si="2"/>
        <v/>
      </c>
      <c r="AQ332" s="105" t="str">
        <f t="shared" si="2"/>
        <v/>
      </c>
      <c r="AR332" s="105" t="str">
        <f t="shared" si="2"/>
        <v/>
      </c>
      <c r="AS332" s="105" t="str">
        <f t="shared" si="2"/>
        <v/>
      </c>
      <c r="AT332" s="117" t="str">
        <f t="shared" si="2"/>
        <v/>
      </c>
      <c r="AU332" s="105" t="str">
        <f t="shared" si="2"/>
        <v/>
      </c>
      <c r="AV332" s="105" t="str">
        <f t="shared" si="2"/>
        <v/>
      </c>
      <c r="AW332" s="117" t="str">
        <f t="shared" si="2"/>
        <v/>
      </c>
      <c r="AX332" s="280"/>
      <c r="AY332" s="280"/>
      <c r="AZ332" s="280"/>
      <c r="BA332" s="280"/>
      <c r="BB332" s="293"/>
      <c r="BC332" s="293"/>
      <c r="BD332" s="293"/>
      <c r="BE332" s="293"/>
      <c r="BF332" s="293"/>
      <c r="BN332" s="5"/>
      <c r="BO332" s="5"/>
      <c r="BP332" s="5"/>
      <c r="BQ332" s="5"/>
      <c r="BR332" s="5"/>
      <c r="BS332" s="5"/>
      <c r="BT332" s="5"/>
      <c r="BU332" s="5"/>
    </row>
    <row r="333" spans="1:1024" ht="13.5" customHeight="1"/>
    <row r="334" spans="1:1024" ht="11.45" customHeight="1"/>
  </sheetData>
  <sheetProtection sheet="1" objects="1" scenarios="1"/>
  <mergeCells count="1551">
    <mergeCell ref="AP1:BE1"/>
    <mergeCell ref="Z2:AA2"/>
    <mergeCell ref="AC2:AD2"/>
    <mergeCell ref="AG2:AH2"/>
    <mergeCell ref="AP2:BE2"/>
    <mergeCell ref="BB3:BE3"/>
    <mergeCell ref="BB4:BE4"/>
    <mergeCell ref="AX6:AY6"/>
    <mergeCell ref="BB6:BC6"/>
    <mergeCell ref="BB8:BC8"/>
    <mergeCell ref="BB10:BD10"/>
    <mergeCell ref="AO12:AQ12"/>
    <mergeCell ref="BB12:BD12"/>
    <mergeCell ref="AU14:AW14"/>
    <mergeCell ref="AY14:BA14"/>
    <mergeCell ref="BC14:BD14"/>
    <mergeCell ref="S17:AW17"/>
    <mergeCell ref="S18:Y18"/>
    <mergeCell ref="Z18:AF18"/>
    <mergeCell ref="AG18:AM18"/>
    <mergeCell ref="AN18:AT18"/>
    <mergeCell ref="AU18:AW18"/>
    <mergeCell ref="P22:R22"/>
    <mergeCell ref="AX22:AY22"/>
    <mergeCell ref="AZ22:BA22"/>
    <mergeCell ref="P23:R23"/>
    <mergeCell ref="AX23:AY23"/>
    <mergeCell ref="AZ23:BA23"/>
    <mergeCell ref="P24:R24"/>
    <mergeCell ref="AX24:AY24"/>
    <mergeCell ref="AZ24:BA24"/>
    <mergeCell ref="P25:R25"/>
    <mergeCell ref="AX25:AY25"/>
    <mergeCell ref="AZ25:BA25"/>
    <mergeCell ref="P26:R26"/>
    <mergeCell ref="AX26:AY26"/>
    <mergeCell ref="AZ26:BA26"/>
    <mergeCell ref="P27:R27"/>
    <mergeCell ref="AX27:AY27"/>
    <mergeCell ref="AZ27:BA27"/>
    <mergeCell ref="P28:R28"/>
    <mergeCell ref="AX28:AY28"/>
    <mergeCell ref="AZ28:BA28"/>
    <mergeCell ref="P29:R29"/>
    <mergeCell ref="AX29:AY29"/>
    <mergeCell ref="AZ29:BA29"/>
    <mergeCell ref="P30:R30"/>
    <mergeCell ref="AX30:AY30"/>
    <mergeCell ref="AZ30:BA30"/>
    <mergeCell ref="P31:R31"/>
    <mergeCell ref="AX31:AY31"/>
    <mergeCell ref="AZ31:BA31"/>
    <mergeCell ref="P32:R32"/>
    <mergeCell ref="AX32:AY32"/>
    <mergeCell ref="AZ32:BA32"/>
    <mergeCell ref="P33:R33"/>
    <mergeCell ref="AX33:AY33"/>
    <mergeCell ref="AZ33:BA33"/>
    <mergeCell ref="P34:R34"/>
    <mergeCell ref="AX34:AY34"/>
    <mergeCell ref="AZ34:BA34"/>
    <mergeCell ref="P35:R35"/>
    <mergeCell ref="AX35:AY35"/>
    <mergeCell ref="AZ35:BA35"/>
    <mergeCell ref="P36:R36"/>
    <mergeCell ref="AX36:AY36"/>
    <mergeCell ref="AZ36:BA36"/>
    <mergeCell ref="P37:R37"/>
    <mergeCell ref="AX37:AY37"/>
    <mergeCell ref="AZ37:BA37"/>
    <mergeCell ref="P38:R38"/>
    <mergeCell ref="AX38:AY38"/>
    <mergeCell ref="AZ38:BA38"/>
    <mergeCell ref="P39:R39"/>
    <mergeCell ref="AX39:AY39"/>
    <mergeCell ref="AZ39:BA39"/>
    <mergeCell ref="P40:R40"/>
    <mergeCell ref="AX40:AY40"/>
    <mergeCell ref="AZ40:BA40"/>
    <mergeCell ref="P41:R41"/>
    <mergeCell ref="AX41:AY41"/>
    <mergeCell ref="AZ41:BA41"/>
    <mergeCell ref="P42:R42"/>
    <mergeCell ref="AX42:AY42"/>
    <mergeCell ref="AZ42:BA42"/>
    <mergeCell ref="P43:R43"/>
    <mergeCell ref="AX43:AY43"/>
    <mergeCell ref="AZ43:BA43"/>
    <mergeCell ref="P44:R44"/>
    <mergeCell ref="AX44:AY44"/>
    <mergeCell ref="AZ44:BA44"/>
    <mergeCell ref="P45:R45"/>
    <mergeCell ref="AX45:AY45"/>
    <mergeCell ref="AZ45:BA45"/>
    <mergeCell ref="P46:R46"/>
    <mergeCell ref="AX46:AY46"/>
    <mergeCell ref="AZ46:BA46"/>
    <mergeCell ref="P47:R47"/>
    <mergeCell ref="AX47:AY47"/>
    <mergeCell ref="AZ47:BA47"/>
    <mergeCell ref="P48:R48"/>
    <mergeCell ref="AX48:AY48"/>
    <mergeCell ref="AZ48:BA48"/>
    <mergeCell ref="P49:R49"/>
    <mergeCell ref="AX49:AY49"/>
    <mergeCell ref="AZ49:BA49"/>
    <mergeCell ref="P50:R50"/>
    <mergeCell ref="AX50:AY50"/>
    <mergeCell ref="AZ50:BA50"/>
    <mergeCell ref="P51:R51"/>
    <mergeCell ref="AX51:AY51"/>
    <mergeCell ref="AZ51:BA51"/>
    <mergeCell ref="P52:R52"/>
    <mergeCell ref="AX52:AY52"/>
    <mergeCell ref="AZ52:BA52"/>
    <mergeCell ref="P53:R53"/>
    <mergeCell ref="AX53:AY53"/>
    <mergeCell ref="AZ53:BA53"/>
    <mergeCell ref="P54:R54"/>
    <mergeCell ref="AX54:AY54"/>
    <mergeCell ref="AZ54:BA54"/>
    <mergeCell ref="P55:R55"/>
    <mergeCell ref="AX55:AY55"/>
    <mergeCell ref="AZ55:BA55"/>
    <mergeCell ref="P56:R56"/>
    <mergeCell ref="AX56:AY56"/>
    <mergeCell ref="AZ56:BA56"/>
    <mergeCell ref="P57:R57"/>
    <mergeCell ref="AX57:AY57"/>
    <mergeCell ref="AZ57:BA57"/>
    <mergeCell ref="P58:R58"/>
    <mergeCell ref="AX58:AY58"/>
    <mergeCell ref="AZ58:BA58"/>
    <mergeCell ref="P59:R59"/>
    <mergeCell ref="AX59:AY59"/>
    <mergeCell ref="AZ59:BA59"/>
    <mergeCell ref="P60:R60"/>
    <mergeCell ref="AX60:AY60"/>
    <mergeCell ref="AZ60:BA60"/>
    <mergeCell ref="P61:R61"/>
    <mergeCell ref="AX61:AY61"/>
    <mergeCell ref="AZ61:BA61"/>
    <mergeCell ref="P62:R62"/>
    <mergeCell ref="AX62:AY62"/>
    <mergeCell ref="AZ62:BA62"/>
    <mergeCell ref="P63:R63"/>
    <mergeCell ref="AX63:AY63"/>
    <mergeCell ref="AZ63:BA63"/>
    <mergeCell ref="P64:R64"/>
    <mergeCell ref="AX64:AY64"/>
    <mergeCell ref="AZ64:BA64"/>
    <mergeCell ref="P65:R65"/>
    <mergeCell ref="AX65:AY65"/>
    <mergeCell ref="AZ65:BA65"/>
    <mergeCell ref="P66:R66"/>
    <mergeCell ref="AX66:AY66"/>
    <mergeCell ref="AZ66:BA66"/>
    <mergeCell ref="P67:R67"/>
    <mergeCell ref="AX67:AY67"/>
    <mergeCell ref="AZ67:BA67"/>
    <mergeCell ref="P68:R68"/>
    <mergeCell ref="AX68:AY68"/>
    <mergeCell ref="AZ68:BA68"/>
    <mergeCell ref="P69:R69"/>
    <mergeCell ref="AX69:AY69"/>
    <mergeCell ref="AZ69:BA69"/>
    <mergeCell ref="P70:R70"/>
    <mergeCell ref="AX70:AY70"/>
    <mergeCell ref="AZ70:BA70"/>
    <mergeCell ref="P71:R71"/>
    <mergeCell ref="AX71:AY71"/>
    <mergeCell ref="AZ71:BA71"/>
    <mergeCell ref="P72:R72"/>
    <mergeCell ref="AX72:AY72"/>
    <mergeCell ref="AZ72:BA72"/>
    <mergeCell ref="P73:R73"/>
    <mergeCell ref="AX73:AY73"/>
    <mergeCell ref="AZ73:BA73"/>
    <mergeCell ref="P74:R74"/>
    <mergeCell ref="AX74:AY74"/>
    <mergeCell ref="AZ74:BA74"/>
    <mergeCell ref="P75:R75"/>
    <mergeCell ref="AX75:AY75"/>
    <mergeCell ref="AZ75:BA75"/>
    <mergeCell ref="P76:R76"/>
    <mergeCell ref="AX76:AY76"/>
    <mergeCell ref="AZ76:BA76"/>
    <mergeCell ref="P77:R77"/>
    <mergeCell ref="AX77:AY77"/>
    <mergeCell ref="AZ77:BA77"/>
    <mergeCell ref="P78:R78"/>
    <mergeCell ref="AX78:AY78"/>
    <mergeCell ref="AZ78:BA78"/>
    <mergeCell ref="P79:R79"/>
    <mergeCell ref="AX79:AY79"/>
    <mergeCell ref="AZ79:BA79"/>
    <mergeCell ref="P80:R80"/>
    <mergeCell ref="AX80:AY80"/>
    <mergeCell ref="AZ80:BA80"/>
    <mergeCell ref="P81:R81"/>
    <mergeCell ref="AX81:AY81"/>
    <mergeCell ref="AZ81:BA81"/>
    <mergeCell ref="P82:R82"/>
    <mergeCell ref="AX82:AY82"/>
    <mergeCell ref="AZ82:BA82"/>
    <mergeCell ref="P83:R83"/>
    <mergeCell ref="AX83:AY83"/>
    <mergeCell ref="AZ83:BA83"/>
    <mergeCell ref="P84:R84"/>
    <mergeCell ref="AX84:AY84"/>
    <mergeCell ref="AZ84:BA84"/>
    <mergeCell ref="P85:R85"/>
    <mergeCell ref="AX85:AY85"/>
    <mergeCell ref="AZ85:BA85"/>
    <mergeCell ref="P86:R86"/>
    <mergeCell ref="AX86:AY86"/>
    <mergeCell ref="AZ86:BA86"/>
    <mergeCell ref="P87:R87"/>
    <mergeCell ref="AX87:AY87"/>
    <mergeCell ref="AZ87:BA87"/>
    <mergeCell ref="P88:R88"/>
    <mergeCell ref="AX88:AY88"/>
    <mergeCell ref="AZ88:BA88"/>
    <mergeCell ref="P89:R89"/>
    <mergeCell ref="AX89:AY89"/>
    <mergeCell ref="AZ89:BA89"/>
    <mergeCell ref="P90:R90"/>
    <mergeCell ref="AX90:AY90"/>
    <mergeCell ref="AZ90:BA90"/>
    <mergeCell ref="P91:R91"/>
    <mergeCell ref="AX91:AY91"/>
    <mergeCell ref="AZ91:BA91"/>
    <mergeCell ref="P92:R92"/>
    <mergeCell ref="AX92:AY92"/>
    <mergeCell ref="AZ92:BA92"/>
    <mergeCell ref="P93:R93"/>
    <mergeCell ref="AX93:AY93"/>
    <mergeCell ref="AZ93:BA93"/>
    <mergeCell ref="P94:R94"/>
    <mergeCell ref="AX94:AY94"/>
    <mergeCell ref="AZ94:BA94"/>
    <mergeCell ref="P95:R95"/>
    <mergeCell ref="AX95:AY95"/>
    <mergeCell ref="AZ95:BA95"/>
    <mergeCell ref="P96:R96"/>
    <mergeCell ref="AX96:AY96"/>
    <mergeCell ref="AZ96:BA96"/>
    <mergeCell ref="P97:R97"/>
    <mergeCell ref="AX97:AY97"/>
    <mergeCell ref="AZ97:BA97"/>
    <mergeCell ref="P98:R98"/>
    <mergeCell ref="AX98:AY98"/>
    <mergeCell ref="AZ98:BA98"/>
    <mergeCell ref="P99:R99"/>
    <mergeCell ref="AX99:AY99"/>
    <mergeCell ref="AZ99:BA99"/>
    <mergeCell ref="P100:R100"/>
    <mergeCell ref="AX100:AY100"/>
    <mergeCell ref="AZ100:BA100"/>
    <mergeCell ref="P101:R101"/>
    <mergeCell ref="AX101:AY101"/>
    <mergeCell ref="AZ101:BA101"/>
    <mergeCell ref="P102:R102"/>
    <mergeCell ref="AX102:AY102"/>
    <mergeCell ref="AZ102:BA102"/>
    <mergeCell ref="P103:R103"/>
    <mergeCell ref="AX103:AY103"/>
    <mergeCell ref="AZ103:BA103"/>
    <mergeCell ref="P104:R104"/>
    <mergeCell ref="AX104:AY104"/>
    <mergeCell ref="AZ104:BA104"/>
    <mergeCell ref="P105:R105"/>
    <mergeCell ref="AX105:AY105"/>
    <mergeCell ref="AZ105:BA105"/>
    <mergeCell ref="P106:R106"/>
    <mergeCell ref="AX106:AY106"/>
    <mergeCell ref="AZ106:BA106"/>
    <mergeCell ref="P107:R107"/>
    <mergeCell ref="AX107:AY107"/>
    <mergeCell ref="AZ107:BA107"/>
    <mergeCell ref="P108:R108"/>
    <mergeCell ref="AX108:AY108"/>
    <mergeCell ref="AZ108:BA108"/>
    <mergeCell ref="P109:R109"/>
    <mergeCell ref="AX109:AY109"/>
    <mergeCell ref="AZ109:BA109"/>
    <mergeCell ref="P110:R110"/>
    <mergeCell ref="AX110:AY110"/>
    <mergeCell ref="AZ110:BA110"/>
    <mergeCell ref="P111:R111"/>
    <mergeCell ref="AX111:AY111"/>
    <mergeCell ref="AZ111:BA111"/>
    <mergeCell ref="P112:R112"/>
    <mergeCell ref="AX112:AY112"/>
    <mergeCell ref="AZ112:BA112"/>
    <mergeCell ref="P113:R113"/>
    <mergeCell ref="AX113:AY113"/>
    <mergeCell ref="AZ113:BA113"/>
    <mergeCell ref="P114:R114"/>
    <mergeCell ref="AX114:AY114"/>
    <mergeCell ref="AZ114:BA114"/>
    <mergeCell ref="P115:R115"/>
    <mergeCell ref="AX115:AY115"/>
    <mergeCell ref="AZ115:BA115"/>
    <mergeCell ref="P116:R116"/>
    <mergeCell ref="AX116:AY116"/>
    <mergeCell ref="AZ116:BA116"/>
    <mergeCell ref="P117:R117"/>
    <mergeCell ref="AX117:AY117"/>
    <mergeCell ref="AZ117:BA117"/>
    <mergeCell ref="P118:R118"/>
    <mergeCell ref="AX118:AY118"/>
    <mergeCell ref="AZ118:BA118"/>
    <mergeCell ref="P119:R119"/>
    <mergeCell ref="AX119:AY119"/>
    <mergeCell ref="AZ119:BA119"/>
    <mergeCell ref="P120:R120"/>
    <mergeCell ref="AX120:AY120"/>
    <mergeCell ref="AZ120:BA120"/>
    <mergeCell ref="P121:R121"/>
    <mergeCell ref="AX121:AY121"/>
    <mergeCell ref="AZ121:BA121"/>
    <mergeCell ref="P122:R122"/>
    <mergeCell ref="AX122:AY122"/>
    <mergeCell ref="AZ122:BA122"/>
    <mergeCell ref="P123:R123"/>
    <mergeCell ref="AX123:AY123"/>
    <mergeCell ref="AZ123:BA123"/>
    <mergeCell ref="P124:R124"/>
    <mergeCell ref="AX124:AY124"/>
    <mergeCell ref="AZ124:BA124"/>
    <mergeCell ref="P125:R125"/>
    <mergeCell ref="AX125:AY125"/>
    <mergeCell ref="AZ125:BA125"/>
    <mergeCell ref="P126:R126"/>
    <mergeCell ref="AX126:AY126"/>
    <mergeCell ref="AZ126:BA126"/>
    <mergeCell ref="P127:R127"/>
    <mergeCell ref="AX127:AY127"/>
    <mergeCell ref="AZ127:BA127"/>
    <mergeCell ref="P128:R128"/>
    <mergeCell ref="AX128:AY128"/>
    <mergeCell ref="AZ128:BA128"/>
    <mergeCell ref="P129:R129"/>
    <mergeCell ref="AX129:AY129"/>
    <mergeCell ref="AZ129:BA129"/>
    <mergeCell ref="P130:R130"/>
    <mergeCell ref="AX130:AY130"/>
    <mergeCell ref="AZ130:BA130"/>
    <mergeCell ref="P131:R131"/>
    <mergeCell ref="AX131:AY131"/>
    <mergeCell ref="AZ131:BA131"/>
    <mergeCell ref="P132:R132"/>
    <mergeCell ref="AX132:AY132"/>
    <mergeCell ref="AZ132:BA132"/>
    <mergeCell ref="P133:R133"/>
    <mergeCell ref="AX133:AY133"/>
    <mergeCell ref="AZ133:BA133"/>
    <mergeCell ref="P134:R134"/>
    <mergeCell ref="AX134:AY134"/>
    <mergeCell ref="AZ134:BA134"/>
    <mergeCell ref="P135:R135"/>
    <mergeCell ref="AX135:AY135"/>
    <mergeCell ref="AZ135:BA135"/>
    <mergeCell ref="P136:R136"/>
    <mergeCell ref="AX136:AY136"/>
    <mergeCell ref="AZ136:BA136"/>
    <mergeCell ref="P137:R137"/>
    <mergeCell ref="AX137:AY137"/>
    <mergeCell ref="AZ137:BA137"/>
    <mergeCell ref="P138:R138"/>
    <mergeCell ref="AX138:AY138"/>
    <mergeCell ref="AZ138:BA138"/>
    <mergeCell ref="P139:R139"/>
    <mergeCell ref="AX139:AY139"/>
    <mergeCell ref="AZ139:BA139"/>
    <mergeCell ref="P140:R140"/>
    <mergeCell ref="AX140:AY140"/>
    <mergeCell ref="AZ140:BA140"/>
    <mergeCell ref="P141:R141"/>
    <mergeCell ref="AX141:AY141"/>
    <mergeCell ref="AZ141:BA141"/>
    <mergeCell ref="P142:R142"/>
    <mergeCell ref="AX142:AY142"/>
    <mergeCell ref="AZ142:BA142"/>
    <mergeCell ref="P143:R143"/>
    <mergeCell ref="AX143:AY143"/>
    <mergeCell ref="AZ143:BA143"/>
    <mergeCell ref="P144:R144"/>
    <mergeCell ref="AX144:AY144"/>
    <mergeCell ref="AZ144:BA144"/>
    <mergeCell ref="P145:R145"/>
    <mergeCell ref="AX145:AY145"/>
    <mergeCell ref="AZ145:BA145"/>
    <mergeCell ref="P146:R146"/>
    <mergeCell ref="AX146:AY146"/>
    <mergeCell ref="AZ146:BA146"/>
    <mergeCell ref="P147:R147"/>
    <mergeCell ref="AX147:AY147"/>
    <mergeCell ref="AZ147:BA147"/>
    <mergeCell ref="P148:R148"/>
    <mergeCell ref="AX148:AY148"/>
    <mergeCell ref="AZ148:BA148"/>
    <mergeCell ref="P149:R149"/>
    <mergeCell ref="AX149:AY149"/>
    <mergeCell ref="AZ149:BA149"/>
    <mergeCell ref="P150:R150"/>
    <mergeCell ref="AX150:AY150"/>
    <mergeCell ref="AZ150:BA150"/>
    <mergeCell ref="P151:R151"/>
    <mergeCell ref="AX151:AY151"/>
    <mergeCell ref="AZ151:BA151"/>
    <mergeCell ref="P152:R152"/>
    <mergeCell ref="AX152:AY152"/>
    <mergeCell ref="AZ152:BA152"/>
    <mergeCell ref="P153:R153"/>
    <mergeCell ref="AX153:AY153"/>
    <mergeCell ref="AZ153:BA153"/>
    <mergeCell ref="P154:R154"/>
    <mergeCell ref="AX154:AY154"/>
    <mergeCell ref="AZ154:BA154"/>
    <mergeCell ref="P155:R155"/>
    <mergeCell ref="AX155:AY155"/>
    <mergeCell ref="AZ155:BA155"/>
    <mergeCell ref="P156:R156"/>
    <mergeCell ref="AX156:AY156"/>
    <mergeCell ref="AZ156:BA156"/>
    <mergeCell ref="P157:R157"/>
    <mergeCell ref="AX157:AY157"/>
    <mergeCell ref="AZ157:BA157"/>
    <mergeCell ref="P158:R158"/>
    <mergeCell ref="AX158:AY158"/>
    <mergeCell ref="AZ158:BA158"/>
    <mergeCell ref="P159:R159"/>
    <mergeCell ref="AX159:AY159"/>
    <mergeCell ref="AZ159:BA159"/>
    <mergeCell ref="P160:R160"/>
    <mergeCell ref="AX160:AY160"/>
    <mergeCell ref="AZ160:BA160"/>
    <mergeCell ref="P161:R161"/>
    <mergeCell ref="AX161:AY161"/>
    <mergeCell ref="AZ161:BA161"/>
    <mergeCell ref="P162:R162"/>
    <mergeCell ref="AX162:AY162"/>
    <mergeCell ref="AZ162:BA162"/>
    <mergeCell ref="P163:R163"/>
    <mergeCell ref="AX163:AY163"/>
    <mergeCell ref="AZ163:BA163"/>
    <mergeCell ref="P164:R164"/>
    <mergeCell ref="AX164:AY164"/>
    <mergeCell ref="AZ164:BA164"/>
    <mergeCell ref="P165:R165"/>
    <mergeCell ref="AX165:AY165"/>
    <mergeCell ref="AZ165:BA165"/>
    <mergeCell ref="P166:R166"/>
    <mergeCell ref="AX166:AY166"/>
    <mergeCell ref="AZ166:BA166"/>
    <mergeCell ref="P167:R167"/>
    <mergeCell ref="AX167:AY167"/>
    <mergeCell ref="AZ167:BA167"/>
    <mergeCell ref="P168:R168"/>
    <mergeCell ref="AX168:AY168"/>
    <mergeCell ref="AZ168:BA168"/>
    <mergeCell ref="P169:R169"/>
    <mergeCell ref="AX169:AY169"/>
    <mergeCell ref="AZ169:BA169"/>
    <mergeCell ref="P170:R170"/>
    <mergeCell ref="AX170:AY170"/>
    <mergeCell ref="AZ170:BA170"/>
    <mergeCell ref="P171:R171"/>
    <mergeCell ref="AX171:AY171"/>
    <mergeCell ref="AZ171:BA171"/>
    <mergeCell ref="P172:R172"/>
    <mergeCell ref="AX172:AY172"/>
    <mergeCell ref="AZ172:BA172"/>
    <mergeCell ref="P173:R173"/>
    <mergeCell ref="AX173:AY173"/>
    <mergeCell ref="AZ173:BA173"/>
    <mergeCell ref="P174:R174"/>
    <mergeCell ref="AX174:AY174"/>
    <mergeCell ref="AZ174:BA174"/>
    <mergeCell ref="P175:R175"/>
    <mergeCell ref="AX175:AY175"/>
    <mergeCell ref="AZ175:BA175"/>
    <mergeCell ref="P176:R176"/>
    <mergeCell ref="AX176:AY176"/>
    <mergeCell ref="AZ176:BA176"/>
    <mergeCell ref="P177:R177"/>
    <mergeCell ref="AX177:AY177"/>
    <mergeCell ref="AZ177:BA177"/>
    <mergeCell ref="P178:R178"/>
    <mergeCell ref="AX178:AY178"/>
    <mergeCell ref="AZ178:BA178"/>
    <mergeCell ref="P179:R179"/>
    <mergeCell ref="AX179:AY179"/>
    <mergeCell ref="AZ179:BA179"/>
    <mergeCell ref="P180:R180"/>
    <mergeCell ref="AX180:AY180"/>
    <mergeCell ref="AZ180:BA180"/>
    <mergeCell ref="P181:R181"/>
    <mergeCell ref="AX181:AY181"/>
    <mergeCell ref="AZ181:BA181"/>
    <mergeCell ref="P182:R182"/>
    <mergeCell ref="AX182:AY182"/>
    <mergeCell ref="AZ182:BA182"/>
    <mergeCell ref="P183:R183"/>
    <mergeCell ref="AX183:AY183"/>
    <mergeCell ref="AZ183:BA183"/>
    <mergeCell ref="P184:R184"/>
    <mergeCell ref="AX184:AY184"/>
    <mergeCell ref="AZ184:BA184"/>
    <mergeCell ref="P185:R185"/>
    <mergeCell ref="AX185:AY185"/>
    <mergeCell ref="AZ185:BA185"/>
    <mergeCell ref="P186:R186"/>
    <mergeCell ref="AX186:AY186"/>
    <mergeCell ref="AZ186:BA186"/>
    <mergeCell ref="P187:R187"/>
    <mergeCell ref="AX187:AY187"/>
    <mergeCell ref="AZ187:BA187"/>
    <mergeCell ref="P188:R188"/>
    <mergeCell ref="AX188:AY188"/>
    <mergeCell ref="AZ188:BA188"/>
    <mergeCell ref="P189:R189"/>
    <mergeCell ref="AX189:AY189"/>
    <mergeCell ref="AZ189:BA189"/>
    <mergeCell ref="P190:R190"/>
    <mergeCell ref="AX190:AY190"/>
    <mergeCell ref="AZ190:BA190"/>
    <mergeCell ref="P191:R191"/>
    <mergeCell ref="AX191:AY191"/>
    <mergeCell ref="AZ191:BA191"/>
    <mergeCell ref="P192:R192"/>
    <mergeCell ref="AX192:AY192"/>
    <mergeCell ref="AZ192:BA192"/>
    <mergeCell ref="P193:R193"/>
    <mergeCell ref="AX193:AY193"/>
    <mergeCell ref="AZ193:BA193"/>
    <mergeCell ref="P194:R194"/>
    <mergeCell ref="AX194:AY194"/>
    <mergeCell ref="AZ194:BA194"/>
    <mergeCell ref="P195:R195"/>
    <mergeCell ref="AX195:AY195"/>
    <mergeCell ref="AZ195:BA195"/>
    <mergeCell ref="P196:R196"/>
    <mergeCell ref="AX196:AY196"/>
    <mergeCell ref="AZ196:BA196"/>
    <mergeCell ref="P197:R197"/>
    <mergeCell ref="AX197:AY197"/>
    <mergeCell ref="AZ197:BA197"/>
    <mergeCell ref="P198:R198"/>
    <mergeCell ref="AX198:AY198"/>
    <mergeCell ref="AZ198:BA198"/>
    <mergeCell ref="P199:R199"/>
    <mergeCell ref="AX199:AY199"/>
    <mergeCell ref="AZ199:BA199"/>
    <mergeCell ref="P200:R200"/>
    <mergeCell ref="AX200:AY200"/>
    <mergeCell ref="AZ200:BA200"/>
    <mergeCell ref="P201:R201"/>
    <mergeCell ref="AX201:AY201"/>
    <mergeCell ref="AZ201:BA201"/>
    <mergeCell ref="P202:R202"/>
    <mergeCell ref="AX202:AY202"/>
    <mergeCell ref="AZ202:BA202"/>
    <mergeCell ref="P203:R203"/>
    <mergeCell ref="AX203:AY203"/>
    <mergeCell ref="AZ203:BA203"/>
    <mergeCell ref="P204:R204"/>
    <mergeCell ref="AX204:AY204"/>
    <mergeCell ref="AZ204:BA204"/>
    <mergeCell ref="P205:R205"/>
    <mergeCell ref="AX205:AY205"/>
    <mergeCell ref="AZ205:BA205"/>
    <mergeCell ref="P206:R206"/>
    <mergeCell ref="AX206:AY206"/>
    <mergeCell ref="AZ206:BA206"/>
    <mergeCell ref="P207:R207"/>
    <mergeCell ref="AX207:AY207"/>
    <mergeCell ref="AZ207:BA207"/>
    <mergeCell ref="P208:R208"/>
    <mergeCell ref="AX208:AY208"/>
    <mergeCell ref="AZ208:BA208"/>
    <mergeCell ref="P209:R209"/>
    <mergeCell ref="AX209:AY209"/>
    <mergeCell ref="AZ209:BA209"/>
    <mergeCell ref="P210:R210"/>
    <mergeCell ref="AX210:AY210"/>
    <mergeCell ref="AZ210:BA210"/>
    <mergeCell ref="P211:R211"/>
    <mergeCell ref="AX211:AY211"/>
    <mergeCell ref="AZ211:BA211"/>
    <mergeCell ref="P212:R212"/>
    <mergeCell ref="AX212:AY212"/>
    <mergeCell ref="AZ212:BA212"/>
    <mergeCell ref="P213:R213"/>
    <mergeCell ref="AX213:AY213"/>
    <mergeCell ref="AZ213:BA213"/>
    <mergeCell ref="P214:R214"/>
    <mergeCell ref="AX214:AY214"/>
    <mergeCell ref="AZ214:BA214"/>
    <mergeCell ref="P215:R215"/>
    <mergeCell ref="AX215:AY215"/>
    <mergeCell ref="AZ215:BA215"/>
    <mergeCell ref="P216:R216"/>
    <mergeCell ref="AX216:AY216"/>
    <mergeCell ref="AZ216:BA216"/>
    <mergeCell ref="P217:R217"/>
    <mergeCell ref="AX217:AY217"/>
    <mergeCell ref="AZ217:BA217"/>
    <mergeCell ref="P218:R218"/>
    <mergeCell ref="AX218:AY218"/>
    <mergeCell ref="AZ218:BA218"/>
    <mergeCell ref="P219:R219"/>
    <mergeCell ref="AX219:AY219"/>
    <mergeCell ref="AZ219:BA219"/>
    <mergeCell ref="P220:R220"/>
    <mergeCell ref="AX220:AY220"/>
    <mergeCell ref="AZ220:BA220"/>
    <mergeCell ref="P221:R221"/>
    <mergeCell ref="AX221:AY221"/>
    <mergeCell ref="AZ221:BA221"/>
    <mergeCell ref="P222:R222"/>
    <mergeCell ref="AX222:AY222"/>
    <mergeCell ref="AZ222:BA222"/>
    <mergeCell ref="P223:R223"/>
    <mergeCell ref="AX223:AY223"/>
    <mergeCell ref="AZ223:BA223"/>
    <mergeCell ref="P224:R224"/>
    <mergeCell ref="AX224:AY224"/>
    <mergeCell ref="AZ224:BA224"/>
    <mergeCell ref="P225:R225"/>
    <mergeCell ref="AX225:AY225"/>
    <mergeCell ref="AZ225:BA225"/>
    <mergeCell ref="P226:R226"/>
    <mergeCell ref="AX226:AY226"/>
    <mergeCell ref="AZ226:BA226"/>
    <mergeCell ref="P227:R227"/>
    <mergeCell ref="AX227:AY227"/>
    <mergeCell ref="AZ227:BA227"/>
    <mergeCell ref="P228:R228"/>
    <mergeCell ref="AX228:AY228"/>
    <mergeCell ref="AZ228:BA228"/>
    <mergeCell ref="P229:R229"/>
    <mergeCell ref="AX229:AY229"/>
    <mergeCell ref="AZ229:BA229"/>
    <mergeCell ref="P230:R230"/>
    <mergeCell ref="AX230:AY230"/>
    <mergeCell ref="AZ230:BA230"/>
    <mergeCell ref="P231:R231"/>
    <mergeCell ref="AX231:AY231"/>
    <mergeCell ref="AZ231:BA231"/>
    <mergeCell ref="P232:R232"/>
    <mergeCell ref="AX232:AY232"/>
    <mergeCell ref="AZ232:BA232"/>
    <mergeCell ref="P233:R233"/>
    <mergeCell ref="AX233:AY233"/>
    <mergeCell ref="AZ233:BA233"/>
    <mergeCell ref="P234:R234"/>
    <mergeCell ref="AX234:AY234"/>
    <mergeCell ref="AZ234:BA234"/>
    <mergeCell ref="P235:R235"/>
    <mergeCell ref="AX235:AY235"/>
    <mergeCell ref="AZ235:BA235"/>
    <mergeCell ref="P236:R236"/>
    <mergeCell ref="AX236:AY236"/>
    <mergeCell ref="AZ236:BA236"/>
    <mergeCell ref="P237:R237"/>
    <mergeCell ref="AX237:AY237"/>
    <mergeCell ref="AZ237:BA237"/>
    <mergeCell ref="P238:R238"/>
    <mergeCell ref="AX238:AY238"/>
    <mergeCell ref="AZ238:BA238"/>
    <mergeCell ref="P239:R239"/>
    <mergeCell ref="AX239:AY239"/>
    <mergeCell ref="AZ239:BA239"/>
    <mergeCell ref="P240:R240"/>
    <mergeCell ref="AX240:AY240"/>
    <mergeCell ref="AZ240:BA240"/>
    <mergeCell ref="P241:R241"/>
    <mergeCell ref="AX241:AY241"/>
    <mergeCell ref="AZ241:BA241"/>
    <mergeCell ref="P242:R242"/>
    <mergeCell ref="AX242:AY242"/>
    <mergeCell ref="AZ242:BA242"/>
    <mergeCell ref="P243:R243"/>
    <mergeCell ref="AX243:AY243"/>
    <mergeCell ref="AZ243:BA243"/>
    <mergeCell ref="P244:R244"/>
    <mergeCell ref="AX244:AY244"/>
    <mergeCell ref="AZ244:BA244"/>
    <mergeCell ref="P245:R245"/>
    <mergeCell ref="AX245:AY245"/>
    <mergeCell ref="AZ245:BA245"/>
    <mergeCell ref="P246:R246"/>
    <mergeCell ref="AX246:AY246"/>
    <mergeCell ref="AZ246:BA246"/>
    <mergeCell ref="P247:R247"/>
    <mergeCell ref="AX247:AY247"/>
    <mergeCell ref="AZ247:BA247"/>
    <mergeCell ref="P248:R248"/>
    <mergeCell ref="AX248:AY248"/>
    <mergeCell ref="AZ248:BA248"/>
    <mergeCell ref="P249:R249"/>
    <mergeCell ref="AX249:AY249"/>
    <mergeCell ref="AZ249:BA249"/>
    <mergeCell ref="P250:R250"/>
    <mergeCell ref="AX250:AY250"/>
    <mergeCell ref="AZ250:BA250"/>
    <mergeCell ref="P251:R251"/>
    <mergeCell ref="AX251:AY251"/>
    <mergeCell ref="AZ251:BA251"/>
    <mergeCell ref="P252:R252"/>
    <mergeCell ref="AX252:AY252"/>
    <mergeCell ref="AZ252:BA252"/>
    <mergeCell ref="P253:R253"/>
    <mergeCell ref="AX253:AY253"/>
    <mergeCell ref="AZ253:BA253"/>
    <mergeCell ref="P254:R254"/>
    <mergeCell ref="AX254:AY254"/>
    <mergeCell ref="AZ254:BA254"/>
    <mergeCell ref="P255:R255"/>
    <mergeCell ref="AX255:AY255"/>
    <mergeCell ref="AZ255:BA255"/>
    <mergeCell ref="P256:R256"/>
    <mergeCell ref="AX256:AY256"/>
    <mergeCell ref="AZ256:BA256"/>
    <mergeCell ref="P257:R257"/>
    <mergeCell ref="AX257:AY257"/>
    <mergeCell ref="AZ257:BA257"/>
    <mergeCell ref="P258:R258"/>
    <mergeCell ref="AX258:AY258"/>
    <mergeCell ref="AZ258:BA258"/>
    <mergeCell ref="P259:R259"/>
    <mergeCell ref="AX259:AY259"/>
    <mergeCell ref="AZ259:BA259"/>
    <mergeCell ref="P260:R260"/>
    <mergeCell ref="AX260:AY260"/>
    <mergeCell ref="AZ260:BA260"/>
    <mergeCell ref="P261:R261"/>
    <mergeCell ref="AX261:AY261"/>
    <mergeCell ref="AZ261:BA261"/>
    <mergeCell ref="P262:R262"/>
    <mergeCell ref="AX262:AY262"/>
    <mergeCell ref="AZ262:BA262"/>
    <mergeCell ref="P263:R263"/>
    <mergeCell ref="AX263:AY263"/>
    <mergeCell ref="AZ263:BA263"/>
    <mergeCell ref="P264:R264"/>
    <mergeCell ref="AX264:AY264"/>
    <mergeCell ref="AZ264:BA264"/>
    <mergeCell ref="P265:R265"/>
    <mergeCell ref="AX265:AY265"/>
    <mergeCell ref="AZ265:BA265"/>
    <mergeCell ref="P266:R266"/>
    <mergeCell ref="AX266:AY266"/>
    <mergeCell ref="AZ266:BA266"/>
    <mergeCell ref="P267:R267"/>
    <mergeCell ref="AX267:AY267"/>
    <mergeCell ref="AZ267:BA267"/>
    <mergeCell ref="P268:R268"/>
    <mergeCell ref="AX268:AY268"/>
    <mergeCell ref="AZ268:BA268"/>
    <mergeCell ref="P269:R269"/>
    <mergeCell ref="AX269:AY269"/>
    <mergeCell ref="AZ269:BA269"/>
    <mergeCell ref="P270:R270"/>
    <mergeCell ref="AX270:AY270"/>
    <mergeCell ref="AZ270:BA270"/>
    <mergeCell ref="P271:R271"/>
    <mergeCell ref="AX271:AY271"/>
    <mergeCell ref="AZ271:BA271"/>
    <mergeCell ref="P272:R272"/>
    <mergeCell ref="AX272:AY272"/>
    <mergeCell ref="AZ272:BA272"/>
    <mergeCell ref="P273:R273"/>
    <mergeCell ref="AX273:AY273"/>
    <mergeCell ref="AZ273:BA273"/>
    <mergeCell ref="P274:R274"/>
    <mergeCell ref="AX274:AY274"/>
    <mergeCell ref="AZ274:BA274"/>
    <mergeCell ref="P275:R275"/>
    <mergeCell ref="AX275:AY275"/>
    <mergeCell ref="AZ275:BA275"/>
    <mergeCell ref="P276:R276"/>
    <mergeCell ref="AX276:AY276"/>
    <mergeCell ref="AZ276:BA276"/>
    <mergeCell ref="P277:R277"/>
    <mergeCell ref="AX277:AY277"/>
    <mergeCell ref="AZ277:BA277"/>
    <mergeCell ref="P278:R278"/>
    <mergeCell ref="AX278:AY278"/>
    <mergeCell ref="AZ278:BA278"/>
    <mergeCell ref="P279:R279"/>
    <mergeCell ref="AX279:AY279"/>
    <mergeCell ref="AZ279:BA279"/>
    <mergeCell ref="P280:R280"/>
    <mergeCell ref="AX280:AY280"/>
    <mergeCell ref="AZ280:BA280"/>
    <mergeCell ref="P281:R281"/>
    <mergeCell ref="AX281:AY281"/>
    <mergeCell ref="AZ281:BA281"/>
    <mergeCell ref="P282:R282"/>
    <mergeCell ref="AX282:AY282"/>
    <mergeCell ref="AZ282:BA282"/>
    <mergeCell ref="P283:R283"/>
    <mergeCell ref="AX283:AY283"/>
    <mergeCell ref="AZ283:BA283"/>
    <mergeCell ref="P284:R284"/>
    <mergeCell ref="AX284:AY284"/>
    <mergeCell ref="AZ284:BA284"/>
    <mergeCell ref="P285:R285"/>
    <mergeCell ref="AX285:AY285"/>
    <mergeCell ref="AZ285:BA285"/>
    <mergeCell ref="P286:R286"/>
    <mergeCell ref="AX286:AY286"/>
    <mergeCell ref="AZ286:BA286"/>
    <mergeCell ref="P287:R287"/>
    <mergeCell ref="AX287:AY287"/>
    <mergeCell ref="AZ287:BA287"/>
    <mergeCell ref="P288:R288"/>
    <mergeCell ref="AX288:AY288"/>
    <mergeCell ref="AZ288:BA288"/>
    <mergeCell ref="P289:R289"/>
    <mergeCell ref="AX289:AY289"/>
    <mergeCell ref="AZ289:BA289"/>
    <mergeCell ref="P290:R290"/>
    <mergeCell ref="AX290:AY290"/>
    <mergeCell ref="AZ290:BA290"/>
    <mergeCell ref="P291:R291"/>
    <mergeCell ref="AX291:AY291"/>
    <mergeCell ref="AZ291:BA291"/>
    <mergeCell ref="P292:R292"/>
    <mergeCell ref="AX292:AY292"/>
    <mergeCell ref="AZ292:BA292"/>
    <mergeCell ref="P293:R293"/>
    <mergeCell ref="AX293:AY293"/>
    <mergeCell ref="AZ293:BA293"/>
    <mergeCell ref="P294:R294"/>
    <mergeCell ref="AX294:AY294"/>
    <mergeCell ref="AZ294:BA294"/>
    <mergeCell ref="P295:R295"/>
    <mergeCell ref="AX295:AY295"/>
    <mergeCell ref="AZ295:BA295"/>
    <mergeCell ref="P296:R296"/>
    <mergeCell ref="AX296:AY296"/>
    <mergeCell ref="AZ296:BA296"/>
    <mergeCell ref="P297:R297"/>
    <mergeCell ref="AX297:AY297"/>
    <mergeCell ref="AZ297:BA297"/>
    <mergeCell ref="P298:R298"/>
    <mergeCell ref="AX298:AY298"/>
    <mergeCell ref="AZ298:BA298"/>
    <mergeCell ref="P299:R299"/>
    <mergeCell ref="AX299:AY299"/>
    <mergeCell ref="AZ299:BA299"/>
    <mergeCell ref="P300:R300"/>
    <mergeCell ref="AX300:AY300"/>
    <mergeCell ref="AZ300:BA300"/>
    <mergeCell ref="P301:R301"/>
    <mergeCell ref="AX301:AY301"/>
    <mergeCell ref="AZ301:BA301"/>
    <mergeCell ref="P302:R302"/>
    <mergeCell ref="AX302:AY302"/>
    <mergeCell ref="AZ302:BA302"/>
    <mergeCell ref="P303:R303"/>
    <mergeCell ref="AX303:AY303"/>
    <mergeCell ref="AZ303:BA303"/>
    <mergeCell ref="P304:R304"/>
    <mergeCell ref="AX304:AY304"/>
    <mergeCell ref="AZ304:BA304"/>
    <mergeCell ref="P305:R305"/>
    <mergeCell ref="AX305:AY305"/>
    <mergeCell ref="AZ305:BA305"/>
    <mergeCell ref="P306:R306"/>
    <mergeCell ref="AX306:AY306"/>
    <mergeCell ref="AZ306:BA306"/>
    <mergeCell ref="P307:R307"/>
    <mergeCell ref="AX307:AY307"/>
    <mergeCell ref="AZ307:BA307"/>
    <mergeCell ref="P308:R308"/>
    <mergeCell ref="AX308:AY308"/>
    <mergeCell ref="AZ308:BA308"/>
    <mergeCell ref="P309:R309"/>
    <mergeCell ref="AX309:AY309"/>
    <mergeCell ref="AZ309:BA309"/>
    <mergeCell ref="P310:R310"/>
    <mergeCell ref="AX310:AY310"/>
    <mergeCell ref="AZ310:BA310"/>
    <mergeCell ref="P311:R311"/>
    <mergeCell ref="AX311:AY311"/>
    <mergeCell ref="AZ311:BA311"/>
    <mergeCell ref="P312:R312"/>
    <mergeCell ref="AX312:AY312"/>
    <mergeCell ref="AZ312:BA312"/>
    <mergeCell ref="P313:R313"/>
    <mergeCell ref="AX313:AY313"/>
    <mergeCell ref="AZ313:BA313"/>
    <mergeCell ref="P314:R314"/>
    <mergeCell ref="AX314:AY314"/>
    <mergeCell ref="AZ314:BA314"/>
    <mergeCell ref="P315:R315"/>
    <mergeCell ref="AX315:AY315"/>
    <mergeCell ref="AZ315:BA315"/>
    <mergeCell ref="P316:R316"/>
    <mergeCell ref="AX316:AY316"/>
    <mergeCell ref="AZ316:BA316"/>
    <mergeCell ref="P317:R317"/>
    <mergeCell ref="AX317:AY317"/>
    <mergeCell ref="AZ317:BA317"/>
    <mergeCell ref="P318:R318"/>
    <mergeCell ref="AX318:AY318"/>
    <mergeCell ref="AZ318:BA318"/>
    <mergeCell ref="P319:R319"/>
    <mergeCell ref="AX319:AY319"/>
    <mergeCell ref="AZ319:BA319"/>
    <mergeCell ref="P320:R320"/>
    <mergeCell ref="AX320:AY320"/>
    <mergeCell ref="AZ320:BA320"/>
    <mergeCell ref="P321:R321"/>
    <mergeCell ref="AX321:AY321"/>
    <mergeCell ref="AZ321:BA321"/>
    <mergeCell ref="M323:R323"/>
    <mergeCell ref="AX323:AY323"/>
    <mergeCell ref="AZ323:BA323"/>
    <mergeCell ref="M324:R324"/>
    <mergeCell ref="AX324:AY324"/>
    <mergeCell ref="AZ324:BA324"/>
    <mergeCell ref="M325:R325"/>
    <mergeCell ref="AX325:AY325"/>
    <mergeCell ref="AZ325:BA325"/>
    <mergeCell ref="G326:R326"/>
    <mergeCell ref="G327:R327"/>
    <mergeCell ref="L328:R328"/>
    <mergeCell ref="L329:R329"/>
    <mergeCell ref="L330:R330"/>
    <mergeCell ref="L331:R331"/>
    <mergeCell ref="L332:R332"/>
    <mergeCell ref="B17:B21"/>
    <mergeCell ref="C17:E21"/>
    <mergeCell ref="G17:G21"/>
    <mergeCell ref="H17:K21"/>
    <mergeCell ref="L17:O21"/>
    <mergeCell ref="P17:R21"/>
    <mergeCell ref="AX17:AY21"/>
    <mergeCell ref="AZ17:BA21"/>
    <mergeCell ref="BB17:BF21"/>
    <mergeCell ref="B22:B24"/>
    <mergeCell ref="C22:E24"/>
    <mergeCell ref="G22:G24"/>
    <mergeCell ref="H22:K24"/>
    <mergeCell ref="L22:O24"/>
    <mergeCell ref="BB22:BF24"/>
    <mergeCell ref="B25:B27"/>
    <mergeCell ref="C25:E27"/>
    <mergeCell ref="G25:G27"/>
    <mergeCell ref="H25:K27"/>
    <mergeCell ref="L25:O27"/>
    <mergeCell ref="BB25:BF27"/>
    <mergeCell ref="B28:B30"/>
    <mergeCell ref="C28:E30"/>
    <mergeCell ref="G28:G30"/>
    <mergeCell ref="H28:K30"/>
    <mergeCell ref="L28:O30"/>
    <mergeCell ref="BB28:BF30"/>
    <mergeCell ref="B31:B33"/>
    <mergeCell ref="C31:E33"/>
    <mergeCell ref="G31:G33"/>
    <mergeCell ref="H31:K33"/>
    <mergeCell ref="L31:O33"/>
    <mergeCell ref="BB31:BF33"/>
    <mergeCell ref="B34:B36"/>
    <mergeCell ref="C34:E36"/>
    <mergeCell ref="G34:G36"/>
    <mergeCell ref="H34:K36"/>
    <mergeCell ref="L34:O36"/>
    <mergeCell ref="BB34:BF36"/>
    <mergeCell ref="B37:B39"/>
    <mergeCell ref="C37:E39"/>
    <mergeCell ref="G37:G39"/>
    <mergeCell ref="H37:K39"/>
    <mergeCell ref="L37:O39"/>
    <mergeCell ref="BB37:BF39"/>
    <mergeCell ref="B40:B42"/>
    <mergeCell ref="C40:E42"/>
    <mergeCell ref="G40:G42"/>
    <mergeCell ref="H40:K42"/>
    <mergeCell ref="L40:O42"/>
    <mergeCell ref="BB40:BF42"/>
    <mergeCell ref="B43:B45"/>
    <mergeCell ref="C43:E45"/>
    <mergeCell ref="G43:G45"/>
    <mergeCell ref="H43:K45"/>
    <mergeCell ref="L43:O45"/>
    <mergeCell ref="BB43:BF45"/>
    <mergeCell ref="B46:B48"/>
    <mergeCell ref="C46:E48"/>
    <mergeCell ref="G46:G48"/>
    <mergeCell ref="H46:K48"/>
    <mergeCell ref="L46:O48"/>
    <mergeCell ref="BB46:BF48"/>
    <mergeCell ref="B49:B51"/>
    <mergeCell ref="C49:E51"/>
    <mergeCell ref="G49:G51"/>
    <mergeCell ref="H49:K51"/>
    <mergeCell ref="L49:O51"/>
    <mergeCell ref="BB49:BF51"/>
    <mergeCell ref="B52:B54"/>
    <mergeCell ref="C52:E54"/>
    <mergeCell ref="G52:G54"/>
    <mergeCell ref="H52:K54"/>
    <mergeCell ref="L52:O54"/>
    <mergeCell ref="BB52:BF54"/>
    <mergeCell ref="B55:B57"/>
    <mergeCell ref="C55:E57"/>
    <mergeCell ref="G55:G57"/>
    <mergeCell ref="H55:K57"/>
    <mergeCell ref="L55:O57"/>
    <mergeCell ref="BB55:BF57"/>
    <mergeCell ref="B58:B60"/>
    <mergeCell ref="C58:E60"/>
    <mergeCell ref="G58:G60"/>
    <mergeCell ref="H58:K60"/>
    <mergeCell ref="L58:O60"/>
    <mergeCell ref="BB58:BF60"/>
    <mergeCell ref="B61:B63"/>
    <mergeCell ref="C61:E63"/>
    <mergeCell ref="G61:G63"/>
    <mergeCell ref="H61:K63"/>
    <mergeCell ref="L61:O63"/>
    <mergeCell ref="BB61:BF63"/>
    <mergeCell ref="B64:B66"/>
    <mergeCell ref="C64:E66"/>
    <mergeCell ref="G64:G66"/>
    <mergeCell ref="H64:K66"/>
    <mergeCell ref="L64:O66"/>
    <mergeCell ref="BB64:BF66"/>
    <mergeCell ref="B67:B69"/>
    <mergeCell ref="C67:E69"/>
    <mergeCell ref="G67:G69"/>
    <mergeCell ref="H67:K69"/>
    <mergeCell ref="L67:O69"/>
    <mergeCell ref="BB67:BF69"/>
    <mergeCell ref="B70:B72"/>
    <mergeCell ref="C70:E72"/>
    <mergeCell ref="G70:G72"/>
    <mergeCell ref="H70:K72"/>
    <mergeCell ref="L70:O72"/>
    <mergeCell ref="BB70:BF72"/>
    <mergeCell ref="B73:B75"/>
    <mergeCell ref="C73:E75"/>
    <mergeCell ref="G73:G75"/>
    <mergeCell ref="H73:K75"/>
    <mergeCell ref="L73:O75"/>
    <mergeCell ref="BB73:BF75"/>
    <mergeCell ref="B76:B78"/>
    <mergeCell ref="C76:E78"/>
    <mergeCell ref="G76:G78"/>
    <mergeCell ref="H76:K78"/>
    <mergeCell ref="L76:O78"/>
    <mergeCell ref="BB76:BF78"/>
    <mergeCell ref="B79:B81"/>
    <mergeCell ref="C79:E81"/>
    <mergeCell ref="G79:G81"/>
    <mergeCell ref="H79:K81"/>
    <mergeCell ref="L79:O81"/>
    <mergeCell ref="BB79:BF81"/>
    <mergeCell ref="B82:B84"/>
    <mergeCell ref="C82:E84"/>
    <mergeCell ref="G82:G84"/>
    <mergeCell ref="H82:K84"/>
    <mergeCell ref="L82:O84"/>
    <mergeCell ref="BB82:BF84"/>
    <mergeCell ref="B85:B87"/>
    <mergeCell ref="C85:E87"/>
    <mergeCell ref="G85:G87"/>
    <mergeCell ref="H85:K87"/>
    <mergeCell ref="L85:O87"/>
    <mergeCell ref="BB85:BF87"/>
    <mergeCell ref="B88:B90"/>
    <mergeCell ref="C88:E90"/>
    <mergeCell ref="G88:G90"/>
    <mergeCell ref="H88:K90"/>
    <mergeCell ref="L88:O90"/>
    <mergeCell ref="BB88:BF90"/>
    <mergeCell ref="B91:B93"/>
    <mergeCell ref="C91:E93"/>
    <mergeCell ref="G91:G93"/>
    <mergeCell ref="H91:K93"/>
    <mergeCell ref="L91:O93"/>
    <mergeCell ref="BB91:BF93"/>
    <mergeCell ref="B94:B96"/>
    <mergeCell ref="C94:E96"/>
    <mergeCell ref="G94:G96"/>
    <mergeCell ref="H94:K96"/>
    <mergeCell ref="L94:O96"/>
    <mergeCell ref="BB94:BF96"/>
    <mergeCell ref="B97:B99"/>
    <mergeCell ref="C97:E99"/>
    <mergeCell ref="G97:G99"/>
    <mergeCell ref="H97:K99"/>
    <mergeCell ref="L97:O99"/>
    <mergeCell ref="BB97:BF99"/>
    <mergeCell ref="B100:B102"/>
    <mergeCell ref="C100:E102"/>
    <mergeCell ref="G100:G102"/>
    <mergeCell ref="H100:K102"/>
    <mergeCell ref="L100:O102"/>
    <mergeCell ref="BB100:BF102"/>
    <mergeCell ref="B103:B105"/>
    <mergeCell ref="C103:E105"/>
    <mergeCell ref="G103:G105"/>
    <mergeCell ref="H103:K105"/>
    <mergeCell ref="L103:O105"/>
    <mergeCell ref="BB103:BF105"/>
    <mergeCell ref="B106:B108"/>
    <mergeCell ref="C106:E108"/>
    <mergeCell ref="G106:G108"/>
    <mergeCell ref="H106:K108"/>
    <mergeCell ref="L106:O108"/>
    <mergeCell ref="BB106:BF108"/>
    <mergeCell ref="B109:B111"/>
    <mergeCell ref="C109:E111"/>
    <mergeCell ref="G109:G111"/>
    <mergeCell ref="H109:K111"/>
    <mergeCell ref="L109:O111"/>
    <mergeCell ref="BB109:BF111"/>
    <mergeCell ref="B112:B114"/>
    <mergeCell ref="C112:E114"/>
    <mergeCell ref="G112:G114"/>
    <mergeCell ref="H112:K114"/>
    <mergeCell ref="L112:O114"/>
    <mergeCell ref="BB112:BF114"/>
    <mergeCell ref="B115:B117"/>
    <mergeCell ref="C115:E117"/>
    <mergeCell ref="G115:G117"/>
    <mergeCell ref="H115:K117"/>
    <mergeCell ref="L115:O117"/>
    <mergeCell ref="BB115:BF117"/>
    <mergeCell ref="B118:B120"/>
    <mergeCell ref="C118:E120"/>
    <mergeCell ref="G118:G120"/>
    <mergeCell ref="H118:K120"/>
    <mergeCell ref="L118:O120"/>
    <mergeCell ref="BB118:BF120"/>
    <mergeCell ref="B121:B123"/>
    <mergeCell ref="C121:E123"/>
    <mergeCell ref="G121:G123"/>
    <mergeCell ref="H121:K123"/>
    <mergeCell ref="L121:O123"/>
    <mergeCell ref="BB121:BF123"/>
    <mergeCell ref="B124:B126"/>
    <mergeCell ref="C124:E126"/>
    <mergeCell ref="G124:G126"/>
    <mergeCell ref="H124:K126"/>
    <mergeCell ref="L124:O126"/>
    <mergeCell ref="BB124:BF126"/>
    <mergeCell ref="B127:B129"/>
    <mergeCell ref="C127:E129"/>
    <mergeCell ref="G127:G129"/>
    <mergeCell ref="H127:K129"/>
    <mergeCell ref="L127:O129"/>
    <mergeCell ref="BB127:BF129"/>
    <mergeCell ref="B130:B132"/>
    <mergeCell ref="C130:E132"/>
    <mergeCell ref="G130:G132"/>
    <mergeCell ref="H130:K132"/>
    <mergeCell ref="L130:O132"/>
    <mergeCell ref="BB130:BF132"/>
    <mergeCell ref="B133:B135"/>
    <mergeCell ref="C133:E135"/>
    <mergeCell ref="G133:G135"/>
    <mergeCell ref="H133:K135"/>
    <mergeCell ref="L133:O135"/>
    <mergeCell ref="BB133:BF135"/>
    <mergeCell ref="B136:B138"/>
    <mergeCell ref="C136:E138"/>
    <mergeCell ref="G136:G138"/>
    <mergeCell ref="H136:K138"/>
    <mergeCell ref="L136:O138"/>
    <mergeCell ref="BB136:BF138"/>
    <mergeCell ref="B139:B141"/>
    <mergeCell ref="C139:E141"/>
    <mergeCell ref="G139:G141"/>
    <mergeCell ref="H139:K141"/>
    <mergeCell ref="L139:O141"/>
    <mergeCell ref="BB139:BF141"/>
    <mergeCell ref="B142:B144"/>
    <mergeCell ref="C142:E144"/>
    <mergeCell ref="G142:G144"/>
    <mergeCell ref="H142:K144"/>
    <mergeCell ref="L142:O144"/>
    <mergeCell ref="BB142:BF144"/>
    <mergeCell ref="B145:B147"/>
    <mergeCell ref="C145:E147"/>
    <mergeCell ref="G145:G147"/>
    <mergeCell ref="H145:K147"/>
    <mergeCell ref="L145:O147"/>
    <mergeCell ref="BB145:BF147"/>
    <mergeCell ref="B148:B150"/>
    <mergeCell ref="C148:E150"/>
    <mergeCell ref="G148:G150"/>
    <mergeCell ref="H148:K150"/>
    <mergeCell ref="L148:O150"/>
    <mergeCell ref="BB148:BF150"/>
    <mergeCell ref="B151:B153"/>
    <mergeCell ref="C151:E153"/>
    <mergeCell ref="G151:G153"/>
    <mergeCell ref="H151:K153"/>
    <mergeCell ref="L151:O153"/>
    <mergeCell ref="BB151:BF153"/>
    <mergeCell ref="B154:B156"/>
    <mergeCell ref="C154:E156"/>
    <mergeCell ref="G154:G156"/>
    <mergeCell ref="H154:K156"/>
    <mergeCell ref="L154:O156"/>
    <mergeCell ref="BB154:BF156"/>
    <mergeCell ref="B157:B159"/>
    <mergeCell ref="C157:E159"/>
    <mergeCell ref="G157:G159"/>
    <mergeCell ref="H157:K159"/>
    <mergeCell ref="L157:O159"/>
    <mergeCell ref="BB157:BF159"/>
    <mergeCell ref="B160:B162"/>
    <mergeCell ref="C160:E162"/>
    <mergeCell ref="G160:G162"/>
    <mergeCell ref="H160:K162"/>
    <mergeCell ref="L160:O162"/>
    <mergeCell ref="BB160:BF162"/>
    <mergeCell ref="B163:B165"/>
    <mergeCell ref="C163:E165"/>
    <mergeCell ref="G163:G165"/>
    <mergeCell ref="H163:K165"/>
    <mergeCell ref="L163:O165"/>
    <mergeCell ref="BB163:BF165"/>
    <mergeCell ref="B166:B168"/>
    <mergeCell ref="C166:E168"/>
    <mergeCell ref="G166:G168"/>
    <mergeCell ref="H166:K168"/>
    <mergeCell ref="L166:O168"/>
    <mergeCell ref="BB166:BF168"/>
    <mergeCell ref="B169:B171"/>
    <mergeCell ref="C169:E171"/>
    <mergeCell ref="G169:G171"/>
    <mergeCell ref="H169:K171"/>
    <mergeCell ref="L169:O171"/>
    <mergeCell ref="BB169:BF171"/>
    <mergeCell ref="B172:B174"/>
    <mergeCell ref="C172:E174"/>
    <mergeCell ref="G172:G174"/>
    <mergeCell ref="H172:K174"/>
    <mergeCell ref="L172:O174"/>
    <mergeCell ref="BB172:BF174"/>
    <mergeCell ref="B175:B177"/>
    <mergeCell ref="C175:E177"/>
    <mergeCell ref="G175:G177"/>
    <mergeCell ref="H175:K177"/>
    <mergeCell ref="L175:O177"/>
    <mergeCell ref="BB175:BF177"/>
    <mergeCell ref="B178:B180"/>
    <mergeCell ref="C178:E180"/>
    <mergeCell ref="G178:G180"/>
    <mergeCell ref="H178:K180"/>
    <mergeCell ref="L178:O180"/>
    <mergeCell ref="BB178:BF180"/>
    <mergeCell ref="B181:B183"/>
    <mergeCell ref="C181:E183"/>
    <mergeCell ref="G181:G183"/>
    <mergeCell ref="H181:K183"/>
    <mergeCell ref="L181:O183"/>
    <mergeCell ref="BB181:BF183"/>
    <mergeCell ref="B184:B186"/>
    <mergeCell ref="C184:E186"/>
    <mergeCell ref="G184:G186"/>
    <mergeCell ref="H184:K186"/>
    <mergeCell ref="L184:O186"/>
    <mergeCell ref="BB184:BF186"/>
    <mergeCell ref="B187:B189"/>
    <mergeCell ref="C187:E189"/>
    <mergeCell ref="G187:G189"/>
    <mergeCell ref="H187:K189"/>
    <mergeCell ref="L187:O189"/>
    <mergeCell ref="BB187:BF189"/>
    <mergeCell ref="B190:B192"/>
    <mergeCell ref="C190:E192"/>
    <mergeCell ref="G190:G192"/>
    <mergeCell ref="H190:K192"/>
    <mergeCell ref="L190:O192"/>
    <mergeCell ref="BB190:BF192"/>
    <mergeCell ref="B193:B195"/>
    <mergeCell ref="C193:E195"/>
    <mergeCell ref="G193:G195"/>
    <mergeCell ref="H193:K195"/>
    <mergeCell ref="L193:O195"/>
    <mergeCell ref="BB193:BF195"/>
    <mergeCell ref="B196:B198"/>
    <mergeCell ref="C196:E198"/>
    <mergeCell ref="G196:G198"/>
    <mergeCell ref="H196:K198"/>
    <mergeCell ref="L196:O198"/>
    <mergeCell ref="BB196:BF198"/>
    <mergeCell ref="B199:B201"/>
    <mergeCell ref="C199:E201"/>
    <mergeCell ref="G199:G201"/>
    <mergeCell ref="H199:K201"/>
    <mergeCell ref="L199:O201"/>
    <mergeCell ref="BB199:BF201"/>
    <mergeCell ref="B202:B204"/>
    <mergeCell ref="C202:E204"/>
    <mergeCell ref="G202:G204"/>
    <mergeCell ref="H202:K204"/>
    <mergeCell ref="L202:O204"/>
    <mergeCell ref="BB202:BF204"/>
    <mergeCell ref="B205:B207"/>
    <mergeCell ref="C205:E207"/>
    <mergeCell ref="G205:G207"/>
    <mergeCell ref="H205:K207"/>
    <mergeCell ref="L205:O207"/>
    <mergeCell ref="BB205:BF207"/>
    <mergeCell ref="B208:B210"/>
    <mergeCell ref="C208:E210"/>
    <mergeCell ref="G208:G210"/>
    <mergeCell ref="H208:K210"/>
    <mergeCell ref="L208:O210"/>
    <mergeCell ref="BB208:BF210"/>
    <mergeCell ref="B211:B213"/>
    <mergeCell ref="C211:E213"/>
    <mergeCell ref="G211:G213"/>
    <mergeCell ref="H211:K213"/>
    <mergeCell ref="L211:O213"/>
    <mergeCell ref="BB211:BF213"/>
    <mergeCell ref="B214:B216"/>
    <mergeCell ref="C214:E216"/>
    <mergeCell ref="G214:G216"/>
    <mergeCell ref="H214:K216"/>
    <mergeCell ref="L214:O216"/>
    <mergeCell ref="BB214:BF216"/>
    <mergeCell ref="B217:B219"/>
    <mergeCell ref="C217:E219"/>
    <mergeCell ref="G217:G219"/>
    <mergeCell ref="H217:K219"/>
    <mergeCell ref="L217:O219"/>
    <mergeCell ref="BB217:BF219"/>
    <mergeCell ref="B220:B222"/>
    <mergeCell ref="C220:E222"/>
    <mergeCell ref="G220:G222"/>
    <mergeCell ref="H220:K222"/>
    <mergeCell ref="L220:O222"/>
    <mergeCell ref="BB220:BF222"/>
    <mergeCell ref="B223:B225"/>
    <mergeCell ref="C223:E225"/>
    <mergeCell ref="G223:G225"/>
    <mergeCell ref="H223:K225"/>
    <mergeCell ref="L223:O225"/>
    <mergeCell ref="BB223:BF225"/>
    <mergeCell ref="B226:B228"/>
    <mergeCell ref="C226:E228"/>
    <mergeCell ref="G226:G228"/>
    <mergeCell ref="H226:K228"/>
    <mergeCell ref="L226:O228"/>
    <mergeCell ref="BB226:BF228"/>
    <mergeCell ref="B229:B231"/>
    <mergeCell ref="C229:E231"/>
    <mergeCell ref="G229:G231"/>
    <mergeCell ref="H229:K231"/>
    <mergeCell ref="L229:O231"/>
    <mergeCell ref="BB229:BF231"/>
    <mergeCell ref="B232:B234"/>
    <mergeCell ref="C232:E234"/>
    <mergeCell ref="G232:G234"/>
    <mergeCell ref="H232:K234"/>
    <mergeCell ref="L232:O234"/>
    <mergeCell ref="BB232:BF234"/>
    <mergeCell ref="B235:B237"/>
    <mergeCell ref="C235:E237"/>
    <mergeCell ref="G235:G237"/>
    <mergeCell ref="H235:K237"/>
    <mergeCell ref="L235:O237"/>
    <mergeCell ref="BB235:BF237"/>
    <mergeCell ref="B238:B240"/>
    <mergeCell ref="C238:E240"/>
    <mergeCell ref="G238:G240"/>
    <mergeCell ref="H238:K240"/>
    <mergeCell ref="L238:O240"/>
    <mergeCell ref="BB238:BF240"/>
    <mergeCell ref="B241:B243"/>
    <mergeCell ref="C241:E243"/>
    <mergeCell ref="G241:G243"/>
    <mergeCell ref="H241:K243"/>
    <mergeCell ref="L241:O243"/>
    <mergeCell ref="BB241:BF243"/>
    <mergeCell ref="B244:B246"/>
    <mergeCell ref="C244:E246"/>
    <mergeCell ref="G244:G246"/>
    <mergeCell ref="H244:K246"/>
    <mergeCell ref="L244:O246"/>
    <mergeCell ref="BB244:BF246"/>
    <mergeCell ref="B247:B249"/>
    <mergeCell ref="C247:E249"/>
    <mergeCell ref="G247:G249"/>
    <mergeCell ref="H247:K249"/>
    <mergeCell ref="L247:O249"/>
    <mergeCell ref="BB247:BF249"/>
    <mergeCell ref="B250:B252"/>
    <mergeCell ref="C250:E252"/>
    <mergeCell ref="G250:G252"/>
    <mergeCell ref="H250:K252"/>
    <mergeCell ref="L250:O252"/>
    <mergeCell ref="BB250:BF252"/>
    <mergeCell ref="B253:B255"/>
    <mergeCell ref="C253:E255"/>
    <mergeCell ref="G253:G255"/>
    <mergeCell ref="H253:K255"/>
    <mergeCell ref="L253:O255"/>
    <mergeCell ref="BB253:BF255"/>
    <mergeCell ref="B256:B258"/>
    <mergeCell ref="C256:E258"/>
    <mergeCell ref="G256:G258"/>
    <mergeCell ref="H256:K258"/>
    <mergeCell ref="L256:O258"/>
    <mergeCell ref="BB256:BF258"/>
    <mergeCell ref="B259:B261"/>
    <mergeCell ref="C259:E261"/>
    <mergeCell ref="G259:G261"/>
    <mergeCell ref="H259:K261"/>
    <mergeCell ref="L259:O261"/>
    <mergeCell ref="BB259:BF261"/>
    <mergeCell ref="B262:B264"/>
    <mergeCell ref="C262:E264"/>
    <mergeCell ref="G262:G264"/>
    <mergeCell ref="H262:K264"/>
    <mergeCell ref="L262:O264"/>
    <mergeCell ref="BB262:BF264"/>
    <mergeCell ref="B265:B267"/>
    <mergeCell ref="C265:E267"/>
    <mergeCell ref="G265:G267"/>
    <mergeCell ref="H265:K267"/>
    <mergeCell ref="L265:O267"/>
    <mergeCell ref="BB265:BF267"/>
    <mergeCell ref="B268:B270"/>
    <mergeCell ref="C268:E270"/>
    <mergeCell ref="G268:G270"/>
    <mergeCell ref="H268:K270"/>
    <mergeCell ref="L268:O270"/>
    <mergeCell ref="BB268:BF270"/>
    <mergeCell ref="B271:B273"/>
    <mergeCell ref="C271:E273"/>
    <mergeCell ref="G271:G273"/>
    <mergeCell ref="H271:K273"/>
    <mergeCell ref="L271:O273"/>
    <mergeCell ref="BB271:BF273"/>
    <mergeCell ref="B274:B276"/>
    <mergeCell ref="C274:E276"/>
    <mergeCell ref="G274:G276"/>
    <mergeCell ref="H274:K276"/>
    <mergeCell ref="L274:O276"/>
    <mergeCell ref="BB274:BF276"/>
    <mergeCell ref="B277:B279"/>
    <mergeCell ref="C277:E279"/>
    <mergeCell ref="G277:G279"/>
    <mergeCell ref="H277:K279"/>
    <mergeCell ref="L277:O279"/>
    <mergeCell ref="BB277:BF279"/>
    <mergeCell ref="B280:B282"/>
    <mergeCell ref="C280:E282"/>
    <mergeCell ref="G280:G282"/>
    <mergeCell ref="H280:K282"/>
    <mergeCell ref="L280:O282"/>
    <mergeCell ref="BB280:BF282"/>
    <mergeCell ref="B283:B285"/>
    <mergeCell ref="C283:E285"/>
    <mergeCell ref="G283:G285"/>
    <mergeCell ref="H283:K285"/>
    <mergeCell ref="L283:O285"/>
    <mergeCell ref="BB283:BF285"/>
    <mergeCell ref="B286:B288"/>
    <mergeCell ref="C286:E288"/>
    <mergeCell ref="G286:G288"/>
    <mergeCell ref="H286:K288"/>
    <mergeCell ref="L286:O288"/>
    <mergeCell ref="BB286:BF288"/>
    <mergeCell ref="B289:B291"/>
    <mergeCell ref="C289:E291"/>
    <mergeCell ref="G289:G291"/>
    <mergeCell ref="H289:K291"/>
    <mergeCell ref="L289:O291"/>
    <mergeCell ref="BB289:BF291"/>
    <mergeCell ref="B292:B294"/>
    <mergeCell ref="C292:E294"/>
    <mergeCell ref="G292:G294"/>
    <mergeCell ref="H292:K294"/>
    <mergeCell ref="L292:O294"/>
    <mergeCell ref="BB292:BF294"/>
    <mergeCell ref="B295:B297"/>
    <mergeCell ref="C295:E297"/>
    <mergeCell ref="G295:G297"/>
    <mergeCell ref="H295:K297"/>
    <mergeCell ref="L295:O297"/>
    <mergeCell ref="BB295:BF297"/>
    <mergeCell ref="B298:B300"/>
    <mergeCell ref="C298:E300"/>
    <mergeCell ref="G298:G300"/>
    <mergeCell ref="H298:K300"/>
    <mergeCell ref="L298:O300"/>
    <mergeCell ref="BB298:BF300"/>
    <mergeCell ref="B301:B303"/>
    <mergeCell ref="C301:E303"/>
    <mergeCell ref="G301:G303"/>
    <mergeCell ref="H301:K303"/>
    <mergeCell ref="L301:O303"/>
    <mergeCell ref="BB301:BF303"/>
    <mergeCell ref="B304:B306"/>
    <mergeCell ref="C304:E306"/>
    <mergeCell ref="G304:G306"/>
    <mergeCell ref="H304:K306"/>
    <mergeCell ref="L304:O306"/>
    <mergeCell ref="BB304:BF306"/>
    <mergeCell ref="B307:B309"/>
    <mergeCell ref="C307:E309"/>
    <mergeCell ref="G307:G309"/>
    <mergeCell ref="H307:K309"/>
    <mergeCell ref="L307:O309"/>
    <mergeCell ref="BB307:BF309"/>
    <mergeCell ref="B310:B312"/>
    <mergeCell ref="C310:E312"/>
    <mergeCell ref="G310:G312"/>
    <mergeCell ref="H310:K312"/>
    <mergeCell ref="L310:O312"/>
    <mergeCell ref="BB310:BF312"/>
    <mergeCell ref="B313:B315"/>
    <mergeCell ref="C313:E315"/>
    <mergeCell ref="G313:G315"/>
    <mergeCell ref="H313:K315"/>
    <mergeCell ref="L313:O315"/>
    <mergeCell ref="BB313:BF315"/>
    <mergeCell ref="B316:B318"/>
    <mergeCell ref="C316:E318"/>
    <mergeCell ref="G316:G318"/>
    <mergeCell ref="H316:K318"/>
    <mergeCell ref="L316:O318"/>
    <mergeCell ref="BB316:BF318"/>
    <mergeCell ref="B319:B321"/>
    <mergeCell ref="C319:E321"/>
    <mergeCell ref="G319:G321"/>
    <mergeCell ref="H319:K321"/>
    <mergeCell ref="L319:O321"/>
    <mergeCell ref="BB319:BF321"/>
    <mergeCell ref="G323:K325"/>
    <mergeCell ref="B328:K332"/>
    <mergeCell ref="BB323:BF332"/>
    <mergeCell ref="AX326:BA332"/>
  </mergeCells>
  <phoneticPr fontId="2" type="Hiragana"/>
  <conditionalFormatting sqref="S23">
    <cfRule type="expression" dxfId="2100" priority="3">
      <formula>INDIRECT(ADDRESS(ROW(),COLUMN()))=TRUNC(INDIRECT(ADDRESS(ROW(),COLUMN())))</formula>
    </cfRule>
  </conditionalFormatting>
  <conditionalFormatting sqref="T24:Y24">
    <cfRule type="expression" dxfId="2099" priority="4">
      <formula>INDIRECT(ADDRESS(ROW(),COLUMN()))=TRUNC(INDIRECT(ADDRESS(ROW(),COLUMN())))</formula>
    </cfRule>
  </conditionalFormatting>
  <conditionalFormatting sqref="T23:Y23">
    <cfRule type="expression" dxfId="2098" priority="5">
      <formula>INDIRECT(ADDRESS(ROW(),COLUMN()))=TRUNC(INDIRECT(ADDRESS(ROW(),COLUMN())))</formula>
    </cfRule>
  </conditionalFormatting>
  <conditionalFormatting sqref="AX23:BA24">
    <cfRule type="expression" dxfId="2097" priority="6">
      <formula>INDIRECT(ADDRESS(ROW(),COLUMN()))=TRUNC(INDIRECT(ADDRESS(ROW(),COLUMN())))</formula>
    </cfRule>
  </conditionalFormatting>
  <conditionalFormatting sqref="AX26:BA27">
    <cfRule type="expression" dxfId="2096" priority="7">
      <formula>INDIRECT(ADDRESS(ROW(),COLUMN()))=TRUNC(INDIRECT(ADDRESS(ROW(),COLUMN())))</formula>
    </cfRule>
  </conditionalFormatting>
  <conditionalFormatting sqref="AX29:BA30">
    <cfRule type="expression" dxfId="2095" priority="8">
      <formula>INDIRECT(ADDRESS(ROW(),COLUMN()))=TRUNC(INDIRECT(ADDRESS(ROW(),COLUMN())))</formula>
    </cfRule>
  </conditionalFormatting>
  <conditionalFormatting sqref="AX32:BA33">
    <cfRule type="expression" dxfId="2094" priority="9">
      <formula>INDIRECT(ADDRESS(ROW(),COLUMN()))=TRUNC(INDIRECT(ADDRESS(ROW(),COLUMN())))</formula>
    </cfRule>
  </conditionalFormatting>
  <conditionalFormatting sqref="AX35:BA36">
    <cfRule type="expression" dxfId="2093" priority="10">
      <formula>INDIRECT(ADDRESS(ROW(),COLUMN()))=TRUNC(INDIRECT(ADDRESS(ROW(),COLUMN())))</formula>
    </cfRule>
  </conditionalFormatting>
  <conditionalFormatting sqref="AX38:BA39">
    <cfRule type="expression" dxfId="2092" priority="11">
      <formula>INDIRECT(ADDRESS(ROW(),COLUMN()))=TRUNC(INDIRECT(ADDRESS(ROW(),COLUMN())))</formula>
    </cfRule>
  </conditionalFormatting>
  <conditionalFormatting sqref="AX41:BA42">
    <cfRule type="expression" dxfId="2091" priority="12">
      <formula>INDIRECT(ADDRESS(ROW(),COLUMN()))=TRUNC(INDIRECT(ADDRESS(ROW(),COLUMN())))</formula>
    </cfRule>
  </conditionalFormatting>
  <conditionalFormatting sqref="AX44:BA45">
    <cfRule type="expression" dxfId="2090" priority="13">
      <formula>INDIRECT(ADDRESS(ROW(),COLUMN()))=TRUNC(INDIRECT(ADDRESS(ROW(),COLUMN())))</formula>
    </cfRule>
  </conditionalFormatting>
  <conditionalFormatting sqref="AX47:BA48">
    <cfRule type="expression" dxfId="2089" priority="14">
      <formula>INDIRECT(ADDRESS(ROW(),COLUMN()))=TRUNC(INDIRECT(ADDRESS(ROW(),COLUMN())))</formula>
    </cfRule>
  </conditionalFormatting>
  <conditionalFormatting sqref="AX50:BA51">
    <cfRule type="expression" dxfId="2088" priority="15">
      <formula>INDIRECT(ADDRESS(ROW(),COLUMN()))=TRUNC(INDIRECT(ADDRESS(ROW(),COLUMN())))</formula>
    </cfRule>
  </conditionalFormatting>
  <conditionalFormatting sqref="AX53:BA54">
    <cfRule type="expression" dxfId="2087" priority="16">
      <formula>INDIRECT(ADDRESS(ROW(),COLUMN()))=TRUNC(INDIRECT(ADDRESS(ROW(),COLUMN())))</formula>
    </cfRule>
  </conditionalFormatting>
  <conditionalFormatting sqref="AX56:BA57">
    <cfRule type="expression" dxfId="2086" priority="17">
      <formula>INDIRECT(ADDRESS(ROW(),COLUMN()))=TRUNC(INDIRECT(ADDRESS(ROW(),COLUMN())))</formula>
    </cfRule>
  </conditionalFormatting>
  <conditionalFormatting sqref="AX59:BA60">
    <cfRule type="expression" dxfId="2085" priority="18">
      <formula>INDIRECT(ADDRESS(ROW(),COLUMN()))=TRUNC(INDIRECT(ADDRESS(ROW(),COLUMN())))</formula>
    </cfRule>
  </conditionalFormatting>
  <conditionalFormatting sqref="BC14:BD14">
    <cfRule type="expression" dxfId="2084" priority="19">
      <formula>INDIRECT(ADDRESS(ROW(),COLUMN()))=TRUNC(INDIRECT(ADDRESS(ROW(),COLUMN())))</formula>
    </cfRule>
  </conditionalFormatting>
  <conditionalFormatting sqref="Z24">
    <cfRule type="expression" dxfId="2083" priority="20">
      <formula>INDIRECT(ADDRESS(ROW(),COLUMN()))=TRUNC(INDIRECT(ADDRESS(ROW(),COLUMN())))</formula>
    </cfRule>
  </conditionalFormatting>
  <conditionalFormatting sqref="Z23">
    <cfRule type="expression" dxfId="2082" priority="21">
      <formula>INDIRECT(ADDRESS(ROW(),COLUMN()))=TRUNC(INDIRECT(ADDRESS(ROW(),COLUMN())))</formula>
    </cfRule>
  </conditionalFormatting>
  <conditionalFormatting sqref="AA24:AF24">
    <cfRule type="expression" dxfId="2081" priority="22">
      <formula>INDIRECT(ADDRESS(ROW(),COLUMN()))=TRUNC(INDIRECT(ADDRESS(ROW(),COLUMN())))</formula>
    </cfRule>
  </conditionalFormatting>
  <conditionalFormatting sqref="AA23:AF23">
    <cfRule type="expression" dxfId="2080" priority="23">
      <formula>INDIRECT(ADDRESS(ROW(),COLUMN()))=TRUNC(INDIRECT(ADDRESS(ROW(),COLUMN())))</formula>
    </cfRule>
  </conditionalFormatting>
  <conditionalFormatting sqref="AG24">
    <cfRule type="expression" dxfId="2079" priority="24">
      <formula>INDIRECT(ADDRESS(ROW(),COLUMN()))=TRUNC(INDIRECT(ADDRESS(ROW(),COLUMN())))</formula>
    </cfRule>
  </conditionalFormatting>
  <conditionalFormatting sqref="AG23">
    <cfRule type="expression" dxfId="2078" priority="25">
      <formula>INDIRECT(ADDRESS(ROW(),COLUMN()))=TRUNC(INDIRECT(ADDRESS(ROW(),COLUMN())))</formula>
    </cfRule>
  </conditionalFormatting>
  <conditionalFormatting sqref="AH24:AM24">
    <cfRule type="expression" dxfId="2077" priority="26">
      <formula>INDIRECT(ADDRESS(ROW(),COLUMN()))=TRUNC(INDIRECT(ADDRESS(ROW(),COLUMN())))</formula>
    </cfRule>
  </conditionalFormatting>
  <conditionalFormatting sqref="AH23:AM23">
    <cfRule type="expression" dxfId="2076" priority="27">
      <formula>INDIRECT(ADDRESS(ROW(),COLUMN()))=TRUNC(INDIRECT(ADDRESS(ROW(),COLUMN())))</formula>
    </cfRule>
  </conditionalFormatting>
  <conditionalFormatting sqref="AN24">
    <cfRule type="expression" dxfId="2075" priority="28">
      <formula>INDIRECT(ADDRESS(ROW(),COLUMN()))=TRUNC(INDIRECT(ADDRESS(ROW(),COLUMN())))</formula>
    </cfRule>
  </conditionalFormatting>
  <conditionalFormatting sqref="AN23">
    <cfRule type="expression" dxfId="2074" priority="29">
      <formula>INDIRECT(ADDRESS(ROW(),COLUMN()))=TRUNC(INDIRECT(ADDRESS(ROW(),COLUMN())))</formula>
    </cfRule>
  </conditionalFormatting>
  <conditionalFormatting sqref="AO24:AT24">
    <cfRule type="expression" dxfId="2073" priority="30">
      <formula>INDIRECT(ADDRESS(ROW(),COLUMN()))=TRUNC(INDIRECT(ADDRESS(ROW(),COLUMN())))</formula>
    </cfRule>
  </conditionalFormatting>
  <conditionalFormatting sqref="AO23:AT23">
    <cfRule type="expression" dxfId="2072" priority="31">
      <formula>INDIRECT(ADDRESS(ROW(),COLUMN()))=TRUNC(INDIRECT(ADDRESS(ROW(),COLUMN())))</formula>
    </cfRule>
  </conditionalFormatting>
  <conditionalFormatting sqref="AU24">
    <cfRule type="expression" dxfId="2071" priority="32">
      <formula>INDIRECT(ADDRESS(ROW(),COLUMN()))=TRUNC(INDIRECT(ADDRESS(ROW(),COLUMN())))</formula>
    </cfRule>
  </conditionalFormatting>
  <conditionalFormatting sqref="AU23">
    <cfRule type="expression" dxfId="2070" priority="33">
      <formula>INDIRECT(ADDRESS(ROW(),COLUMN()))=TRUNC(INDIRECT(ADDRESS(ROW(),COLUMN())))</formula>
    </cfRule>
  </conditionalFormatting>
  <conditionalFormatting sqref="AV24:AW24">
    <cfRule type="expression" dxfId="2069" priority="34">
      <formula>INDIRECT(ADDRESS(ROW(),COLUMN()))=TRUNC(INDIRECT(ADDRESS(ROW(),COLUMN())))</formula>
    </cfRule>
  </conditionalFormatting>
  <conditionalFormatting sqref="AV23:AW23">
    <cfRule type="expression" dxfId="2068" priority="35">
      <formula>INDIRECT(ADDRESS(ROW(),COLUMN()))=TRUNC(INDIRECT(ADDRESS(ROW(),COLUMN())))</formula>
    </cfRule>
  </conditionalFormatting>
  <conditionalFormatting sqref="S27">
    <cfRule type="expression" dxfId="2067" priority="36">
      <formula>INDIRECT(ADDRESS(ROW(),COLUMN()))=TRUNC(INDIRECT(ADDRESS(ROW(),COLUMN())))</formula>
    </cfRule>
  </conditionalFormatting>
  <conditionalFormatting sqref="S26">
    <cfRule type="expression" dxfId="2066" priority="37">
      <formula>INDIRECT(ADDRESS(ROW(),COLUMN()))=TRUNC(INDIRECT(ADDRESS(ROW(),COLUMN())))</formula>
    </cfRule>
  </conditionalFormatting>
  <conditionalFormatting sqref="T27:Y27">
    <cfRule type="expression" dxfId="2065" priority="38">
      <formula>INDIRECT(ADDRESS(ROW(),COLUMN()))=TRUNC(INDIRECT(ADDRESS(ROW(),COLUMN())))</formula>
    </cfRule>
  </conditionalFormatting>
  <conditionalFormatting sqref="T26:Y26">
    <cfRule type="expression" dxfId="2064" priority="39">
      <formula>INDIRECT(ADDRESS(ROW(),COLUMN()))=TRUNC(INDIRECT(ADDRESS(ROW(),COLUMN())))</formula>
    </cfRule>
  </conditionalFormatting>
  <conditionalFormatting sqref="Z27">
    <cfRule type="expression" dxfId="2063" priority="40">
      <formula>INDIRECT(ADDRESS(ROW(),COLUMN()))=TRUNC(INDIRECT(ADDRESS(ROW(),COLUMN())))</formula>
    </cfRule>
  </conditionalFormatting>
  <conditionalFormatting sqref="Z26">
    <cfRule type="expression" dxfId="2062" priority="41">
      <formula>INDIRECT(ADDRESS(ROW(),COLUMN()))=TRUNC(INDIRECT(ADDRESS(ROW(),COLUMN())))</formula>
    </cfRule>
  </conditionalFormatting>
  <conditionalFormatting sqref="AA27:AF27">
    <cfRule type="expression" dxfId="2061" priority="42">
      <formula>INDIRECT(ADDRESS(ROW(),COLUMN()))=TRUNC(INDIRECT(ADDRESS(ROW(),COLUMN())))</formula>
    </cfRule>
  </conditionalFormatting>
  <conditionalFormatting sqref="AA26:AF26">
    <cfRule type="expression" dxfId="2060" priority="43">
      <formula>INDIRECT(ADDRESS(ROW(),COLUMN()))=TRUNC(INDIRECT(ADDRESS(ROW(),COLUMN())))</formula>
    </cfRule>
  </conditionalFormatting>
  <conditionalFormatting sqref="AG27">
    <cfRule type="expression" dxfId="2059" priority="44">
      <formula>INDIRECT(ADDRESS(ROW(),COLUMN()))=TRUNC(INDIRECT(ADDRESS(ROW(),COLUMN())))</formula>
    </cfRule>
  </conditionalFormatting>
  <conditionalFormatting sqref="AG26">
    <cfRule type="expression" dxfId="2058" priority="45">
      <formula>INDIRECT(ADDRESS(ROW(),COLUMN()))=TRUNC(INDIRECT(ADDRESS(ROW(),COLUMN())))</formula>
    </cfRule>
  </conditionalFormatting>
  <conditionalFormatting sqref="AH27:AM27">
    <cfRule type="expression" dxfId="2057" priority="46">
      <formula>INDIRECT(ADDRESS(ROW(),COLUMN()))=TRUNC(INDIRECT(ADDRESS(ROW(),COLUMN())))</formula>
    </cfRule>
  </conditionalFormatting>
  <conditionalFormatting sqref="AH26:AM26">
    <cfRule type="expression" dxfId="2056" priority="47">
      <formula>INDIRECT(ADDRESS(ROW(),COLUMN()))=TRUNC(INDIRECT(ADDRESS(ROW(),COLUMN())))</formula>
    </cfRule>
  </conditionalFormatting>
  <conditionalFormatting sqref="AN27">
    <cfRule type="expression" dxfId="2055" priority="48">
      <formula>INDIRECT(ADDRESS(ROW(),COLUMN()))=TRUNC(INDIRECT(ADDRESS(ROW(),COLUMN())))</formula>
    </cfRule>
  </conditionalFormatting>
  <conditionalFormatting sqref="AN26">
    <cfRule type="expression" dxfId="2054" priority="49">
      <formula>INDIRECT(ADDRESS(ROW(),COLUMN()))=TRUNC(INDIRECT(ADDRESS(ROW(),COLUMN())))</formula>
    </cfRule>
  </conditionalFormatting>
  <conditionalFormatting sqref="AO27:AT27">
    <cfRule type="expression" dxfId="2053" priority="50">
      <formula>INDIRECT(ADDRESS(ROW(),COLUMN()))=TRUNC(INDIRECT(ADDRESS(ROW(),COLUMN())))</formula>
    </cfRule>
  </conditionalFormatting>
  <conditionalFormatting sqref="AO26:AT26">
    <cfRule type="expression" dxfId="2052" priority="51">
      <formula>INDIRECT(ADDRESS(ROW(),COLUMN()))=TRUNC(INDIRECT(ADDRESS(ROW(),COLUMN())))</formula>
    </cfRule>
  </conditionalFormatting>
  <conditionalFormatting sqref="AU27">
    <cfRule type="expression" dxfId="2051" priority="52">
      <formula>INDIRECT(ADDRESS(ROW(),COLUMN()))=TRUNC(INDIRECT(ADDRESS(ROW(),COLUMN())))</formula>
    </cfRule>
  </conditionalFormatting>
  <conditionalFormatting sqref="AU26">
    <cfRule type="expression" dxfId="2050" priority="53">
      <formula>INDIRECT(ADDRESS(ROW(),COLUMN()))=TRUNC(INDIRECT(ADDRESS(ROW(),COLUMN())))</formula>
    </cfRule>
  </conditionalFormatting>
  <conditionalFormatting sqref="AV27:AW27">
    <cfRule type="expression" dxfId="2049" priority="54">
      <formula>INDIRECT(ADDRESS(ROW(),COLUMN()))=TRUNC(INDIRECT(ADDRESS(ROW(),COLUMN())))</formula>
    </cfRule>
  </conditionalFormatting>
  <conditionalFormatting sqref="AV26:AW26">
    <cfRule type="expression" dxfId="2048" priority="55">
      <formula>INDIRECT(ADDRESS(ROW(),COLUMN()))=TRUNC(INDIRECT(ADDRESS(ROW(),COLUMN())))</formula>
    </cfRule>
  </conditionalFormatting>
  <conditionalFormatting sqref="S30">
    <cfRule type="expression" dxfId="2047" priority="56">
      <formula>INDIRECT(ADDRESS(ROW(),COLUMN()))=TRUNC(INDIRECT(ADDRESS(ROW(),COLUMN())))</formula>
    </cfRule>
  </conditionalFormatting>
  <conditionalFormatting sqref="S29">
    <cfRule type="expression" dxfId="2046" priority="57">
      <formula>INDIRECT(ADDRESS(ROW(),COLUMN()))=TRUNC(INDIRECT(ADDRESS(ROW(),COLUMN())))</formula>
    </cfRule>
  </conditionalFormatting>
  <conditionalFormatting sqref="T30:Y30">
    <cfRule type="expression" dxfId="2045" priority="58">
      <formula>INDIRECT(ADDRESS(ROW(),COLUMN()))=TRUNC(INDIRECT(ADDRESS(ROW(),COLUMN())))</formula>
    </cfRule>
  </conditionalFormatting>
  <conditionalFormatting sqref="T29:Y29">
    <cfRule type="expression" dxfId="2044" priority="59">
      <formula>INDIRECT(ADDRESS(ROW(),COLUMN()))=TRUNC(INDIRECT(ADDRESS(ROW(),COLUMN())))</formula>
    </cfRule>
  </conditionalFormatting>
  <conditionalFormatting sqref="Z30">
    <cfRule type="expression" dxfId="2043" priority="60">
      <formula>INDIRECT(ADDRESS(ROW(),COLUMN()))=TRUNC(INDIRECT(ADDRESS(ROW(),COLUMN())))</formula>
    </cfRule>
  </conditionalFormatting>
  <conditionalFormatting sqref="Z29">
    <cfRule type="expression" dxfId="2042" priority="61">
      <formula>INDIRECT(ADDRESS(ROW(),COLUMN()))=TRUNC(INDIRECT(ADDRESS(ROW(),COLUMN())))</formula>
    </cfRule>
  </conditionalFormatting>
  <conditionalFormatting sqref="AA30:AF30">
    <cfRule type="expression" dxfId="2041" priority="62">
      <formula>INDIRECT(ADDRESS(ROW(),COLUMN()))=TRUNC(INDIRECT(ADDRESS(ROW(),COLUMN())))</formula>
    </cfRule>
  </conditionalFormatting>
  <conditionalFormatting sqref="AA29:AF29">
    <cfRule type="expression" dxfId="2040" priority="63">
      <formula>INDIRECT(ADDRESS(ROW(),COLUMN()))=TRUNC(INDIRECT(ADDRESS(ROW(),COLUMN())))</formula>
    </cfRule>
  </conditionalFormatting>
  <conditionalFormatting sqref="AG30">
    <cfRule type="expression" dxfId="2039" priority="64">
      <formula>INDIRECT(ADDRESS(ROW(),COLUMN()))=TRUNC(INDIRECT(ADDRESS(ROW(),COLUMN())))</formula>
    </cfRule>
  </conditionalFormatting>
  <conditionalFormatting sqref="AG29">
    <cfRule type="expression" dxfId="2038" priority="65">
      <formula>INDIRECT(ADDRESS(ROW(),COLUMN()))=TRUNC(INDIRECT(ADDRESS(ROW(),COLUMN())))</formula>
    </cfRule>
  </conditionalFormatting>
  <conditionalFormatting sqref="AH30:AM30">
    <cfRule type="expression" dxfId="2037" priority="66">
      <formula>INDIRECT(ADDRESS(ROW(),COLUMN()))=TRUNC(INDIRECT(ADDRESS(ROW(),COLUMN())))</formula>
    </cfRule>
  </conditionalFormatting>
  <conditionalFormatting sqref="AH29:AM29">
    <cfRule type="expression" dxfId="2036" priority="67">
      <formula>INDIRECT(ADDRESS(ROW(),COLUMN()))=TRUNC(INDIRECT(ADDRESS(ROW(),COLUMN())))</formula>
    </cfRule>
  </conditionalFormatting>
  <conditionalFormatting sqref="AN30">
    <cfRule type="expression" dxfId="2035" priority="68">
      <formula>INDIRECT(ADDRESS(ROW(),COLUMN()))=TRUNC(INDIRECT(ADDRESS(ROW(),COLUMN())))</formula>
    </cfRule>
  </conditionalFormatting>
  <conditionalFormatting sqref="AN29">
    <cfRule type="expression" dxfId="2034" priority="69">
      <formula>INDIRECT(ADDRESS(ROW(),COLUMN()))=TRUNC(INDIRECT(ADDRESS(ROW(),COLUMN())))</formula>
    </cfRule>
  </conditionalFormatting>
  <conditionalFormatting sqref="AO30:AT30">
    <cfRule type="expression" dxfId="2033" priority="70">
      <formula>INDIRECT(ADDRESS(ROW(),COLUMN()))=TRUNC(INDIRECT(ADDRESS(ROW(),COLUMN())))</formula>
    </cfRule>
  </conditionalFormatting>
  <conditionalFormatting sqref="AO29:AT29">
    <cfRule type="expression" dxfId="2032" priority="71">
      <formula>INDIRECT(ADDRESS(ROW(),COLUMN()))=TRUNC(INDIRECT(ADDRESS(ROW(),COLUMN())))</formula>
    </cfRule>
  </conditionalFormatting>
  <conditionalFormatting sqref="AU30">
    <cfRule type="expression" dxfId="2031" priority="72">
      <formula>INDIRECT(ADDRESS(ROW(),COLUMN()))=TRUNC(INDIRECT(ADDRESS(ROW(),COLUMN())))</formula>
    </cfRule>
  </conditionalFormatting>
  <conditionalFormatting sqref="AU29">
    <cfRule type="expression" dxfId="2030" priority="73">
      <formula>INDIRECT(ADDRESS(ROW(),COLUMN()))=TRUNC(INDIRECT(ADDRESS(ROW(),COLUMN())))</formula>
    </cfRule>
  </conditionalFormatting>
  <conditionalFormatting sqref="AV30:AW30">
    <cfRule type="expression" dxfId="2029" priority="74">
      <formula>INDIRECT(ADDRESS(ROW(),COLUMN()))=TRUNC(INDIRECT(ADDRESS(ROW(),COLUMN())))</formula>
    </cfRule>
  </conditionalFormatting>
  <conditionalFormatting sqref="AV29:AW29">
    <cfRule type="expression" dxfId="2028" priority="75">
      <formula>INDIRECT(ADDRESS(ROW(),COLUMN()))=TRUNC(INDIRECT(ADDRESS(ROW(),COLUMN())))</formula>
    </cfRule>
  </conditionalFormatting>
  <conditionalFormatting sqref="S33">
    <cfRule type="expression" dxfId="2027" priority="76">
      <formula>INDIRECT(ADDRESS(ROW(),COLUMN()))=TRUNC(INDIRECT(ADDRESS(ROW(),COLUMN())))</formula>
    </cfRule>
  </conditionalFormatting>
  <conditionalFormatting sqref="S32">
    <cfRule type="expression" dxfId="2026" priority="77">
      <formula>INDIRECT(ADDRESS(ROW(),COLUMN()))=TRUNC(INDIRECT(ADDRESS(ROW(),COLUMN())))</formula>
    </cfRule>
  </conditionalFormatting>
  <conditionalFormatting sqref="T33:Y33">
    <cfRule type="expression" dxfId="2025" priority="78">
      <formula>INDIRECT(ADDRESS(ROW(),COLUMN()))=TRUNC(INDIRECT(ADDRESS(ROW(),COLUMN())))</formula>
    </cfRule>
  </conditionalFormatting>
  <conditionalFormatting sqref="T32:Y32">
    <cfRule type="expression" dxfId="2024" priority="79">
      <formula>INDIRECT(ADDRESS(ROW(),COLUMN()))=TRUNC(INDIRECT(ADDRESS(ROW(),COLUMN())))</formula>
    </cfRule>
  </conditionalFormatting>
  <conditionalFormatting sqref="Z33">
    <cfRule type="expression" dxfId="2023" priority="80">
      <formula>INDIRECT(ADDRESS(ROW(),COLUMN()))=TRUNC(INDIRECT(ADDRESS(ROW(),COLUMN())))</formula>
    </cfRule>
  </conditionalFormatting>
  <conditionalFormatting sqref="Z32">
    <cfRule type="expression" dxfId="2022" priority="81">
      <formula>INDIRECT(ADDRESS(ROW(),COLUMN()))=TRUNC(INDIRECT(ADDRESS(ROW(),COLUMN())))</formula>
    </cfRule>
  </conditionalFormatting>
  <conditionalFormatting sqref="AA33:AF33">
    <cfRule type="expression" dxfId="2021" priority="82">
      <formula>INDIRECT(ADDRESS(ROW(),COLUMN()))=TRUNC(INDIRECT(ADDRESS(ROW(),COLUMN())))</formula>
    </cfRule>
  </conditionalFormatting>
  <conditionalFormatting sqref="AA32:AF32">
    <cfRule type="expression" dxfId="2020" priority="83">
      <formula>INDIRECT(ADDRESS(ROW(),COLUMN()))=TRUNC(INDIRECT(ADDRESS(ROW(),COLUMN())))</formula>
    </cfRule>
  </conditionalFormatting>
  <conditionalFormatting sqref="AG33">
    <cfRule type="expression" dxfId="2019" priority="84">
      <formula>INDIRECT(ADDRESS(ROW(),COLUMN()))=TRUNC(INDIRECT(ADDRESS(ROW(),COLUMN())))</formula>
    </cfRule>
  </conditionalFormatting>
  <conditionalFormatting sqref="AG32">
    <cfRule type="expression" dxfId="2018" priority="85">
      <formula>INDIRECT(ADDRESS(ROW(),COLUMN()))=TRUNC(INDIRECT(ADDRESS(ROW(),COLUMN())))</formula>
    </cfRule>
  </conditionalFormatting>
  <conditionalFormatting sqref="AH33:AM33">
    <cfRule type="expression" dxfId="2017" priority="86">
      <formula>INDIRECT(ADDRESS(ROW(),COLUMN()))=TRUNC(INDIRECT(ADDRESS(ROW(),COLUMN())))</formula>
    </cfRule>
  </conditionalFormatting>
  <conditionalFormatting sqref="AH32:AM32">
    <cfRule type="expression" dxfId="2016" priority="87">
      <formula>INDIRECT(ADDRESS(ROW(),COLUMN()))=TRUNC(INDIRECT(ADDRESS(ROW(),COLUMN())))</formula>
    </cfRule>
  </conditionalFormatting>
  <conditionalFormatting sqref="AN33">
    <cfRule type="expression" dxfId="2015" priority="88">
      <formula>INDIRECT(ADDRESS(ROW(),COLUMN()))=TRUNC(INDIRECT(ADDRESS(ROW(),COLUMN())))</formula>
    </cfRule>
  </conditionalFormatting>
  <conditionalFormatting sqref="AN32">
    <cfRule type="expression" dxfId="2014" priority="89">
      <formula>INDIRECT(ADDRESS(ROW(),COLUMN()))=TRUNC(INDIRECT(ADDRESS(ROW(),COLUMN())))</formula>
    </cfRule>
  </conditionalFormatting>
  <conditionalFormatting sqref="AO33:AT33">
    <cfRule type="expression" dxfId="2013" priority="90">
      <formula>INDIRECT(ADDRESS(ROW(),COLUMN()))=TRUNC(INDIRECT(ADDRESS(ROW(),COLUMN())))</formula>
    </cfRule>
  </conditionalFormatting>
  <conditionalFormatting sqref="AO32:AT32">
    <cfRule type="expression" dxfId="2012" priority="91">
      <formula>INDIRECT(ADDRESS(ROW(),COLUMN()))=TRUNC(INDIRECT(ADDRESS(ROW(),COLUMN())))</formula>
    </cfRule>
  </conditionalFormatting>
  <conditionalFormatting sqref="AU33">
    <cfRule type="expression" dxfId="2011" priority="92">
      <formula>INDIRECT(ADDRESS(ROW(),COLUMN()))=TRUNC(INDIRECT(ADDRESS(ROW(),COLUMN())))</formula>
    </cfRule>
  </conditionalFormatting>
  <conditionalFormatting sqref="AU32">
    <cfRule type="expression" dxfId="2010" priority="93">
      <formula>INDIRECT(ADDRESS(ROW(),COLUMN()))=TRUNC(INDIRECT(ADDRESS(ROW(),COLUMN())))</formula>
    </cfRule>
  </conditionalFormatting>
  <conditionalFormatting sqref="AV33:AW33">
    <cfRule type="expression" dxfId="2009" priority="94">
      <formula>INDIRECT(ADDRESS(ROW(),COLUMN()))=TRUNC(INDIRECT(ADDRESS(ROW(),COLUMN())))</formula>
    </cfRule>
  </conditionalFormatting>
  <conditionalFormatting sqref="AV32:AW32">
    <cfRule type="expression" dxfId="2008" priority="95">
      <formula>INDIRECT(ADDRESS(ROW(),COLUMN()))=TRUNC(INDIRECT(ADDRESS(ROW(),COLUMN())))</formula>
    </cfRule>
  </conditionalFormatting>
  <conditionalFormatting sqref="S36">
    <cfRule type="expression" dxfId="2007" priority="96">
      <formula>INDIRECT(ADDRESS(ROW(),COLUMN()))=TRUNC(INDIRECT(ADDRESS(ROW(),COLUMN())))</formula>
    </cfRule>
  </conditionalFormatting>
  <conditionalFormatting sqref="S35">
    <cfRule type="expression" dxfId="2006" priority="97">
      <formula>INDIRECT(ADDRESS(ROW(),COLUMN()))=TRUNC(INDIRECT(ADDRESS(ROW(),COLUMN())))</formula>
    </cfRule>
  </conditionalFormatting>
  <conditionalFormatting sqref="T36:Y36">
    <cfRule type="expression" dxfId="2005" priority="98">
      <formula>INDIRECT(ADDRESS(ROW(),COLUMN()))=TRUNC(INDIRECT(ADDRESS(ROW(),COLUMN())))</formula>
    </cfRule>
  </conditionalFormatting>
  <conditionalFormatting sqref="T35:Y35">
    <cfRule type="expression" dxfId="2004" priority="99">
      <formula>INDIRECT(ADDRESS(ROW(),COLUMN()))=TRUNC(INDIRECT(ADDRESS(ROW(),COLUMN())))</formula>
    </cfRule>
  </conditionalFormatting>
  <conditionalFormatting sqref="Z36">
    <cfRule type="expression" dxfId="2003" priority="100">
      <formula>INDIRECT(ADDRESS(ROW(),COLUMN()))=TRUNC(INDIRECT(ADDRESS(ROW(),COLUMN())))</formula>
    </cfRule>
  </conditionalFormatting>
  <conditionalFormatting sqref="Z35">
    <cfRule type="expression" dxfId="2002" priority="101">
      <formula>INDIRECT(ADDRESS(ROW(),COLUMN()))=TRUNC(INDIRECT(ADDRESS(ROW(),COLUMN())))</formula>
    </cfRule>
  </conditionalFormatting>
  <conditionalFormatting sqref="AA36:AF36">
    <cfRule type="expression" dxfId="2001" priority="102">
      <formula>INDIRECT(ADDRESS(ROW(),COLUMN()))=TRUNC(INDIRECT(ADDRESS(ROW(),COLUMN())))</formula>
    </cfRule>
  </conditionalFormatting>
  <conditionalFormatting sqref="AA35:AF35">
    <cfRule type="expression" dxfId="2000" priority="103">
      <formula>INDIRECT(ADDRESS(ROW(),COLUMN()))=TRUNC(INDIRECT(ADDRESS(ROW(),COLUMN())))</formula>
    </cfRule>
  </conditionalFormatting>
  <conditionalFormatting sqref="AG36">
    <cfRule type="expression" dxfId="1999" priority="104">
      <formula>INDIRECT(ADDRESS(ROW(),COLUMN()))=TRUNC(INDIRECT(ADDRESS(ROW(),COLUMN())))</formula>
    </cfRule>
  </conditionalFormatting>
  <conditionalFormatting sqref="AG35">
    <cfRule type="expression" dxfId="1998" priority="105">
      <formula>INDIRECT(ADDRESS(ROW(),COLUMN()))=TRUNC(INDIRECT(ADDRESS(ROW(),COLUMN())))</formula>
    </cfRule>
  </conditionalFormatting>
  <conditionalFormatting sqref="AH36:AM36">
    <cfRule type="expression" dxfId="1997" priority="106">
      <formula>INDIRECT(ADDRESS(ROW(),COLUMN()))=TRUNC(INDIRECT(ADDRESS(ROW(),COLUMN())))</formula>
    </cfRule>
  </conditionalFormatting>
  <conditionalFormatting sqref="AH35:AM35">
    <cfRule type="expression" dxfId="1996" priority="107">
      <formula>INDIRECT(ADDRESS(ROW(),COLUMN()))=TRUNC(INDIRECT(ADDRESS(ROW(),COLUMN())))</formula>
    </cfRule>
  </conditionalFormatting>
  <conditionalFormatting sqref="AN36">
    <cfRule type="expression" dxfId="1995" priority="108">
      <formula>INDIRECT(ADDRESS(ROW(),COLUMN()))=TRUNC(INDIRECT(ADDRESS(ROW(),COLUMN())))</formula>
    </cfRule>
  </conditionalFormatting>
  <conditionalFormatting sqref="AN35">
    <cfRule type="expression" dxfId="1994" priority="109">
      <formula>INDIRECT(ADDRESS(ROW(),COLUMN()))=TRUNC(INDIRECT(ADDRESS(ROW(),COLUMN())))</formula>
    </cfRule>
  </conditionalFormatting>
  <conditionalFormatting sqref="AO36:AT36">
    <cfRule type="expression" dxfId="1993" priority="110">
      <formula>INDIRECT(ADDRESS(ROW(),COLUMN()))=TRUNC(INDIRECT(ADDRESS(ROW(),COLUMN())))</formula>
    </cfRule>
  </conditionalFormatting>
  <conditionalFormatting sqref="AO35:AT35">
    <cfRule type="expression" dxfId="1992" priority="111">
      <formula>INDIRECT(ADDRESS(ROW(),COLUMN()))=TRUNC(INDIRECT(ADDRESS(ROW(),COLUMN())))</formula>
    </cfRule>
  </conditionalFormatting>
  <conditionalFormatting sqref="AU36">
    <cfRule type="expression" dxfId="1991" priority="112">
      <formula>INDIRECT(ADDRESS(ROW(),COLUMN()))=TRUNC(INDIRECT(ADDRESS(ROW(),COLUMN())))</formula>
    </cfRule>
  </conditionalFormatting>
  <conditionalFormatting sqref="AU35">
    <cfRule type="expression" dxfId="1990" priority="113">
      <formula>INDIRECT(ADDRESS(ROW(),COLUMN()))=TRUNC(INDIRECT(ADDRESS(ROW(),COLUMN())))</formula>
    </cfRule>
  </conditionalFormatting>
  <conditionalFormatting sqref="AV36:AW36">
    <cfRule type="expression" dxfId="1989" priority="114">
      <formula>INDIRECT(ADDRESS(ROW(),COLUMN()))=TRUNC(INDIRECT(ADDRESS(ROW(),COLUMN())))</formula>
    </cfRule>
  </conditionalFormatting>
  <conditionalFormatting sqref="AV35:AW35">
    <cfRule type="expression" dxfId="1988" priority="115">
      <formula>INDIRECT(ADDRESS(ROW(),COLUMN()))=TRUNC(INDIRECT(ADDRESS(ROW(),COLUMN())))</formula>
    </cfRule>
  </conditionalFormatting>
  <conditionalFormatting sqref="S39">
    <cfRule type="expression" dxfId="1987" priority="116">
      <formula>INDIRECT(ADDRESS(ROW(),COLUMN()))=TRUNC(INDIRECT(ADDRESS(ROW(),COLUMN())))</formula>
    </cfRule>
  </conditionalFormatting>
  <conditionalFormatting sqref="S38">
    <cfRule type="expression" dxfId="1986" priority="117">
      <formula>INDIRECT(ADDRESS(ROW(),COLUMN()))=TRUNC(INDIRECT(ADDRESS(ROW(),COLUMN())))</formula>
    </cfRule>
  </conditionalFormatting>
  <conditionalFormatting sqref="T39:Y39">
    <cfRule type="expression" dxfId="1985" priority="118">
      <formula>INDIRECT(ADDRESS(ROW(),COLUMN()))=TRUNC(INDIRECT(ADDRESS(ROW(),COLUMN())))</formula>
    </cfRule>
  </conditionalFormatting>
  <conditionalFormatting sqref="T38:Y38">
    <cfRule type="expression" dxfId="1984" priority="119">
      <formula>INDIRECT(ADDRESS(ROW(),COLUMN()))=TRUNC(INDIRECT(ADDRESS(ROW(),COLUMN())))</formula>
    </cfRule>
  </conditionalFormatting>
  <conditionalFormatting sqref="Z39">
    <cfRule type="expression" dxfId="1983" priority="120">
      <formula>INDIRECT(ADDRESS(ROW(),COLUMN()))=TRUNC(INDIRECT(ADDRESS(ROW(),COLUMN())))</formula>
    </cfRule>
  </conditionalFormatting>
  <conditionalFormatting sqref="Z38">
    <cfRule type="expression" dxfId="1982" priority="121">
      <formula>INDIRECT(ADDRESS(ROW(),COLUMN()))=TRUNC(INDIRECT(ADDRESS(ROW(),COLUMN())))</formula>
    </cfRule>
  </conditionalFormatting>
  <conditionalFormatting sqref="AA39:AF39">
    <cfRule type="expression" dxfId="1981" priority="122">
      <formula>INDIRECT(ADDRESS(ROW(),COLUMN()))=TRUNC(INDIRECT(ADDRESS(ROW(),COLUMN())))</formula>
    </cfRule>
  </conditionalFormatting>
  <conditionalFormatting sqref="AA38:AF38">
    <cfRule type="expression" dxfId="1980" priority="123">
      <formula>INDIRECT(ADDRESS(ROW(),COLUMN()))=TRUNC(INDIRECT(ADDRESS(ROW(),COLUMN())))</formula>
    </cfRule>
  </conditionalFormatting>
  <conditionalFormatting sqref="AG39">
    <cfRule type="expression" dxfId="1979" priority="124">
      <formula>INDIRECT(ADDRESS(ROW(),COLUMN()))=TRUNC(INDIRECT(ADDRESS(ROW(),COLUMN())))</formula>
    </cfRule>
  </conditionalFormatting>
  <conditionalFormatting sqref="AG38">
    <cfRule type="expression" dxfId="1978" priority="125">
      <formula>INDIRECT(ADDRESS(ROW(),COLUMN()))=TRUNC(INDIRECT(ADDRESS(ROW(),COLUMN())))</formula>
    </cfRule>
  </conditionalFormatting>
  <conditionalFormatting sqref="AH39:AM39">
    <cfRule type="expression" dxfId="1977" priority="126">
      <formula>INDIRECT(ADDRESS(ROW(),COLUMN()))=TRUNC(INDIRECT(ADDRESS(ROW(),COLUMN())))</formula>
    </cfRule>
  </conditionalFormatting>
  <conditionalFormatting sqref="AH38:AM38">
    <cfRule type="expression" dxfId="1976" priority="127">
      <formula>INDIRECT(ADDRESS(ROW(),COLUMN()))=TRUNC(INDIRECT(ADDRESS(ROW(),COLUMN())))</formula>
    </cfRule>
  </conditionalFormatting>
  <conditionalFormatting sqref="AN39">
    <cfRule type="expression" dxfId="1975" priority="128">
      <formula>INDIRECT(ADDRESS(ROW(),COLUMN()))=TRUNC(INDIRECT(ADDRESS(ROW(),COLUMN())))</formula>
    </cfRule>
  </conditionalFormatting>
  <conditionalFormatting sqref="AN38">
    <cfRule type="expression" dxfId="1974" priority="129">
      <formula>INDIRECT(ADDRESS(ROW(),COLUMN()))=TRUNC(INDIRECT(ADDRESS(ROW(),COLUMN())))</formula>
    </cfRule>
  </conditionalFormatting>
  <conditionalFormatting sqref="AO39:AT39">
    <cfRule type="expression" dxfId="1973" priority="130">
      <formula>INDIRECT(ADDRESS(ROW(),COLUMN()))=TRUNC(INDIRECT(ADDRESS(ROW(),COLUMN())))</formula>
    </cfRule>
  </conditionalFormatting>
  <conditionalFormatting sqref="AO38:AT38">
    <cfRule type="expression" dxfId="1972" priority="131">
      <formula>INDIRECT(ADDRESS(ROW(),COLUMN()))=TRUNC(INDIRECT(ADDRESS(ROW(),COLUMN())))</formula>
    </cfRule>
  </conditionalFormatting>
  <conditionalFormatting sqref="AU39">
    <cfRule type="expression" dxfId="1971" priority="132">
      <formula>INDIRECT(ADDRESS(ROW(),COLUMN()))=TRUNC(INDIRECT(ADDRESS(ROW(),COLUMN())))</formula>
    </cfRule>
  </conditionalFormatting>
  <conditionalFormatting sqref="AU38">
    <cfRule type="expression" dxfId="1970" priority="133">
      <formula>INDIRECT(ADDRESS(ROW(),COLUMN()))=TRUNC(INDIRECT(ADDRESS(ROW(),COLUMN())))</formula>
    </cfRule>
  </conditionalFormatting>
  <conditionalFormatting sqref="AV39:AW39">
    <cfRule type="expression" dxfId="1969" priority="134">
      <formula>INDIRECT(ADDRESS(ROW(),COLUMN()))=TRUNC(INDIRECT(ADDRESS(ROW(),COLUMN())))</formula>
    </cfRule>
  </conditionalFormatting>
  <conditionalFormatting sqref="AV38:AW38">
    <cfRule type="expression" dxfId="1968" priority="135">
      <formula>INDIRECT(ADDRESS(ROW(),COLUMN()))=TRUNC(INDIRECT(ADDRESS(ROW(),COLUMN())))</formula>
    </cfRule>
  </conditionalFormatting>
  <conditionalFormatting sqref="S42">
    <cfRule type="expression" dxfId="1967" priority="136">
      <formula>INDIRECT(ADDRESS(ROW(),COLUMN()))=TRUNC(INDIRECT(ADDRESS(ROW(),COLUMN())))</formula>
    </cfRule>
  </conditionalFormatting>
  <conditionalFormatting sqref="S41">
    <cfRule type="expression" dxfId="1966" priority="137">
      <formula>INDIRECT(ADDRESS(ROW(),COLUMN()))=TRUNC(INDIRECT(ADDRESS(ROW(),COLUMN())))</formula>
    </cfRule>
  </conditionalFormatting>
  <conditionalFormatting sqref="T42:Y42">
    <cfRule type="expression" dxfId="1965" priority="138">
      <formula>INDIRECT(ADDRESS(ROW(),COLUMN()))=TRUNC(INDIRECT(ADDRESS(ROW(),COLUMN())))</formula>
    </cfRule>
  </conditionalFormatting>
  <conditionalFormatting sqref="T41:Y41">
    <cfRule type="expression" dxfId="1964" priority="139">
      <formula>INDIRECT(ADDRESS(ROW(),COLUMN()))=TRUNC(INDIRECT(ADDRESS(ROW(),COLUMN())))</formula>
    </cfRule>
  </conditionalFormatting>
  <conditionalFormatting sqref="Z42">
    <cfRule type="expression" dxfId="1963" priority="140">
      <formula>INDIRECT(ADDRESS(ROW(),COLUMN()))=TRUNC(INDIRECT(ADDRESS(ROW(),COLUMN())))</formula>
    </cfRule>
  </conditionalFormatting>
  <conditionalFormatting sqref="Z41">
    <cfRule type="expression" dxfId="1962" priority="141">
      <formula>INDIRECT(ADDRESS(ROW(),COLUMN()))=TRUNC(INDIRECT(ADDRESS(ROW(),COLUMN())))</formula>
    </cfRule>
  </conditionalFormatting>
  <conditionalFormatting sqref="AA42:AF42">
    <cfRule type="expression" dxfId="1961" priority="142">
      <formula>INDIRECT(ADDRESS(ROW(),COLUMN()))=TRUNC(INDIRECT(ADDRESS(ROW(),COLUMN())))</formula>
    </cfRule>
  </conditionalFormatting>
  <conditionalFormatting sqref="AA41:AF41">
    <cfRule type="expression" dxfId="1960" priority="143">
      <formula>INDIRECT(ADDRESS(ROW(),COLUMN()))=TRUNC(INDIRECT(ADDRESS(ROW(),COLUMN())))</formula>
    </cfRule>
  </conditionalFormatting>
  <conditionalFormatting sqref="AG42">
    <cfRule type="expression" dxfId="1959" priority="144">
      <formula>INDIRECT(ADDRESS(ROW(),COLUMN()))=TRUNC(INDIRECT(ADDRESS(ROW(),COLUMN())))</formula>
    </cfRule>
  </conditionalFormatting>
  <conditionalFormatting sqref="AG41">
    <cfRule type="expression" dxfId="1958" priority="145">
      <formula>INDIRECT(ADDRESS(ROW(),COLUMN()))=TRUNC(INDIRECT(ADDRESS(ROW(),COLUMN())))</formula>
    </cfRule>
  </conditionalFormatting>
  <conditionalFormatting sqref="AH42:AM42">
    <cfRule type="expression" dxfId="1957" priority="146">
      <formula>INDIRECT(ADDRESS(ROW(),COLUMN()))=TRUNC(INDIRECT(ADDRESS(ROW(),COLUMN())))</formula>
    </cfRule>
  </conditionalFormatting>
  <conditionalFormatting sqref="AH41:AM41">
    <cfRule type="expression" dxfId="1956" priority="147">
      <formula>INDIRECT(ADDRESS(ROW(),COLUMN()))=TRUNC(INDIRECT(ADDRESS(ROW(),COLUMN())))</formula>
    </cfRule>
  </conditionalFormatting>
  <conditionalFormatting sqref="AN42">
    <cfRule type="expression" dxfId="1955" priority="148">
      <formula>INDIRECT(ADDRESS(ROW(),COLUMN()))=TRUNC(INDIRECT(ADDRESS(ROW(),COLUMN())))</formula>
    </cfRule>
  </conditionalFormatting>
  <conditionalFormatting sqref="AN41">
    <cfRule type="expression" dxfId="1954" priority="149">
      <formula>INDIRECT(ADDRESS(ROW(),COLUMN()))=TRUNC(INDIRECT(ADDRESS(ROW(),COLUMN())))</formula>
    </cfRule>
  </conditionalFormatting>
  <conditionalFormatting sqref="AO42:AT42">
    <cfRule type="expression" dxfId="1953" priority="150">
      <formula>INDIRECT(ADDRESS(ROW(),COLUMN()))=TRUNC(INDIRECT(ADDRESS(ROW(),COLUMN())))</formula>
    </cfRule>
  </conditionalFormatting>
  <conditionalFormatting sqref="AO41:AT41">
    <cfRule type="expression" dxfId="1952" priority="151">
      <formula>INDIRECT(ADDRESS(ROW(),COLUMN()))=TRUNC(INDIRECT(ADDRESS(ROW(),COLUMN())))</formula>
    </cfRule>
  </conditionalFormatting>
  <conditionalFormatting sqref="AU42">
    <cfRule type="expression" dxfId="1951" priority="152">
      <formula>INDIRECT(ADDRESS(ROW(),COLUMN()))=TRUNC(INDIRECT(ADDRESS(ROW(),COLUMN())))</formula>
    </cfRule>
  </conditionalFormatting>
  <conditionalFormatting sqref="AU41">
    <cfRule type="expression" dxfId="1950" priority="153">
      <formula>INDIRECT(ADDRESS(ROW(),COLUMN()))=TRUNC(INDIRECT(ADDRESS(ROW(),COLUMN())))</formula>
    </cfRule>
  </conditionalFormatting>
  <conditionalFormatting sqref="AV42:AW42">
    <cfRule type="expression" dxfId="1949" priority="154">
      <formula>INDIRECT(ADDRESS(ROW(),COLUMN()))=TRUNC(INDIRECT(ADDRESS(ROW(),COLUMN())))</formula>
    </cfRule>
  </conditionalFormatting>
  <conditionalFormatting sqref="AV41:AW41">
    <cfRule type="expression" dxfId="1948" priority="155">
      <formula>INDIRECT(ADDRESS(ROW(),COLUMN()))=TRUNC(INDIRECT(ADDRESS(ROW(),COLUMN())))</formula>
    </cfRule>
  </conditionalFormatting>
  <conditionalFormatting sqref="S45">
    <cfRule type="expression" dxfId="1947" priority="156">
      <formula>INDIRECT(ADDRESS(ROW(),COLUMN()))=TRUNC(INDIRECT(ADDRESS(ROW(),COLUMN())))</formula>
    </cfRule>
  </conditionalFormatting>
  <conditionalFormatting sqref="S44">
    <cfRule type="expression" dxfId="1946" priority="157">
      <formula>INDIRECT(ADDRESS(ROW(),COLUMN()))=TRUNC(INDIRECT(ADDRESS(ROW(),COLUMN())))</formula>
    </cfRule>
  </conditionalFormatting>
  <conditionalFormatting sqref="T45:Y45">
    <cfRule type="expression" dxfId="1945" priority="158">
      <formula>INDIRECT(ADDRESS(ROW(),COLUMN()))=TRUNC(INDIRECT(ADDRESS(ROW(),COLUMN())))</formula>
    </cfRule>
  </conditionalFormatting>
  <conditionalFormatting sqref="T44:Y44">
    <cfRule type="expression" dxfId="1944" priority="159">
      <formula>INDIRECT(ADDRESS(ROW(),COLUMN()))=TRUNC(INDIRECT(ADDRESS(ROW(),COLUMN())))</formula>
    </cfRule>
  </conditionalFormatting>
  <conditionalFormatting sqref="Z45">
    <cfRule type="expression" dxfId="1943" priority="160">
      <formula>INDIRECT(ADDRESS(ROW(),COLUMN()))=TRUNC(INDIRECT(ADDRESS(ROW(),COLUMN())))</formula>
    </cfRule>
  </conditionalFormatting>
  <conditionalFormatting sqref="Z44">
    <cfRule type="expression" dxfId="1942" priority="161">
      <formula>INDIRECT(ADDRESS(ROW(),COLUMN()))=TRUNC(INDIRECT(ADDRESS(ROW(),COLUMN())))</formula>
    </cfRule>
  </conditionalFormatting>
  <conditionalFormatting sqref="AA45:AF45">
    <cfRule type="expression" dxfId="1941" priority="162">
      <formula>INDIRECT(ADDRESS(ROW(),COLUMN()))=TRUNC(INDIRECT(ADDRESS(ROW(),COLUMN())))</formula>
    </cfRule>
  </conditionalFormatting>
  <conditionalFormatting sqref="AA44:AF44">
    <cfRule type="expression" dxfId="1940" priority="163">
      <formula>INDIRECT(ADDRESS(ROW(),COLUMN()))=TRUNC(INDIRECT(ADDRESS(ROW(),COLUMN())))</formula>
    </cfRule>
  </conditionalFormatting>
  <conditionalFormatting sqref="AG45">
    <cfRule type="expression" dxfId="1939" priority="164">
      <formula>INDIRECT(ADDRESS(ROW(),COLUMN()))=TRUNC(INDIRECT(ADDRESS(ROW(),COLUMN())))</formula>
    </cfRule>
  </conditionalFormatting>
  <conditionalFormatting sqref="AG44">
    <cfRule type="expression" dxfId="1938" priority="165">
      <formula>INDIRECT(ADDRESS(ROW(),COLUMN()))=TRUNC(INDIRECT(ADDRESS(ROW(),COLUMN())))</formula>
    </cfRule>
  </conditionalFormatting>
  <conditionalFormatting sqref="AH45:AM45">
    <cfRule type="expression" dxfId="1937" priority="166">
      <formula>INDIRECT(ADDRESS(ROW(),COLUMN()))=TRUNC(INDIRECT(ADDRESS(ROW(),COLUMN())))</formula>
    </cfRule>
  </conditionalFormatting>
  <conditionalFormatting sqref="AH44:AM44">
    <cfRule type="expression" dxfId="1936" priority="167">
      <formula>INDIRECT(ADDRESS(ROW(),COLUMN()))=TRUNC(INDIRECT(ADDRESS(ROW(),COLUMN())))</formula>
    </cfRule>
  </conditionalFormatting>
  <conditionalFormatting sqref="AN45">
    <cfRule type="expression" dxfId="1935" priority="168">
      <formula>INDIRECT(ADDRESS(ROW(),COLUMN()))=TRUNC(INDIRECT(ADDRESS(ROW(),COLUMN())))</formula>
    </cfRule>
  </conditionalFormatting>
  <conditionalFormatting sqref="AN44">
    <cfRule type="expression" dxfId="1934" priority="169">
      <formula>INDIRECT(ADDRESS(ROW(),COLUMN()))=TRUNC(INDIRECT(ADDRESS(ROW(),COLUMN())))</formula>
    </cfRule>
  </conditionalFormatting>
  <conditionalFormatting sqref="AO45:AT45">
    <cfRule type="expression" dxfId="1933" priority="170">
      <formula>INDIRECT(ADDRESS(ROW(),COLUMN()))=TRUNC(INDIRECT(ADDRESS(ROW(),COLUMN())))</formula>
    </cfRule>
  </conditionalFormatting>
  <conditionalFormatting sqref="AO44:AT44">
    <cfRule type="expression" dxfId="1932" priority="171">
      <formula>INDIRECT(ADDRESS(ROW(),COLUMN()))=TRUNC(INDIRECT(ADDRESS(ROW(),COLUMN())))</formula>
    </cfRule>
  </conditionalFormatting>
  <conditionalFormatting sqref="AU45">
    <cfRule type="expression" dxfId="1931" priority="172">
      <formula>INDIRECT(ADDRESS(ROW(),COLUMN()))=TRUNC(INDIRECT(ADDRESS(ROW(),COLUMN())))</formula>
    </cfRule>
  </conditionalFormatting>
  <conditionalFormatting sqref="AU44">
    <cfRule type="expression" dxfId="1930" priority="173">
      <formula>INDIRECT(ADDRESS(ROW(),COLUMN()))=TRUNC(INDIRECT(ADDRESS(ROW(),COLUMN())))</formula>
    </cfRule>
  </conditionalFormatting>
  <conditionalFormatting sqref="AV45:AW45">
    <cfRule type="expression" dxfId="1929" priority="174">
      <formula>INDIRECT(ADDRESS(ROW(),COLUMN()))=TRUNC(INDIRECT(ADDRESS(ROW(),COLUMN())))</formula>
    </cfRule>
  </conditionalFormatting>
  <conditionalFormatting sqref="AV44:AW44">
    <cfRule type="expression" dxfId="1928" priority="175">
      <formula>INDIRECT(ADDRESS(ROW(),COLUMN()))=TRUNC(INDIRECT(ADDRESS(ROW(),COLUMN())))</formula>
    </cfRule>
  </conditionalFormatting>
  <conditionalFormatting sqref="S48">
    <cfRule type="expression" dxfId="1927" priority="176">
      <formula>INDIRECT(ADDRESS(ROW(),COLUMN()))=TRUNC(INDIRECT(ADDRESS(ROW(),COLUMN())))</formula>
    </cfRule>
  </conditionalFormatting>
  <conditionalFormatting sqref="S47">
    <cfRule type="expression" dxfId="1926" priority="177">
      <formula>INDIRECT(ADDRESS(ROW(),COLUMN()))=TRUNC(INDIRECT(ADDRESS(ROW(),COLUMN())))</formula>
    </cfRule>
  </conditionalFormatting>
  <conditionalFormatting sqref="T48:Y48">
    <cfRule type="expression" dxfId="1925" priority="178">
      <formula>INDIRECT(ADDRESS(ROW(),COLUMN()))=TRUNC(INDIRECT(ADDRESS(ROW(),COLUMN())))</formula>
    </cfRule>
  </conditionalFormatting>
  <conditionalFormatting sqref="T47:Y47">
    <cfRule type="expression" dxfId="1924" priority="179">
      <formula>INDIRECT(ADDRESS(ROW(),COLUMN()))=TRUNC(INDIRECT(ADDRESS(ROW(),COLUMN())))</formula>
    </cfRule>
  </conditionalFormatting>
  <conditionalFormatting sqref="Z48">
    <cfRule type="expression" dxfId="1923" priority="180">
      <formula>INDIRECT(ADDRESS(ROW(),COLUMN()))=TRUNC(INDIRECT(ADDRESS(ROW(),COLUMN())))</formula>
    </cfRule>
  </conditionalFormatting>
  <conditionalFormatting sqref="Z47">
    <cfRule type="expression" dxfId="1922" priority="181">
      <formula>INDIRECT(ADDRESS(ROW(),COLUMN()))=TRUNC(INDIRECT(ADDRESS(ROW(),COLUMN())))</formula>
    </cfRule>
  </conditionalFormatting>
  <conditionalFormatting sqref="AA48:AF48">
    <cfRule type="expression" dxfId="1921" priority="182">
      <formula>INDIRECT(ADDRESS(ROW(),COLUMN()))=TRUNC(INDIRECT(ADDRESS(ROW(),COLUMN())))</formula>
    </cfRule>
  </conditionalFormatting>
  <conditionalFormatting sqref="AA47:AF47">
    <cfRule type="expression" dxfId="1920" priority="183">
      <formula>INDIRECT(ADDRESS(ROW(),COLUMN()))=TRUNC(INDIRECT(ADDRESS(ROW(),COLUMN())))</formula>
    </cfRule>
  </conditionalFormatting>
  <conditionalFormatting sqref="AG48">
    <cfRule type="expression" dxfId="1919" priority="184">
      <formula>INDIRECT(ADDRESS(ROW(),COLUMN()))=TRUNC(INDIRECT(ADDRESS(ROW(),COLUMN())))</formula>
    </cfRule>
  </conditionalFormatting>
  <conditionalFormatting sqref="AG47">
    <cfRule type="expression" dxfId="1918" priority="185">
      <formula>INDIRECT(ADDRESS(ROW(),COLUMN()))=TRUNC(INDIRECT(ADDRESS(ROW(),COLUMN())))</formula>
    </cfRule>
  </conditionalFormatting>
  <conditionalFormatting sqref="AH48:AM48">
    <cfRule type="expression" dxfId="1917" priority="186">
      <formula>INDIRECT(ADDRESS(ROW(),COLUMN()))=TRUNC(INDIRECT(ADDRESS(ROW(),COLUMN())))</formula>
    </cfRule>
  </conditionalFormatting>
  <conditionalFormatting sqref="AH47:AM47">
    <cfRule type="expression" dxfId="1916" priority="187">
      <formula>INDIRECT(ADDRESS(ROW(),COLUMN()))=TRUNC(INDIRECT(ADDRESS(ROW(),COLUMN())))</formula>
    </cfRule>
  </conditionalFormatting>
  <conditionalFormatting sqref="AN48">
    <cfRule type="expression" dxfId="1915" priority="188">
      <formula>INDIRECT(ADDRESS(ROW(),COLUMN()))=TRUNC(INDIRECT(ADDRESS(ROW(),COLUMN())))</formula>
    </cfRule>
  </conditionalFormatting>
  <conditionalFormatting sqref="AN47">
    <cfRule type="expression" dxfId="1914" priority="189">
      <formula>INDIRECT(ADDRESS(ROW(),COLUMN()))=TRUNC(INDIRECT(ADDRESS(ROW(),COLUMN())))</formula>
    </cfRule>
  </conditionalFormatting>
  <conditionalFormatting sqref="AO48:AT48">
    <cfRule type="expression" dxfId="1913" priority="190">
      <formula>INDIRECT(ADDRESS(ROW(),COLUMN()))=TRUNC(INDIRECT(ADDRESS(ROW(),COLUMN())))</formula>
    </cfRule>
  </conditionalFormatting>
  <conditionalFormatting sqref="AO47:AT47">
    <cfRule type="expression" dxfId="1912" priority="191">
      <formula>INDIRECT(ADDRESS(ROW(),COLUMN()))=TRUNC(INDIRECT(ADDRESS(ROW(),COLUMN())))</formula>
    </cfRule>
  </conditionalFormatting>
  <conditionalFormatting sqref="AU48">
    <cfRule type="expression" dxfId="1911" priority="192">
      <formula>INDIRECT(ADDRESS(ROW(),COLUMN()))=TRUNC(INDIRECT(ADDRESS(ROW(),COLUMN())))</formula>
    </cfRule>
  </conditionalFormatting>
  <conditionalFormatting sqref="AU47">
    <cfRule type="expression" dxfId="1910" priority="193">
      <formula>INDIRECT(ADDRESS(ROW(),COLUMN()))=TRUNC(INDIRECT(ADDRESS(ROW(),COLUMN())))</formula>
    </cfRule>
  </conditionalFormatting>
  <conditionalFormatting sqref="AV48:AW48">
    <cfRule type="expression" dxfId="1909" priority="194">
      <formula>INDIRECT(ADDRESS(ROW(),COLUMN()))=TRUNC(INDIRECT(ADDRESS(ROW(),COLUMN())))</formula>
    </cfRule>
  </conditionalFormatting>
  <conditionalFormatting sqref="AV47:AW47">
    <cfRule type="expression" dxfId="1908" priority="195">
      <formula>INDIRECT(ADDRESS(ROW(),COLUMN()))=TRUNC(INDIRECT(ADDRESS(ROW(),COLUMN())))</formula>
    </cfRule>
  </conditionalFormatting>
  <conditionalFormatting sqref="S51">
    <cfRule type="expression" dxfId="1907" priority="196">
      <formula>INDIRECT(ADDRESS(ROW(),COLUMN()))=TRUNC(INDIRECT(ADDRESS(ROW(),COLUMN())))</formula>
    </cfRule>
  </conditionalFormatting>
  <conditionalFormatting sqref="S50">
    <cfRule type="expression" dxfId="1906" priority="197">
      <formula>INDIRECT(ADDRESS(ROW(),COLUMN()))=TRUNC(INDIRECT(ADDRESS(ROW(),COLUMN())))</formula>
    </cfRule>
  </conditionalFormatting>
  <conditionalFormatting sqref="T51:Y51">
    <cfRule type="expression" dxfId="1905" priority="198">
      <formula>INDIRECT(ADDRESS(ROW(),COLUMN()))=TRUNC(INDIRECT(ADDRESS(ROW(),COLUMN())))</formula>
    </cfRule>
  </conditionalFormatting>
  <conditionalFormatting sqref="T50:Y50">
    <cfRule type="expression" dxfId="1904" priority="199">
      <formula>INDIRECT(ADDRESS(ROW(),COLUMN()))=TRUNC(INDIRECT(ADDRESS(ROW(),COLUMN())))</formula>
    </cfRule>
  </conditionalFormatting>
  <conditionalFormatting sqref="Z51">
    <cfRule type="expression" dxfId="1903" priority="200">
      <formula>INDIRECT(ADDRESS(ROW(),COLUMN()))=TRUNC(INDIRECT(ADDRESS(ROW(),COLUMN())))</formula>
    </cfRule>
  </conditionalFormatting>
  <conditionalFormatting sqref="Z50">
    <cfRule type="expression" dxfId="1902" priority="201">
      <formula>INDIRECT(ADDRESS(ROW(),COLUMN()))=TRUNC(INDIRECT(ADDRESS(ROW(),COLUMN())))</formula>
    </cfRule>
  </conditionalFormatting>
  <conditionalFormatting sqref="AA51:AF51">
    <cfRule type="expression" dxfId="1901" priority="202">
      <formula>INDIRECT(ADDRESS(ROW(),COLUMN()))=TRUNC(INDIRECT(ADDRESS(ROW(),COLUMN())))</formula>
    </cfRule>
  </conditionalFormatting>
  <conditionalFormatting sqref="AA50:AF50">
    <cfRule type="expression" dxfId="1900" priority="203">
      <formula>INDIRECT(ADDRESS(ROW(),COLUMN()))=TRUNC(INDIRECT(ADDRESS(ROW(),COLUMN())))</formula>
    </cfRule>
  </conditionalFormatting>
  <conditionalFormatting sqref="AG51">
    <cfRule type="expression" dxfId="1899" priority="204">
      <formula>INDIRECT(ADDRESS(ROW(),COLUMN()))=TRUNC(INDIRECT(ADDRESS(ROW(),COLUMN())))</formula>
    </cfRule>
  </conditionalFormatting>
  <conditionalFormatting sqref="AG50">
    <cfRule type="expression" dxfId="1898" priority="205">
      <formula>INDIRECT(ADDRESS(ROW(),COLUMN()))=TRUNC(INDIRECT(ADDRESS(ROW(),COLUMN())))</formula>
    </cfRule>
  </conditionalFormatting>
  <conditionalFormatting sqref="AH51:AM51">
    <cfRule type="expression" dxfId="1897" priority="206">
      <formula>INDIRECT(ADDRESS(ROW(),COLUMN()))=TRUNC(INDIRECT(ADDRESS(ROW(),COLUMN())))</formula>
    </cfRule>
  </conditionalFormatting>
  <conditionalFormatting sqref="AH50:AM50">
    <cfRule type="expression" dxfId="1896" priority="207">
      <formula>INDIRECT(ADDRESS(ROW(),COLUMN()))=TRUNC(INDIRECT(ADDRESS(ROW(),COLUMN())))</formula>
    </cfRule>
  </conditionalFormatting>
  <conditionalFormatting sqref="AN51">
    <cfRule type="expression" dxfId="1895" priority="208">
      <formula>INDIRECT(ADDRESS(ROW(),COLUMN()))=TRUNC(INDIRECT(ADDRESS(ROW(),COLUMN())))</formula>
    </cfRule>
  </conditionalFormatting>
  <conditionalFormatting sqref="AN50">
    <cfRule type="expression" dxfId="1894" priority="209">
      <formula>INDIRECT(ADDRESS(ROW(),COLUMN()))=TRUNC(INDIRECT(ADDRESS(ROW(),COLUMN())))</formula>
    </cfRule>
  </conditionalFormatting>
  <conditionalFormatting sqref="AO51:AT51">
    <cfRule type="expression" dxfId="1893" priority="210">
      <formula>INDIRECT(ADDRESS(ROW(),COLUMN()))=TRUNC(INDIRECT(ADDRESS(ROW(),COLUMN())))</formula>
    </cfRule>
  </conditionalFormatting>
  <conditionalFormatting sqref="AO50:AT50">
    <cfRule type="expression" dxfId="1892" priority="211">
      <formula>INDIRECT(ADDRESS(ROW(),COLUMN()))=TRUNC(INDIRECT(ADDRESS(ROW(),COLUMN())))</formula>
    </cfRule>
  </conditionalFormatting>
  <conditionalFormatting sqref="AU51">
    <cfRule type="expression" dxfId="1891" priority="212">
      <formula>INDIRECT(ADDRESS(ROW(),COLUMN()))=TRUNC(INDIRECT(ADDRESS(ROW(),COLUMN())))</formula>
    </cfRule>
  </conditionalFormatting>
  <conditionalFormatting sqref="AU50">
    <cfRule type="expression" dxfId="1890" priority="213">
      <formula>INDIRECT(ADDRESS(ROW(),COLUMN()))=TRUNC(INDIRECT(ADDRESS(ROW(),COLUMN())))</formula>
    </cfRule>
  </conditionalFormatting>
  <conditionalFormatting sqref="AV51:AW51">
    <cfRule type="expression" dxfId="1889" priority="214">
      <formula>INDIRECT(ADDRESS(ROW(),COLUMN()))=TRUNC(INDIRECT(ADDRESS(ROW(),COLUMN())))</formula>
    </cfRule>
  </conditionalFormatting>
  <conditionalFormatting sqref="AV50:AW50">
    <cfRule type="expression" dxfId="1888" priority="215">
      <formula>INDIRECT(ADDRESS(ROW(),COLUMN()))=TRUNC(INDIRECT(ADDRESS(ROW(),COLUMN())))</formula>
    </cfRule>
  </conditionalFormatting>
  <conditionalFormatting sqref="S54">
    <cfRule type="expression" dxfId="1887" priority="216">
      <formula>INDIRECT(ADDRESS(ROW(),COLUMN()))=TRUNC(INDIRECT(ADDRESS(ROW(),COLUMN())))</formula>
    </cfRule>
  </conditionalFormatting>
  <conditionalFormatting sqref="S53">
    <cfRule type="expression" dxfId="1886" priority="217">
      <formula>INDIRECT(ADDRESS(ROW(),COLUMN()))=TRUNC(INDIRECT(ADDRESS(ROW(),COLUMN())))</formula>
    </cfRule>
  </conditionalFormatting>
  <conditionalFormatting sqref="T54:Y54">
    <cfRule type="expression" dxfId="1885" priority="218">
      <formula>INDIRECT(ADDRESS(ROW(),COLUMN()))=TRUNC(INDIRECT(ADDRESS(ROW(),COLUMN())))</formula>
    </cfRule>
  </conditionalFormatting>
  <conditionalFormatting sqref="T53:Y53">
    <cfRule type="expression" dxfId="1884" priority="219">
      <formula>INDIRECT(ADDRESS(ROW(),COLUMN()))=TRUNC(INDIRECT(ADDRESS(ROW(),COLUMN())))</formula>
    </cfRule>
  </conditionalFormatting>
  <conditionalFormatting sqref="Z54">
    <cfRule type="expression" dxfId="1883" priority="220">
      <formula>INDIRECT(ADDRESS(ROW(),COLUMN()))=TRUNC(INDIRECT(ADDRESS(ROW(),COLUMN())))</formula>
    </cfRule>
  </conditionalFormatting>
  <conditionalFormatting sqref="Z53">
    <cfRule type="expression" dxfId="1882" priority="221">
      <formula>INDIRECT(ADDRESS(ROW(),COLUMN()))=TRUNC(INDIRECT(ADDRESS(ROW(),COLUMN())))</formula>
    </cfRule>
  </conditionalFormatting>
  <conditionalFormatting sqref="AA54:AF54">
    <cfRule type="expression" dxfId="1881" priority="222">
      <formula>INDIRECT(ADDRESS(ROW(),COLUMN()))=TRUNC(INDIRECT(ADDRESS(ROW(),COLUMN())))</formula>
    </cfRule>
  </conditionalFormatting>
  <conditionalFormatting sqref="AA53:AF53">
    <cfRule type="expression" dxfId="1880" priority="223">
      <formula>INDIRECT(ADDRESS(ROW(),COLUMN()))=TRUNC(INDIRECT(ADDRESS(ROW(),COLUMN())))</formula>
    </cfRule>
  </conditionalFormatting>
  <conditionalFormatting sqref="AG54">
    <cfRule type="expression" dxfId="1879" priority="224">
      <formula>INDIRECT(ADDRESS(ROW(),COLUMN()))=TRUNC(INDIRECT(ADDRESS(ROW(),COLUMN())))</formula>
    </cfRule>
  </conditionalFormatting>
  <conditionalFormatting sqref="AG53">
    <cfRule type="expression" dxfId="1878" priority="225">
      <formula>INDIRECT(ADDRESS(ROW(),COLUMN()))=TRUNC(INDIRECT(ADDRESS(ROW(),COLUMN())))</formula>
    </cfRule>
  </conditionalFormatting>
  <conditionalFormatting sqref="AH54:AM54">
    <cfRule type="expression" dxfId="1877" priority="226">
      <formula>INDIRECT(ADDRESS(ROW(),COLUMN()))=TRUNC(INDIRECT(ADDRESS(ROW(),COLUMN())))</formula>
    </cfRule>
  </conditionalFormatting>
  <conditionalFormatting sqref="AH53:AM53">
    <cfRule type="expression" dxfId="1876" priority="227">
      <formula>INDIRECT(ADDRESS(ROW(),COLUMN()))=TRUNC(INDIRECT(ADDRESS(ROW(),COLUMN())))</formula>
    </cfRule>
  </conditionalFormatting>
  <conditionalFormatting sqref="AN54">
    <cfRule type="expression" dxfId="1875" priority="228">
      <formula>INDIRECT(ADDRESS(ROW(),COLUMN()))=TRUNC(INDIRECT(ADDRESS(ROW(),COLUMN())))</formula>
    </cfRule>
  </conditionalFormatting>
  <conditionalFormatting sqref="AN53">
    <cfRule type="expression" dxfId="1874" priority="229">
      <formula>INDIRECT(ADDRESS(ROW(),COLUMN()))=TRUNC(INDIRECT(ADDRESS(ROW(),COLUMN())))</formula>
    </cfRule>
  </conditionalFormatting>
  <conditionalFormatting sqref="AO54:AT54">
    <cfRule type="expression" dxfId="1873" priority="230">
      <formula>INDIRECT(ADDRESS(ROW(),COLUMN()))=TRUNC(INDIRECT(ADDRESS(ROW(),COLUMN())))</formula>
    </cfRule>
  </conditionalFormatting>
  <conditionalFormatting sqref="AO53:AT53">
    <cfRule type="expression" dxfId="1872" priority="231">
      <formula>INDIRECT(ADDRESS(ROW(),COLUMN()))=TRUNC(INDIRECT(ADDRESS(ROW(),COLUMN())))</formula>
    </cfRule>
  </conditionalFormatting>
  <conditionalFormatting sqref="AU54">
    <cfRule type="expression" dxfId="1871" priority="232">
      <formula>INDIRECT(ADDRESS(ROW(),COLUMN()))=TRUNC(INDIRECT(ADDRESS(ROW(),COLUMN())))</formula>
    </cfRule>
  </conditionalFormatting>
  <conditionalFormatting sqref="AU53">
    <cfRule type="expression" dxfId="1870" priority="233">
      <formula>INDIRECT(ADDRESS(ROW(),COLUMN()))=TRUNC(INDIRECT(ADDRESS(ROW(),COLUMN())))</formula>
    </cfRule>
  </conditionalFormatting>
  <conditionalFormatting sqref="AV54:AW54">
    <cfRule type="expression" dxfId="1869" priority="234">
      <formula>INDIRECT(ADDRESS(ROW(),COLUMN()))=TRUNC(INDIRECT(ADDRESS(ROW(),COLUMN())))</formula>
    </cfRule>
  </conditionalFormatting>
  <conditionalFormatting sqref="AV53:AW53">
    <cfRule type="expression" dxfId="1868" priority="235">
      <formula>INDIRECT(ADDRESS(ROW(),COLUMN()))=TRUNC(INDIRECT(ADDRESS(ROW(),COLUMN())))</formula>
    </cfRule>
  </conditionalFormatting>
  <conditionalFormatting sqref="S57">
    <cfRule type="expression" dxfId="1867" priority="236">
      <formula>INDIRECT(ADDRESS(ROW(),COLUMN()))=TRUNC(INDIRECT(ADDRESS(ROW(),COLUMN())))</formula>
    </cfRule>
  </conditionalFormatting>
  <conditionalFormatting sqref="S56">
    <cfRule type="expression" dxfId="1866" priority="237">
      <formula>INDIRECT(ADDRESS(ROW(),COLUMN()))=TRUNC(INDIRECT(ADDRESS(ROW(),COLUMN())))</formula>
    </cfRule>
  </conditionalFormatting>
  <conditionalFormatting sqref="T57:Y57">
    <cfRule type="expression" dxfId="1865" priority="238">
      <formula>INDIRECT(ADDRESS(ROW(),COLUMN()))=TRUNC(INDIRECT(ADDRESS(ROW(),COLUMN())))</formula>
    </cfRule>
  </conditionalFormatting>
  <conditionalFormatting sqref="T56:Y56">
    <cfRule type="expression" dxfId="1864" priority="239">
      <formula>INDIRECT(ADDRESS(ROW(),COLUMN()))=TRUNC(INDIRECT(ADDRESS(ROW(),COLUMN())))</formula>
    </cfRule>
  </conditionalFormatting>
  <conditionalFormatting sqref="Z57">
    <cfRule type="expression" dxfId="1863" priority="240">
      <formula>INDIRECT(ADDRESS(ROW(),COLUMN()))=TRUNC(INDIRECT(ADDRESS(ROW(),COLUMN())))</formula>
    </cfRule>
  </conditionalFormatting>
  <conditionalFormatting sqref="Z56">
    <cfRule type="expression" dxfId="1862" priority="241">
      <formula>INDIRECT(ADDRESS(ROW(),COLUMN()))=TRUNC(INDIRECT(ADDRESS(ROW(),COLUMN())))</formula>
    </cfRule>
  </conditionalFormatting>
  <conditionalFormatting sqref="AA57:AF57">
    <cfRule type="expression" dxfId="1861" priority="242">
      <formula>INDIRECT(ADDRESS(ROW(),COLUMN()))=TRUNC(INDIRECT(ADDRESS(ROW(),COLUMN())))</formula>
    </cfRule>
  </conditionalFormatting>
  <conditionalFormatting sqref="AA56:AF56">
    <cfRule type="expression" dxfId="1860" priority="243">
      <formula>INDIRECT(ADDRESS(ROW(),COLUMN()))=TRUNC(INDIRECT(ADDRESS(ROW(),COLUMN())))</formula>
    </cfRule>
  </conditionalFormatting>
  <conditionalFormatting sqref="AG57">
    <cfRule type="expression" dxfId="1859" priority="244">
      <formula>INDIRECT(ADDRESS(ROW(),COLUMN()))=TRUNC(INDIRECT(ADDRESS(ROW(),COLUMN())))</formula>
    </cfRule>
  </conditionalFormatting>
  <conditionalFormatting sqref="AG56">
    <cfRule type="expression" dxfId="1858" priority="245">
      <formula>INDIRECT(ADDRESS(ROW(),COLUMN()))=TRUNC(INDIRECT(ADDRESS(ROW(),COLUMN())))</formula>
    </cfRule>
  </conditionalFormatting>
  <conditionalFormatting sqref="AH57:AM57">
    <cfRule type="expression" dxfId="1857" priority="246">
      <formula>INDIRECT(ADDRESS(ROW(),COLUMN()))=TRUNC(INDIRECT(ADDRESS(ROW(),COLUMN())))</formula>
    </cfRule>
  </conditionalFormatting>
  <conditionalFormatting sqref="AH56:AM56">
    <cfRule type="expression" dxfId="1856" priority="247">
      <formula>INDIRECT(ADDRESS(ROW(),COLUMN()))=TRUNC(INDIRECT(ADDRESS(ROW(),COLUMN())))</formula>
    </cfRule>
  </conditionalFormatting>
  <conditionalFormatting sqref="AN57">
    <cfRule type="expression" dxfId="1855" priority="248">
      <formula>INDIRECT(ADDRESS(ROW(),COLUMN()))=TRUNC(INDIRECT(ADDRESS(ROW(),COLUMN())))</formula>
    </cfRule>
  </conditionalFormatting>
  <conditionalFormatting sqref="AN56">
    <cfRule type="expression" dxfId="1854" priority="249">
      <formula>INDIRECT(ADDRESS(ROW(),COLUMN()))=TRUNC(INDIRECT(ADDRESS(ROW(),COLUMN())))</formula>
    </cfRule>
  </conditionalFormatting>
  <conditionalFormatting sqref="AO57:AT57">
    <cfRule type="expression" dxfId="1853" priority="250">
      <formula>INDIRECT(ADDRESS(ROW(),COLUMN()))=TRUNC(INDIRECT(ADDRESS(ROW(),COLUMN())))</formula>
    </cfRule>
  </conditionalFormatting>
  <conditionalFormatting sqref="AO56:AT56">
    <cfRule type="expression" dxfId="1852" priority="251">
      <formula>INDIRECT(ADDRESS(ROW(),COLUMN()))=TRUNC(INDIRECT(ADDRESS(ROW(),COLUMN())))</formula>
    </cfRule>
  </conditionalFormatting>
  <conditionalFormatting sqref="AU57">
    <cfRule type="expression" dxfId="1851" priority="252">
      <formula>INDIRECT(ADDRESS(ROW(),COLUMN()))=TRUNC(INDIRECT(ADDRESS(ROW(),COLUMN())))</formula>
    </cfRule>
  </conditionalFormatting>
  <conditionalFormatting sqref="AU56">
    <cfRule type="expression" dxfId="1850" priority="253">
      <formula>INDIRECT(ADDRESS(ROW(),COLUMN()))=TRUNC(INDIRECT(ADDRESS(ROW(),COLUMN())))</formula>
    </cfRule>
  </conditionalFormatting>
  <conditionalFormatting sqref="AV57:AW57">
    <cfRule type="expression" dxfId="1849" priority="254">
      <formula>INDIRECT(ADDRESS(ROW(),COLUMN()))=TRUNC(INDIRECT(ADDRESS(ROW(),COLUMN())))</formula>
    </cfRule>
  </conditionalFormatting>
  <conditionalFormatting sqref="AV56:AW56">
    <cfRule type="expression" dxfId="1848" priority="255">
      <formula>INDIRECT(ADDRESS(ROW(),COLUMN()))=TRUNC(INDIRECT(ADDRESS(ROW(),COLUMN())))</formula>
    </cfRule>
  </conditionalFormatting>
  <conditionalFormatting sqref="S60">
    <cfRule type="expression" dxfId="1847" priority="256">
      <formula>INDIRECT(ADDRESS(ROW(),COLUMN()))=TRUNC(INDIRECT(ADDRESS(ROW(),COLUMN())))</formula>
    </cfRule>
  </conditionalFormatting>
  <conditionalFormatting sqref="S59">
    <cfRule type="expression" dxfId="1846" priority="257">
      <formula>INDIRECT(ADDRESS(ROW(),COLUMN()))=TRUNC(INDIRECT(ADDRESS(ROW(),COLUMN())))</formula>
    </cfRule>
  </conditionalFormatting>
  <conditionalFormatting sqref="T60:Y60">
    <cfRule type="expression" dxfId="1845" priority="258">
      <formula>INDIRECT(ADDRESS(ROW(),COLUMN()))=TRUNC(INDIRECT(ADDRESS(ROW(),COLUMN())))</formula>
    </cfRule>
  </conditionalFormatting>
  <conditionalFormatting sqref="T59:Y59">
    <cfRule type="expression" dxfId="1844" priority="259">
      <formula>INDIRECT(ADDRESS(ROW(),COLUMN()))=TRUNC(INDIRECT(ADDRESS(ROW(),COLUMN())))</formula>
    </cfRule>
  </conditionalFormatting>
  <conditionalFormatting sqref="Z60">
    <cfRule type="expression" dxfId="1843" priority="260">
      <formula>INDIRECT(ADDRESS(ROW(),COLUMN()))=TRUNC(INDIRECT(ADDRESS(ROW(),COLUMN())))</formula>
    </cfRule>
  </conditionalFormatting>
  <conditionalFormatting sqref="Z59">
    <cfRule type="expression" dxfId="1842" priority="261">
      <formula>INDIRECT(ADDRESS(ROW(),COLUMN()))=TRUNC(INDIRECT(ADDRESS(ROW(),COLUMN())))</formula>
    </cfRule>
  </conditionalFormatting>
  <conditionalFormatting sqref="AA60:AF60">
    <cfRule type="expression" dxfId="1841" priority="262">
      <formula>INDIRECT(ADDRESS(ROW(),COLUMN()))=TRUNC(INDIRECT(ADDRESS(ROW(),COLUMN())))</formula>
    </cfRule>
  </conditionalFormatting>
  <conditionalFormatting sqref="AA59:AF59">
    <cfRule type="expression" dxfId="1840" priority="263">
      <formula>INDIRECT(ADDRESS(ROW(),COLUMN()))=TRUNC(INDIRECT(ADDRESS(ROW(),COLUMN())))</formula>
    </cfRule>
  </conditionalFormatting>
  <conditionalFormatting sqref="AG60">
    <cfRule type="expression" dxfId="1839" priority="264">
      <formula>INDIRECT(ADDRESS(ROW(),COLUMN()))=TRUNC(INDIRECT(ADDRESS(ROW(),COLUMN())))</formula>
    </cfRule>
  </conditionalFormatting>
  <conditionalFormatting sqref="AG59">
    <cfRule type="expression" dxfId="1838" priority="265">
      <formula>INDIRECT(ADDRESS(ROW(),COLUMN()))=TRUNC(INDIRECT(ADDRESS(ROW(),COLUMN())))</formula>
    </cfRule>
  </conditionalFormatting>
  <conditionalFormatting sqref="AH60:AM60">
    <cfRule type="expression" dxfId="1837" priority="266">
      <formula>INDIRECT(ADDRESS(ROW(),COLUMN()))=TRUNC(INDIRECT(ADDRESS(ROW(),COLUMN())))</formula>
    </cfRule>
  </conditionalFormatting>
  <conditionalFormatting sqref="AH59:AM59">
    <cfRule type="expression" dxfId="1836" priority="267">
      <formula>INDIRECT(ADDRESS(ROW(),COLUMN()))=TRUNC(INDIRECT(ADDRESS(ROW(),COLUMN())))</formula>
    </cfRule>
  </conditionalFormatting>
  <conditionalFormatting sqref="AN60">
    <cfRule type="expression" dxfId="1835" priority="268">
      <formula>INDIRECT(ADDRESS(ROW(),COLUMN()))=TRUNC(INDIRECT(ADDRESS(ROW(),COLUMN())))</formula>
    </cfRule>
  </conditionalFormatting>
  <conditionalFormatting sqref="AN59">
    <cfRule type="expression" dxfId="1834" priority="269">
      <formula>INDIRECT(ADDRESS(ROW(),COLUMN()))=TRUNC(INDIRECT(ADDRESS(ROW(),COLUMN())))</formula>
    </cfRule>
  </conditionalFormatting>
  <conditionalFormatting sqref="AO60:AT60">
    <cfRule type="expression" dxfId="1833" priority="270">
      <formula>INDIRECT(ADDRESS(ROW(),COLUMN()))=TRUNC(INDIRECT(ADDRESS(ROW(),COLUMN())))</formula>
    </cfRule>
  </conditionalFormatting>
  <conditionalFormatting sqref="AO59:AT59">
    <cfRule type="expression" dxfId="1832" priority="271">
      <formula>INDIRECT(ADDRESS(ROW(),COLUMN()))=TRUNC(INDIRECT(ADDRESS(ROW(),COLUMN())))</formula>
    </cfRule>
  </conditionalFormatting>
  <conditionalFormatting sqref="AU60">
    <cfRule type="expression" dxfId="1831" priority="272">
      <formula>INDIRECT(ADDRESS(ROW(),COLUMN()))=TRUNC(INDIRECT(ADDRESS(ROW(),COLUMN())))</formula>
    </cfRule>
  </conditionalFormatting>
  <conditionalFormatting sqref="AU59">
    <cfRule type="expression" dxfId="1830" priority="273">
      <formula>INDIRECT(ADDRESS(ROW(),COLUMN()))=TRUNC(INDIRECT(ADDRESS(ROW(),COLUMN())))</formula>
    </cfRule>
  </conditionalFormatting>
  <conditionalFormatting sqref="AV60:AW60">
    <cfRule type="expression" dxfId="1829" priority="274">
      <formula>INDIRECT(ADDRESS(ROW(),COLUMN()))=TRUNC(INDIRECT(ADDRESS(ROW(),COLUMN())))</formula>
    </cfRule>
  </conditionalFormatting>
  <conditionalFormatting sqref="AV59:AW59">
    <cfRule type="expression" dxfId="1828" priority="275">
      <formula>INDIRECT(ADDRESS(ROW(),COLUMN()))=TRUNC(INDIRECT(ADDRESS(ROW(),COLUMN())))</formula>
    </cfRule>
  </conditionalFormatting>
  <conditionalFormatting sqref="AX62:BA63">
    <cfRule type="expression" dxfId="1827" priority="276">
      <formula>INDIRECT(ADDRESS(ROW(),COLUMN()))=TRUNC(INDIRECT(ADDRESS(ROW(),COLUMN())))</formula>
    </cfRule>
  </conditionalFormatting>
  <conditionalFormatting sqref="S63">
    <cfRule type="expression" dxfId="1826" priority="277">
      <formula>INDIRECT(ADDRESS(ROW(),COLUMN()))=TRUNC(INDIRECT(ADDRESS(ROW(),COLUMN())))</formula>
    </cfRule>
  </conditionalFormatting>
  <conditionalFormatting sqref="S62">
    <cfRule type="expression" dxfId="1825" priority="278">
      <formula>INDIRECT(ADDRESS(ROW(),COLUMN()))=TRUNC(INDIRECT(ADDRESS(ROW(),COLUMN())))</formula>
    </cfRule>
  </conditionalFormatting>
  <conditionalFormatting sqref="T63:Y63">
    <cfRule type="expression" dxfId="1824" priority="279">
      <formula>INDIRECT(ADDRESS(ROW(),COLUMN()))=TRUNC(INDIRECT(ADDRESS(ROW(),COLUMN())))</formula>
    </cfRule>
  </conditionalFormatting>
  <conditionalFormatting sqref="T62:Y62">
    <cfRule type="expression" dxfId="1823" priority="280">
      <formula>INDIRECT(ADDRESS(ROW(),COLUMN()))=TRUNC(INDIRECT(ADDRESS(ROW(),COLUMN())))</formula>
    </cfRule>
  </conditionalFormatting>
  <conditionalFormatting sqref="Z63">
    <cfRule type="expression" dxfId="1822" priority="281">
      <formula>INDIRECT(ADDRESS(ROW(),COLUMN()))=TRUNC(INDIRECT(ADDRESS(ROW(),COLUMN())))</formula>
    </cfRule>
  </conditionalFormatting>
  <conditionalFormatting sqref="Z62">
    <cfRule type="expression" dxfId="1821" priority="282">
      <formula>INDIRECT(ADDRESS(ROW(),COLUMN()))=TRUNC(INDIRECT(ADDRESS(ROW(),COLUMN())))</formula>
    </cfRule>
  </conditionalFormatting>
  <conditionalFormatting sqref="AA63:AF63">
    <cfRule type="expression" dxfId="1820" priority="283">
      <formula>INDIRECT(ADDRESS(ROW(),COLUMN()))=TRUNC(INDIRECT(ADDRESS(ROW(),COLUMN())))</formula>
    </cfRule>
  </conditionalFormatting>
  <conditionalFormatting sqref="AA62:AF62">
    <cfRule type="expression" dxfId="1819" priority="284">
      <formula>INDIRECT(ADDRESS(ROW(),COLUMN()))=TRUNC(INDIRECT(ADDRESS(ROW(),COLUMN())))</formula>
    </cfRule>
  </conditionalFormatting>
  <conditionalFormatting sqref="AG63">
    <cfRule type="expression" dxfId="1818" priority="285">
      <formula>INDIRECT(ADDRESS(ROW(),COLUMN()))=TRUNC(INDIRECT(ADDRESS(ROW(),COLUMN())))</formula>
    </cfRule>
  </conditionalFormatting>
  <conditionalFormatting sqref="AG62">
    <cfRule type="expression" dxfId="1817" priority="286">
      <formula>INDIRECT(ADDRESS(ROW(),COLUMN()))=TRUNC(INDIRECT(ADDRESS(ROW(),COLUMN())))</formula>
    </cfRule>
  </conditionalFormatting>
  <conditionalFormatting sqref="AH63:AM63">
    <cfRule type="expression" dxfId="1816" priority="287">
      <formula>INDIRECT(ADDRESS(ROW(),COLUMN()))=TRUNC(INDIRECT(ADDRESS(ROW(),COLUMN())))</formula>
    </cfRule>
  </conditionalFormatting>
  <conditionalFormatting sqref="AH62:AM62">
    <cfRule type="expression" dxfId="1815" priority="288">
      <formula>INDIRECT(ADDRESS(ROW(),COLUMN()))=TRUNC(INDIRECT(ADDRESS(ROW(),COLUMN())))</formula>
    </cfRule>
  </conditionalFormatting>
  <conditionalFormatting sqref="AN63">
    <cfRule type="expression" dxfId="1814" priority="289">
      <formula>INDIRECT(ADDRESS(ROW(),COLUMN()))=TRUNC(INDIRECT(ADDRESS(ROW(),COLUMN())))</formula>
    </cfRule>
  </conditionalFormatting>
  <conditionalFormatting sqref="AN62">
    <cfRule type="expression" dxfId="1813" priority="290">
      <formula>INDIRECT(ADDRESS(ROW(),COLUMN()))=TRUNC(INDIRECT(ADDRESS(ROW(),COLUMN())))</formula>
    </cfRule>
  </conditionalFormatting>
  <conditionalFormatting sqref="AO63:AT63">
    <cfRule type="expression" dxfId="1812" priority="291">
      <formula>INDIRECT(ADDRESS(ROW(),COLUMN()))=TRUNC(INDIRECT(ADDRESS(ROW(),COLUMN())))</formula>
    </cfRule>
  </conditionalFormatting>
  <conditionalFormatting sqref="AO62:AT62">
    <cfRule type="expression" dxfId="1811" priority="292">
      <formula>INDIRECT(ADDRESS(ROW(),COLUMN()))=TRUNC(INDIRECT(ADDRESS(ROW(),COLUMN())))</formula>
    </cfRule>
  </conditionalFormatting>
  <conditionalFormatting sqref="AU63">
    <cfRule type="expression" dxfId="1810" priority="293">
      <formula>INDIRECT(ADDRESS(ROW(),COLUMN()))=TRUNC(INDIRECT(ADDRESS(ROW(),COLUMN())))</formula>
    </cfRule>
  </conditionalFormatting>
  <conditionalFormatting sqref="AU62">
    <cfRule type="expression" dxfId="1809" priority="294">
      <formula>INDIRECT(ADDRESS(ROW(),COLUMN()))=TRUNC(INDIRECT(ADDRESS(ROW(),COLUMN())))</formula>
    </cfRule>
  </conditionalFormatting>
  <conditionalFormatting sqref="AV63:AW63">
    <cfRule type="expression" dxfId="1808" priority="295">
      <formula>INDIRECT(ADDRESS(ROW(),COLUMN()))=TRUNC(INDIRECT(ADDRESS(ROW(),COLUMN())))</formula>
    </cfRule>
  </conditionalFormatting>
  <conditionalFormatting sqref="AV62:AW62">
    <cfRule type="expression" dxfId="1807" priority="296">
      <formula>INDIRECT(ADDRESS(ROW(),COLUMN()))=TRUNC(INDIRECT(ADDRESS(ROW(),COLUMN())))</formula>
    </cfRule>
  </conditionalFormatting>
  <conditionalFormatting sqref="AX65:BA66">
    <cfRule type="expression" dxfId="1806" priority="297">
      <formula>INDIRECT(ADDRESS(ROW(),COLUMN()))=TRUNC(INDIRECT(ADDRESS(ROW(),COLUMN())))</formula>
    </cfRule>
  </conditionalFormatting>
  <conditionalFormatting sqref="S66">
    <cfRule type="expression" dxfId="1805" priority="298">
      <formula>INDIRECT(ADDRESS(ROW(),COLUMN()))=TRUNC(INDIRECT(ADDRESS(ROW(),COLUMN())))</formula>
    </cfRule>
  </conditionalFormatting>
  <conditionalFormatting sqref="S65">
    <cfRule type="expression" dxfId="1804" priority="299">
      <formula>INDIRECT(ADDRESS(ROW(),COLUMN()))=TRUNC(INDIRECT(ADDRESS(ROW(),COLUMN())))</formula>
    </cfRule>
  </conditionalFormatting>
  <conditionalFormatting sqref="T66:Y66">
    <cfRule type="expression" dxfId="1803" priority="300">
      <formula>INDIRECT(ADDRESS(ROW(),COLUMN()))=TRUNC(INDIRECT(ADDRESS(ROW(),COLUMN())))</formula>
    </cfRule>
  </conditionalFormatting>
  <conditionalFormatting sqref="T65:Y65">
    <cfRule type="expression" dxfId="1802" priority="301">
      <formula>INDIRECT(ADDRESS(ROW(),COLUMN()))=TRUNC(INDIRECT(ADDRESS(ROW(),COLUMN())))</formula>
    </cfRule>
  </conditionalFormatting>
  <conditionalFormatting sqref="Z66">
    <cfRule type="expression" dxfId="1801" priority="302">
      <formula>INDIRECT(ADDRESS(ROW(),COLUMN()))=TRUNC(INDIRECT(ADDRESS(ROW(),COLUMN())))</formula>
    </cfRule>
  </conditionalFormatting>
  <conditionalFormatting sqref="Z65">
    <cfRule type="expression" dxfId="1800" priority="303">
      <formula>INDIRECT(ADDRESS(ROW(),COLUMN()))=TRUNC(INDIRECT(ADDRESS(ROW(),COLUMN())))</formula>
    </cfRule>
  </conditionalFormatting>
  <conditionalFormatting sqref="AA66:AF66">
    <cfRule type="expression" dxfId="1799" priority="304">
      <formula>INDIRECT(ADDRESS(ROW(),COLUMN()))=TRUNC(INDIRECT(ADDRESS(ROW(),COLUMN())))</formula>
    </cfRule>
  </conditionalFormatting>
  <conditionalFormatting sqref="AA65:AF65">
    <cfRule type="expression" dxfId="1798" priority="305">
      <formula>INDIRECT(ADDRESS(ROW(),COLUMN()))=TRUNC(INDIRECT(ADDRESS(ROW(),COLUMN())))</formula>
    </cfRule>
  </conditionalFormatting>
  <conditionalFormatting sqref="AG66">
    <cfRule type="expression" dxfId="1797" priority="306">
      <formula>INDIRECT(ADDRESS(ROW(),COLUMN()))=TRUNC(INDIRECT(ADDRESS(ROW(),COLUMN())))</formula>
    </cfRule>
  </conditionalFormatting>
  <conditionalFormatting sqref="AG65">
    <cfRule type="expression" dxfId="1796" priority="307">
      <formula>INDIRECT(ADDRESS(ROW(),COLUMN()))=TRUNC(INDIRECT(ADDRESS(ROW(),COLUMN())))</formula>
    </cfRule>
  </conditionalFormatting>
  <conditionalFormatting sqref="AH66:AM66">
    <cfRule type="expression" dxfId="1795" priority="308">
      <formula>INDIRECT(ADDRESS(ROW(),COLUMN()))=TRUNC(INDIRECT(ADDRESS(ROW(),COLUMN())))</formula>
    </cfRule>
  </conditionalFormatting>
  <conditionalFormatting sqref="AH65:AM65">
    <cfRule type="expression" dxfId="1794" priority="309">
      <formula>INDIRECT(ADDRESS(ROW(),COLUMN()))=TRUNC(INDIRECT(ADDRESS(ROW(),COLUMN())))</formula>
    </cfRule>
  </conditionalFormatting>
  <conditionalFormatting sqref="AN66">
    <cfRule type="expression" dxfId="1793" priority="310">
      <formula>INDIRECT(ADDRESS(ROW(),COLUMN()))=TRUNC(INDIRECT(ADDRESS(ROW(),COLUMN())))</formula>
    </cfRule>
  </conditionalFormatting>
  <conditionalFormatting sqref="AN65">
    <cfRule type="expression" dxfId="1792" priority="311">
      <formula>INDIRECT(ADDRESS(ROW(),COLUMN()))=TRUNC(INDIRECT(ADDRESS(ROW(),COLUMN())))</formula>
    </cfRule>
  </conditionalFormatting>
  <conditionalFormatting sqref="AO66:AT66">
    <cfRule type="expression" dxfId="1791" priority="312">
      <formula>INDIRECT(ADDRESS(ROW(),COLUMN()))=TRUNC(INDIRECT(ADDRESS(ROW(),COLUMN())))</formula>
    </cfRule>
  </conditionalFormatting>
  <conditionalFormatting sqref="AO65:AT65">
    <cfRule type="expression" dxfId="1790" priority="313">
      <formula>INDIRECT(ADDRESS(ROW(),COLUMN()))=TRUNC(INDIRECT(ADDRESS(ROW(),COLUMN())))</formula>
    </cfRule>
  </conditionalFormatting>
  <conditionalFormatting sqref="AU66">
    <cfRule type="expression" dxfId="1789" priority="314">
      <formula>INDIRECT(ADDRESS(ROW(),COLUMN()))=TRUNC(INDIRECT(ADDRESS(ROW(),COLUMN())))</formula>
    </cfRule>
  </conditionalFormatting>
  <conditionalFormatting sqref="AU65">
    <cfRule type="expression" dxfId="1788" priority="315">
      <formula>INDIRECT(ADDRESS(ROW(),COLUMN()))=TRUNC(INDIRECT(ADDRESS(ROW(),COLUMN())))</formula>
    </cfRule>
  </conditionalFormatting>
  <conditionalFormatting sqref="AV66:AW66">
    <cfRule type="expression" dxfId="1787" priority="316">
      <formula>INDIRECT(ADDRESS(ROW(),COLUMN()))=TRUNC(INDIRECT(ADDRESS(ROW(),COLUMN())))</formula>
    </cfRule>
  </conditionalFormatting>
  <conditionalFormatting sqref="AV65:AW65">
    <cfRule type="expression" dxfId="1786" priority="317">
      <formula>INDIRECT(ADDRESS(ROW(),COLUMN()))=TRUNC(INDIRECT(ADDRESS(ROW(),COLUMN())))</formula>
    </cfRule>
  </conditionalFormatting>
  <conditionalFormatting sqref="AX68:BA69">
    <cfRule type="expression" dxfId="1785" priority="318">
      <formula>INDIRECT(ADDRESS(ROW(),COLUMN()))=TRUNC(INDIRECT(ADDRESS(ROW(),COLUMN())))</formula>
    </cfRule>
  </conditionalFormatting>
  <conditionalFormatting sqref="S69">
    <cfRule type="expression" dxfId="1784" priority="319">
      <formula>INDIRECT(ADDRESS(ROW(),COLUMN()))=TRUNC(INDIRECT(ADDRESS(ROW(),COLUMN())))</formula>
    </cfRule>
  </conditionalFormatting>
  <conditionalFormatting sqref="S68">
    <cfRule type="expression" dxfId="1783" priority="320">
      <formula>INDIRECT(ADDRESS(ROW(),COLUMN()))=TRUNC(INDIRECT(ADDRESS(ROW(),COLUMN())))</formula>
    </cfRule>
  </conditionalFormatting>
  <conditionalFormatting sqref="T69:Y69">
    <cfRule type="expression" dxfId="1782" priority="321">
      <formula>INDIRECT(ADDRESS(ROW(),COLUMN()))=TRUNC(INDIRECT(ADDRESS(ROW(),COLUMN())))</formula>
    </cfRule>
  </conditionalFormatting>
  <conditionalFormatting sqref="T68:Y68">
    <cfRule type="expression" dxfId="1781" priority="322">
      <formula>INDIRECT(ADDRESS(ROW(),COLUMN()))=TRUNC(INDIRECT(ADDRESS(ROW(),COLUMN())))</formula>
    </cfRule>
  </conditionalFormatting>
  <conditionalFormatting sqref="Z69">
    <cfRule type="expression" dxfId="1780" priority="323">
      <formula>INDIRECT(ADDRESS(ROW(),COLUMN()))=TRUNC(INDIRECT(ADDRESS(ROW(),COLUMN())))</formula>
    </cfRule>
  </conditionalFormatting>
  <conditionalFormatting sqref="Z68">
    <cfRule type="expression" dxfId="1779" priority="324">
      <formula>INDIRECT(ADDRESS(ROW(),COLUMN()))=TRUNC(INDIRECT(ADDRESS(ROW(),COLUMN())))</formula>
    </cfRule>
  </conditionalFormatting>
  <conditionalFormatting sqref="AA69:AF69">
    <cfRule type="expression" dxfId="1778" priority="325">
      <formula>INDIRECT(ADDRESS(ROW(),COLUMN()))=TRUNC(INDIRECT(ADDRESS(ROW(),COLUMN())))</formula>
    </cfRule>
  </conditionalFormatting>
  <conditionalFormatting sqref="AA68:AF68">
    <cfRule type="expression" dxfId="1777" priority="326">
      <formula>INDIRECT(ADDRESS(ROW(),COLUMN()))=TRUNC(INDIRECT(ADDRESS(ROW(),COLUMN())))</formula>
    </cfRule>
  </conditionalFormatting>
  <conditionalFormatting sqref="AG69">
    <cfRule type="expression" dxfId="1776" priority="327">
      <formula>INDIRECT(ADDRESS(ROW(),COLUMN()))=TRUNC(INDIRECT(ADDRESS(ROW(),COLUMN())))</formula>
    </cfRule>
  </conditionalFormatting>
  <conditionalFormatting sqref="AG68">
    <cfRule type="expression" dxfId="1775" priority="328">
      <formula>INDIRECT(ADDRESS(ROW(),COLUMN()))=TRUNC(INDIRECT(ADDRESS(ROW(),COLUMN())))</formula>
    </cfRule>
  </conditionalFormatting>
  <conditionalFormatting sqref="AH69:AM69">
    <cfRule type="expression" dxfId="1774" priority="329">
      <formula>INDIRECT(ADDRESS(ROW(),COLUMN()))=TRUNC(INDIRECT(ADDRESS(ROW(),COLUMN())))</formula>
    </cfRule>
  </conditionalFormatting>
  <conditionalFormatting sqref="AH68:AM68">
    <cfRule type="expression" dxfId="1773" priority="330">
      <formula>INDIRECT(ADDRESS(ROW(),COLUMN()))=TRUNC(INDIRECT(ADDRESS(ROW(),COLUMN())))</formula>
    </cfRule>
  </conditionalFormatting>
  <conditionalFormatting sqref="AN69">
    <cfRule type="expression" dxfId="1772" priority="331">
      <formula>INDIRECT(ADDRESS(ROW(),COLUMN()))=TRUNC(INDIRECT(ADDRESS(ROW(),COLUMN())))</formula>
    </cfRule>
  </conditionalFormatting>
  <conditionalFormatting sqref="AN68">
    <cfRule type="expression" dxfId="1771" priority="332">
      <formula>INDIRECT(ADDRESS(ROW(),COLUMN()))=TRUNC(INDIRECT(ADDRESS(ROW(),COLUMN())))</formula>
    </cfRule>
  </conditionalFormatting>
  <conditionalFormatting sqref="AO69:AT69">
    <cfRule type="expression" dxfId="1770" priority="333">
      <formula>INDIRECT(ADDRESS(ROW(),COLUMN()))=TRUNC(INDIRECT(ADDRESS(ROW(),COLUMN())))</formula>
    </cfRule>
  </conditionalFormatting>
  <conditionalFormatting sqref="AO68:AT68">
    <cfRule type="expression" dxfId="1769" priority="334">
      <formula>INDIRECT(ADDRESS(ROW(),COLUMN()))=TRUNC(INDIRECT(ADDRESS(ROW(),COLUMN())))</formula>
    </cfRule>
  </conditionalFormatting>
  <conditionalFormatting sqref="AU69">
    <cfRule type="expression" dxfId="1768" priority="335">
      <formula>INDIRECT(ADDRESS(ROW(),COLUMN()))=TRUNC(INDIRECT(ADDRESS(ROW(),COLUMN())))</formula>
    </cfRule>
  </conditionalFormatting>
  <conditionalFormatting sqref="AU68">
    <cfRule type="expression" dxfId="1767" priority="336">
      <formula>INDIRECT(ADDRESS(ROW(),COLUMN()))=TRUNC(INDIRECT(ADDRESS(ROW(),COLUMN())))</formula>
    </cfRule>
  </conditionalFormatting>
  <conditionalFormatting sqref="AV69:AW69">
    <cfRule type="expression" dxfId="1766" priority="337">
      <formula>INDIRECT(ADDRESS(ROW(),COLUMN()))=TRUNC(INDIRECT(ADDRESS(ROW(),COLUMN())))</formula>
    </cfRule>
  </conditionalFormatting>
  <conditionalFormatting sqref="AV68:AW68">
    <cfRule type="expression" dxfId="1765" priority="338">
      <formula>INDIRECT(ADDRESS(ROW(),COLUMN()))=TRUNC(INDIRECT(ADDRESS(ROW(),COLUMN())))</formula>
    </cfRule>
  </conditionalFormatting>
  <conditionalFormatting sqref="AX71:BA72">
    <cfRule type="expression" dxfId="1764" priority="339">
      <formula>INDIRECT(ADDRESS(ROW(),COLUMN()))=TRUNC(INDIRECT(ADDRESS(ROW(),COLUMN())))</formula>
    </cfRule>
  </conditionalFormatting>
  <conditionalFormatting sqref="S72">
    <cfRule type="expression" dxfId="1763" priority="340">
      <formula>INDIRECT(ADDRESS(ROW(),COLUMN()))=TRUNC(INDIRECT(ADDRESS(ROW(),COLUMN())))</formula>
    </cfRule>
  </conditionalFormatting>
  <conditionalFormatting sqref="S71">
    <cfRule type="expression" dxfId="1762" priority="341">
      <formula>INDIRECT(ADDRESS(ROW(),COLUMN()))=TRUNC(INDIRECT(ADDRESS(ROW(),COLUMN())))</formula>
    </cfRule>
  </conditionalFormatting>
  <conditionalFormatting sqref="T72:Y72">
    <cfRule type="expression" dxfId="1761" priority="342">
      <formula>INDIRECT(ADDRESS(ROW(),COLUMN()))=TRUNC(INDIRECT(ADDRESS(ROW(),COLUMN())))</formula>
    </cfRule>
  </conditionalFormatting>
  <conditionalFormatting sqref="T71:Y71">
    <cfRule type="expression" dxfId="1760" priority="343">
      <formula>INDIRECT(ADDRESS(ROW(),COLUMN()))=TRUNC(INDIRECT(ADDRESS(ROW(),COLUMN())))</formula>
    </cfRule>
  </conditionalFormatting>
  <conditionalFormatting sqref="Z72">
    <cfRule type="expression" dxfId="1759" priority="344">
      <formula>INDIRECT(ADDRESS(ROW(),COLUMN()))=TRUNC(INDIRECT(ADDRESS(ROW(),COLUMN())))</formula>
    </cfRule>
  </conditionalFormatting>
  <conditionalFormatting sqref="Z71">
    <cfRule type="expression" dxfId="1758" priority="345">
      <formula>INDIRECT(ADDRESS(ROW(),COLUMN()))=TRUNC(INDIRECT(ADDRESS(ROW(),COLUMN())))</formula>
    </cfRule>
  </conditionalFormatting>
  <conditionalFormatting sqref="AA72:AF72">
    <cfRule type="expression" dxfId="1757" priority="346">
      <formula>INDIRECT(ADDRESS(ROW(),COLUMN()))=TRUNC(INDIRECT(ADDRESS(ROW(),COLUMN())))</formula>
    </cfRule>
  </conditionalFormatting>
  <conditionalFormatting sqref="AA71:AF71">
    <cfRule type="expression" dxfId="1756" priority="347">
      <formula>INDIRECT(ADDRESS(ROW(),COLUMN()))=TRUNC(INDIRECT(ADDRESS(ROW(),COLUMN())))</formula>
    </cfRule>
  </conditionalFormatting>
  <conditionalFormatting sqref="AG72">
    <cfRule type="expression" dxfId="1755" priority="348">
      <formula>INDIRECT(ADDRESS(ROW(),COLUMN()))=TRUNC(INDIRECT(ADDRESS(ROW(),COLUMN())))</formula>
    </cfRule>
  </conditionalFormatting>
  <conditionalFormatting sqref="AG71">
    <cfRule type="expression" dxfId="1754" priority="349">
      <formula>INDIRECT(ADDRESS(ROW(),COLUMN()))=TRUNC(INDIRECT(ADDRESS(ROW(),COLUMN())))</formula>
    </cfRule>
  </conditionalFormatting>
  <conditionalFormatting sqref="AH72:AM72">
    <cfRule type="expression" dxfId="1753" priority="350">
      <formula>INDIRECT(ADDRESS(ROW(),COLUMN()))=TRUNC(INDIRECT(ADDRESS(ROW(),COLUMN())))</formula>
    </cfRule>
  </conditionalFormatting>
  <conditionalFormatting sqref="AH71:AM71">
    <cfRule type="expression" dxfId="1752" priority="351">
      <formula>INDIRECT(ADDRESS(ROW(),COLUMN()))=TRUNC(INDIRECT(ADDRESS(ROW(),COLUMN())))</formula>
    </cfRule>
  </conditionalFormatting>
  <conditionalFormatting sqref="AN72">
    <cfRule type="expression" dxfId="1751" priority="352">
      <formula>INDIRECT(ADDRESS(ROW(),COLUMN()))=TRUNC(INDIRECT(ADDRESS(ROW(),COLUMN())))</formula>
    </cfRule>
  </conditionalFormatting>
  <conditionalFormatting sqref="AN71">
    <cfRule type="expression" dxfId="1750" priority="353">
      <formula>INDIRECT(ADDRESS(ROW(),COLUMN()))=TRUNC(INDIRECT(ADDRESS(ROW(),COLUMN())))</formula>
    </cfRule>
  </conditionalFormatting>
  <conditionalFormatting sqref="AO72:AT72">
    <cfRule type="expression" dxfId="1749" priority="354">
      <formula>INDIRECT(ADDRESS(ROW(),COLUMN()))=TRUNC(INDIRECT(ADDRESS(ROW(),COLUMN())))</formula>
    </cfRule>
  </conditionalFormatting>
  <conditionalFormatting sqref="AO71:AT71">
    <cfRule type="expression" dxfId="1748" priority="355">
      <formula>INDIRECT(ADDRESS(ROW(),COLUMN()))=TRUNC(INDIRECT(ADDRESS(ROW(),COLUMN())))</formula>
    </cfRule>
  </conditionalFormatting>
  <conditionalFormatting sqref="AU72">
    <cfRule type="expression" dxfId="1747" priority="356">
      <formula>INDIRECT(ADDRESS(ROW(),COLUMN()))=TRUNC(INDIRECT(ADDRESS(ROW(),COLUMN())))</formula>
    </cfRule>
  </conditionalFormatting>
  <conditionalFormatting sqref="AU71">
    <cfRule type="expression" dxfId="1746" priority="357">
      <formula>INDIRECT(ADDRESS(ROW(),COLUMN()))=TRUNC(INDIRECT(ADDRESS(ROW(),COLUMN())))</formula>
    </cfRule>
  </conditionalFormatting>
  <conditionalFormatting sqref="AV72:AW72">
    <cfRule type="expression" dxfId="1745" priority="358">
      <formula>INDIRECT(ADDRESS(ROW(),COLUMN()))=TRUNC(INDIRECT(ADDRESS(ROW(),COLUMN())))</formula>
    </cfRule>
  </conditionalFormatting>
  <conditionalFormatting sqref="AV71:AW71">
    <cfRule type="expression" dxfId="1744" priority="359">
      <formula>INDIRECT(ADDRESS(ROW(),COLUMN()))=TRUNC(INDIRECT(ADDRESS(ROW(),COLUMN())))</formula>
    </cfRule>
  </conditionalFormatting>
  <conditionalFormatting sqref="AX74:BA75">
    <cfRule type="expression" dxfId="1743" priority="360">
      <formula>INDIRECT(ADDRESS(ROW(),COLUMN()))=TRUNC(INDIRECT(ADDRESS(ROW(),COLUMN())))</formula>
    </cfRule>
  </conditionalFormatting>
  <conditionalFormatting sqref="S75">
    <cfRule type="expression" dxfId="1742" priority="361">
      <formula>INDIRECT(ADDRESS(ROW(),COLUMN()))=TRUNC(INDIRECT(ADDRESS(ROW(),COLUMN())))</formula>
    </cfRule>
  </conditionalFormatting>
  <conditionalFormatting sqref="S74">
    <cfRule type="expression" dxfId="1741" priority="362">
      <formula>INDIRECT(ADDRESS(ROW(),COLUMN()))=TRUNC(INDIRECT(ADDRESS(ROW(),COLUMN())))</formula>
    </cfRule>
  </conditionalFormatting>
  <conditionalFormatting sqref="T75:Y75">
    <cfRule type="expression" dxfId="1740" priority="363">
      <formula>INDIRECT(ADDRESS(ROW(),COLUMN()))=TRUNC(INDIRECT(ADDRESS(ROW(),COLUMN())))</formula>
    </cfRule>
  </conditionalFormatting>
  <conditionalFormatting sqref="T74:Y74">
    <cfRule type="expression" dxfId="1739" priority="364">
      <formula>INDIRECT(ADDRESS(ROW(),COLUMN()))=TRUNC(INDIRECT(ADDRESS(ROW(),COLUMN())))</formula>
    </cfRule>
  </conditionalFormatting>
  <conditionalFormatting sqref="Z75">
    <cfRule type="expression" dxfId="1738" priority="365">
      <formula>INDIRECT(ADDRESS(ROW(),COLUMN()))=TRUNC(INDIRECT(ADDRESS(ROW(),COLUMN())))</formula>
    </cfRule>
  </conditionalFormatting>
  <conditionalFormatting sqref="Z74">
    <cfRule type="expression" dxfId="1737" priority="366">
      <formula>INDIRECT(ADDRESS(ROW(),COLUMN()))=TRUNC(INDIRECT(ADDRESS(ROW(),COLUMN())))</formula>
    </cfRule>
  </conditionalFormatting>
  <conditionalFormatting sqref="AA75:AF75">
    <cfRule type="expression" dxfId="1736" priority="367">
      <formula>INDIRECT(ADDRESS(ROW(),COLUMN()))=TRUNC(INDIRECT(ADDRESS(ROW(),COLUMN())))</formula>
    </cfRule>
  </conditionalFormatting>
  <conditionalFormatting sqref="AA74:AF74">
    <cfRule type="expression" dxfId="1735" priority="368">
      <formula>INDIRECT(ADDRESS(ROW(),COLUMN()))=TRUNC(INDIRECT(ADDRESS(ROW(),COLUMN())))</formula>
    </cfRule>
  </conditionalFormatting>
  <conditionalFormatting sqref="AG75">
    <cfRule type="expression" dxfId="1734" priority="369">
      <formula>INDIRECT(ADDRESS(ROW(),COLUMN()))=TRUNC(INDIRECT(ADDRESS(ROW(),COLUMN())))</formula>
    </cfRule>
  </conditionalFormatting>
  <conditionalFormatting sqref="AG74">
    <cfRule type="expression" dxfId="1733" priority="370">
      <formula>INDIRECT(ADDRESS(ROW(),COLUMN()))=TRUNC(INDIRECT(ADDRESS(ROW(),COLUMN())))</formula>
    </cfRule>
  </conditionalFormatting>
  <conditionalFormatting sqref="AH75:AM75">
    <cfRule type="expression" dxfId="1732" priority="371">
      <formula>INDIRECT(ADDRESS(ROW(),COLUMN()))=TRUNC(INDIRECT(ADDRESS(ROW(),COLUMN())))</formula>
    </cfRule>
  </conditionalFormatting>
  <conditionalFormatting sqref="AH74:AM74">
    <cfRule type="expression" dxfId="1731" priority="372">
      <formula>INDIRECT(ADDRESS(ROW(),COLUMN()))=TRUNC(INDIRECT(ADDRESS(ROW(),COLUMN())))</formula>
    </cfRule>
  </conditionalFormatting>
  <conditionalFormatting sqref="AN75">
    <cfRule type="expression" dxfId="1730" priority="373">
      <formula>INDIRECT(ADDRESS(ROW(),COLUMN()))=TRUNC(INDIRECT(ADDRESS(ROW(),COLUMN())))</formula>
    </cfRule>
  </conditionalFormatting>
  <conditionalFormatting sqref="AN74">
    <cfRule type="expression" dxfId="1729" priority="374">
      <formula>INDIRECT(ADDRESS(ROW(),COLUMN()))=TRUNC(INDIRECT(ADDRESS(ROW(),COLUMN())))</formula>
    </cfRule>
  </conditionalFormatting>
  <conditionalFormatting sqref="AO75:AT75">
    <cfRule type="expression" dxfId="1728" priority="375">
      <formula>INDIRECT(ADDRESS(ROW(),COLUMN()))=TRUNC(INDIRECT(ADDRESS(ROW(),COLUMN())))</formula>
    </cfRule>
  </conditionalFormatting>
  <conditionalFormatting sqref="AO74:AT74">
    <cfRule type="expression" dxfId="1727" priority="376">
      <formula>INDIRECT(ADDRESS(ROW(),COLUMN()))=TRUNC(INDIRECT(ADDRESS(ROW(),COLUMN())))</formula>
    </cfRule>
  </conditionalFormatting>
  <conditionalFormatting sqref="AU75">
    <cfRule type="expression" dxfId="1726" priority="377">
      <formula>INDIRECT(ADDRESS(ROW(),COLUMN()))=TRUNC(INDIRECT(ADDRESS(ROW(),COLUMN())))</formula>
    </cfRule>
  </conditionalFormatting>
  <conditionalFormatting sqref="AU74">
    <cfRule type="expression" dxfId="1725" priority="378">
      <formula>INDIRECT(ADDRESS(ROW(),COLUMN()))=TRUNC(INDIRECT(ADDRESS(ROW(),COLUMN())))</formula>
    </cfRule>
  </conditionalFormatting>
  <conditionalFormatting sqref="AV75:AW75">
    <cfRule type="expression" dxfId="1724" priority="379">
      <formula>INDIRECT(ADDRESS(ROW(),COLUMN()))=TRUNC(INDIRECT(ADDRESS(ROW(),COLUMN())))</formula>
    </cfRule>
  </conditionalFormatting>
  <conditionalFormatting sqref="AV74:AW74">
    <cfRule type="expression" dxfId="1723" priority="380">
      <formula>INDIRECT(ADDRESS(ROW(),COLUMN()))=TRUNC(INDIRECT(ADDRESS(ROW(),COLUMN())))</formula>
    </cfRule>
  </conditionalFormatting>
  <conditionalFormatting sqref="AX77:BA78">
    <cfRule type="expression" dxfId="1722" priority="381">
      <formula>INDIRECT(ADDRESS(ROW(),COLUMN()))=TRUNC(INDIRECT(ADDRESS(ROW(),COLUMN())))</formula>
    </cfRule>
  </conditionalFormatting>
  <conditionalFormatting sqref="S78">
    <cfRule type="expression" dxfId="1721" priority="382">
      <formula>INDIRECT(ADDRESS(ROW(),COLUMN()))=TRUNC(INDIRECT(ADDRESS(ROW(),COLUMN())))</formula>
    </cfRule>
  </conditionalFormatting>
  <conditionalFormatting sqref="S77">
    <cfRule type="expression" dxfId="1720" priority="383">
      <formula>INDIRECT(ADDRESS(ROW(),COLUMN()))=TRUNC(INDIRECT(ADDRESS(ROW(),COLUMN())))</formula>
    </cfRule>
  </conditionalFormatting>
  <conditionalFormatting sqref="T78:Y78">
    <cfRule type="expression" dxfId="1719" priority="384">
      <formula>INDIRECT(ADDRESS(ROW(),COLUMN()))=TRUNC(INDIRECT(ADDRESS(ROW(),COLUMN())))</formula>
    </cfRule>
  </conditionalFormatting>
  <conditionalFormatting sqref="T77:Y77">
    <cfRule type="expression" dxfId="1718" priority="385">
      <formula>INDIRECT(ADDRESS(ROW(),COLUMN()))=TRUNC(INDIRECT(ADDRESS(ROW(),COLUMN())))</formula>
    </cfRule>
  </conditionalFormatting>
  <conditionalFormatting sqref="Z78">
    <cfRule type="expression" dxfId="1717" priority="386">
      <formula>INDIRECT(ADDRESS(ROW(),COLUMN()))=TRUNC(INDIRECT(ADDRESS(ROW(),COLUMN())))</formula>
    </cfRule>
  </conditionalFormatting>
  <conditionalFormatting sqref="Z77">
    <cfRule type="expression" dxfId="1716" priority="387">
      <formula>INDIRECT(ADDRESS(ROW(),COLUMN()))=TRUNC(INDIRECT(ADDRESS(ROW(),COLUMN())))</formula>
    </cfRule>
  </conditionalFormatting>
  <conditionalFormatting sqref="AA78:AF78">
    <cfRule type="expression" dxfId="1715" priority="388">
      <formula>INDIRECT(ADDRESS(ROW(),COLUMN()))=TRUNC(INDIRECT(ADDRESS(ROW(),COLUMN())))</formula>
    </cfRule>
  </conditionalFormatting>
  <conditionalFormatting sqref="AA77:AF77">
    <cfRule type="expression" dxfId="1714" priority="389">
      <formula>INDIRECT(ADDRESS(ROW(),COLUMN()))=TRUNC(INDIRECT(ADDRESS(ROW(),COLUMN())))</formula>
    </cfRule>
  </conditionalFormatting>
  <conditionalFormatting sqref="AG78">
    <cfRule type="expression" dxfId="1713" priority="390">
      <formula>INDIRECT(ADDRESS(ROW(),COLUMN()))=TRUNC(INDIRECT(ADDRESS(ROW(),COLUMN())))</formula>
    </cfRule>
  </conditionalFormatting>
  <conditionalFormatting sqref="AG77">
    <cfRule type="expression" dxfId="1712" priority="391">
      <formula>INDIRECT(ADDRESS(ROW(),COLUMN()))=TRUNC(INDIRECT(ADDRESS(ROW(),COLUMN())))</formula>
    </cfRule>
  </conditionalFormatting>
  <conditionalFormatting sqref="AH78:AM78">
    <cfRule type="expression" dxfId="1711" priority="392">
      <formula>INDIRECT(ADDRESS(ROW(),COLUMN()))=TRUNC(INDIRECT(ADDRESS(ROW(),COLUMN())))</formula>
    </cfRule>
  </conditionalFormatting>
  <conditionalFormatting sqref="AH77:AM77">
    <cfRule type="expression" dxfId="1710" priority="393">
      <formula>INDIRECT(ADDRESS(ROW(),COLUMN()))=TRUNC(INDIRECT(ADDRESS(ROW(),COLUMN())))</formula>
    </cfRule>
  </conditionalFormatting>
  <conditionalFormatting sqref="AN78">
    <cfRule type="expression" dxfId="1709" priority="394">
      <formula>INDIRECT(ADDRESS(ROW(),COLUMN()))=TRUNC(INDIRECT(ADDRESS(ROW(),COLUMN())))</formula>
    </cfRule>
  </conditionalFormatting>
  <conditionalFormatting sqref="AN77">
    <cfRule type="expression" dxfId="1708" priority="395">
      <formula>INDIRECT(ADDRESS(ROW(),COLUMN()))=TRUNC(INDIRECT(ADDRESS(ROW(),COLUMN())))</formula>
    </cfRule>
  </conditionalFormatting>
  <conditionalFormatting sqref="AO78:AT78">
    <cfRule type="expression" dxfId="1707" priority="396">
      <formula>INDIRECT(ADDRESS(ROW(),COLUMN()))=TRUNC(INDIRECT(ADDRESS(ROW(),COLUMN())))</formula>
    </cfRule>
  </conditionalFormatting>
  <conditionalFormatting sqref="AO77:AT77">
    <cfRule type="expression" dxfId="1706" priority="397">
      <formula>INDIRECT(ADDRESS(ROW(),COLUMN()))=TRUNC(INDIRECT(ADDRESS(ROW(),COLUMN())))</formula>
    </cfRule>
  </conditionalFormatting>
  <conditionalFormatting sqref="AU78">
    <cfRule type="expression" dxfId="1705" priority="398">
      <formula>INDIRECT(ADDRESS(ROW(),COLUMN()))=TRUNC(INDIRECT(ADDRESS(ROW(),COLUMN())))</formula>
    </cfRule>
  </conditionalFormatting>
  <conditionalFormatting sqref="AU77">
    <cfRule type="expression" dxfId="1704" priority="399">
      <formula>INDIRECT(ADDRESS(ROW(),COLUMN()))=TRUNC(INDIRECT(ADDRESS(ROW(),COLUMN())))</formula>
    </cfRule>
  </conditionalFormatting>
  <conditionalFormatting sqref="AV78:AW78">
    <cfRule type="expression" dxfId="1703" priority="400">
      <formula>INDIRECT(ADDRESS(ROW(),COLUMN()))=TRUNC(INDIRECT(ADDRESS(ROW(),COLUMN())))</formula>
    </cfRule>
  </conditionalFormatting>
  <conditionalFormatting sqref="AV77:AW77">
    <cfRule type="expression" dxfId="1702" priority="401">
      <formula>INDIRECT(ADDRESS(ROW(),COLUMN()))=TRUNC(INDIRECT(ADDRESS(ROW(),COLUMN())))</formula>
    </cfRule>
  </conditionalFormatting>
  <conditionalFormatting sqref="AX80:BA81">
    <cfRule type="expression" dxfId="1701" priority="402">
      <formula>INDIRECT(ADDRESS(ROW(),COLUMN()))=TRUNC(INDIRECT(ADDRESS(ROW(),COLUMN())))</formula>
    </cfRule>
  </conditionalFormatting>
  <conditionalFormatting sqref="S81">
    <cfRule type="expression" dxfId="1700" priority="403">
      <formula>INDIRECT(ADDRESS(ROW(),COLUMN()))=TRUNC(INDIRECT(ADDRESS(ROW(),COLUMN())))</formula>
    </cfRule>
  </conditionalFormatting>
  <conditionalFormatting sqref="S80">
    <cfRule type="expression" dxfId="1699" priority="404">
      <formula>INDIRECT(ADDRESS(ROW(),COLUMN()))=TRUNC(INDIRECT(ADDRESS(ROW(),COLUMN())))</formula>
    </cfRule>
  </conditionalFormatting>
  <conditionalFormatting sqref="T81:Y81">
    <cfRule type="expression" dxfId="1698" priority="405">
      <formula>INDIRECT(ADDRESS(ROW(),COLUMN()))=TRUNC(INDIRECT(ADDRESS(ROW(),COLUMN())))</formula>
    </cfRule>
  </conditionalFormatting>
  <conditionalFormatting sqref="T80:Y80">
    <cfRule type="expression" dxfId="1697" priority="406">
      <formula>INDIRECT(ADDRESS(ROW(),COLUMN()))=TRUNC(INDIRECT(ADDRESS(ROW(),COLUMN())))</formula>
    </cfRule>
  </conditionalFormatting>
  <conditionalFormatting sqref="Z81">
    <cfRule type="expression" dxfId="1696" priority="407">
      <formula>INDIRECT(ADDRESS(ROW(),COLUMN()))=TRUNC(INDIRECT(ADDRESS(ROW(),COLUMN())))</formula>
    </cfRule>
  </conditionalFormatting>
  <conditionalFormatting sqref="Z80">
    <cfRule type="expression" dxfId="1695" priority="408">
      <formula>INDIRECT(ADDRESS(ROW(),COLUMN()))=TRUNC(INDIRECT(ADDRESS(ROW(),COLUMN())))</formula>
    </cfRule>
  </conditionalFormatting>
  <conditionalFormatting sqref="AA81:AF81">
    <cfRule type="expression" dxfId="1694" priority="409">
      <formula>INDIRECT(ADDRESS(ROW(),COLUMN()))=TRUNC(INDIRECT(ADDRESS(ROW(),COLUMN())))</formula>
    </cfRule>
  </conditionalFormatting>
  <conditionalFormatting sqref="AA80:AF80">
    <cfRule type="expression" dxfId="1693" priority="410">
      <formula>INDIRECT(ADDRESS(ROW(),COLUMN()))=TRUNC(INDIRECT(ADDRESS(ROW(),COLUMN())))</formula>
    </cfRule>
  </conditionalFormatting>
  <conditionalFormatting sqref="AG81">
    <cfRule type="expression" dxfId="1692" priority="411">
      <formula>INDIRECT(ADDRESS(ROW(),COLUMN()))=TRUNC(INDIRECT(ADDRESS(ROW(),COLUMN())))</formula>
    </cfRule>
  </conditionalFormatting>
  <conditionalFormatting sqref="AG80">
    <cfRule type="expression" dxfId="1691" priority="412">
      <formula>INDIRECT(ADDRESS(ROW(),COLUMN()))=TRUNC(INDIRECT(ADDRESS(ROW(),COLUMN())))</formula>
    </cfRule>
  </conditionalFormatting>
  <conditionalFormatting sqref="AH81:AM81">
    <cfRule type="expression" dxfId="1690" priority="413">
      <formula>INDIRECT(ADDRESS(ROW(),COLUMN()))=TRUNC(INDIRECT(ADDRESS(ROW(),COLUMN())))</formula>
    </cfRule>
  </conditionalFormatting>
  <conditionalFormatting sqref="AH80:AM80">
    <cfRule type="expression" dxfId="1689" priority="414">
      <formula>INDIRECT(ADDRESS(ROW(),COLUMN()))=TRUNC(INDIRECT(ADDRESS(ROW(),COLUMN())))</formula>
    </cfRule>
  </conditionalFormatting>
  <conditionalFormatting sqref="AN81">
    <cfRule type="expression" dxfId="1688" priority="415">
      <formula>INDIRECT(ADDRESS(ROW(),COLUMN()))=TRUNC(INDIRECT(ADDRESS(ROW(),COLUMN())))</formula>
    </cfRule>
  </conditionalFormatting>
  <conditionalFormatting sqref="AN80">
    <cfRule type="expression" dxfId="1687" priority="416">
      <formula>INDIRECT(ADDRESS(ROW(),COLUMN()))=TRUNC(INDIRECT(ADDRESS(ROW(),COLUMN())))</formula>
    </cfRule>
  </conditionalFormatting>
  <conditionalFormatting sqref="AO81:AT81">
    <cfRule type="expression" dxfId="1686" priority="417">
      <formula>INDIRECT(ADDRESS(ROW(),COLUMN()))=TRUNC(INDIRECT(ADDRESS(ROW(),COLUMN())))</formula>
    </cfRule>
  </conditionalFormatting>
  <conditionalFormatting sqref="AO80:AT80">
    <cfRule type="expression" dxfId="1685" priority="418">
      <formula>INDIRECT(ADDRESS(ROW(),COLUMN()))=TRUNC(INDIRECT(ADDRESS(ROW(),COLUMN())))</formula>
    </cfRule>
  </conditionalFormatting>
  <conditionalFormatting sqref="AU81">
    <cfRule type="expression" dxfId="1684" priority="419">
      <formula>INDIRECT(ADDRESS(ROW(),COLUMN()))=TRUNC(INDIRECT(ADDRESS(ROW(),COLUMN())))</formula>
    </cfRule>
  </conditionalFormatting>
  <conditionalFormatting sqref="AU80">
    <cfRule type="expression" dxfId="1683" priority="420">
      <formula>INDIRECT(ADDRESS(ROW(),COLUMN()))=TRUNC(INDIRECT(ADDRESS(ROW(),COLUMN())))</formula>
    </cfRule>
  </conditionalFormatting>
  <conditionalFormatting sqref="AV81:AW81">
    <cfRule type="expression" dxfId="1682" priority="421">
      <formula>INDIRECT(ADDRESS(ROW(),COLUMN()))=TRUNC(INDIRECT(ADDRESS(ROW(),COLUMN())))</formula>
    </cfRule>
  </conditionalFormatting>
  <conditionalFormatting sqref="AV80:AW80">
    <cfRule type="expression" dxfId="1681" priority="422">
      <formula>INDIRECT(ADDRESS(ROW(),COLUMN()))=TRUNC(INDIRECT(ADDRESS(ROW(),COLUMN())))</formula>
    </cfRule>
  </conditionalFormatting>
  <conditionalFormatting sqref="AX83:BA84">
    <cfRule type="expression" dxfId="1680" priority="423">
      <formula>INDIRECT(ADDRESS(ROW(),COLUMN()))=TRUNC(INDIRECT(ADDRESS(ROW(),COLUMN())))</formula>
    </cfRule>
  </conditionalFormatting>
  <conditionalFormatting sqref="S84">
    <cfRule type="expression" dxfId="1679" priority="424">
      <formula>INDIRECT(ADDRESS(ROW(),COLUMN()))=TRUNC(INDIRECT(ADDRESS(ROW(),COLUMN())))</formula>
    </cfRule>
  </conditionalFormatting>
  <conditionalFormatting sqref="S83">
    <cfRule type="expression" dxfId="1678" priority="425">
      <formula>INDIRECT(ADDRESS(ROW(),COLUMN()))=TRUNC(INDIRECT(ADDRESS(ROW(),COLUMN())))</formula>
    </cfRule>
  </conditionalFormatting>
  <conditionalFormatting sqref="T84:Y84">
    <cfRule type="expression" dxfId="1677" priority="426">
      <formula>INDIRECT(ADDRESS(ROW(),COLUMN()))=TRUNC(INDIRECT(ADDRESS(ROW(),COLUMN())))</formula>
    </cfRule>
  </conditionalFormatting>
  <conditionalFormatting sqref="T83:Y83">
    <cfRule type="expression" dxfId="1676" priority="427">
      <formula>INDIRECT(ADDRESS(ROW(),COLUMN()))=TRUNC(INDIRECT(ADDRESS(ROW(),COLUMN())))</formula>
    </cfRule>
  </conditionalFormatting>
  <conditionalFormatting sqref="Z84">
    <cfRule type="expression" dxfId="1675" priority="428">
      <formula>INDIRECT(ADDRESS(ROW(),COLUMN()))=TRUNC(INDIRECT(ADDRESS(ROW(),COLUMN())))</formula>
    </cfRule>
  </conditionalFormatting>
  <conditionalFormatting sqref="Z83">
    <cfRule type="expression" dxfId="1674" priority="429">
      <formula>INDIRECT(ADDRESS(ROW(),COLUMN()))=TRUNC(INDIRECT(ADDRESS(ROW(),COLUMN())))</formula>
    </cfRule>
  </conditionalFormatting>
  <conditionalFormatting sqref="AA84:AF84">
    <cfRule type="expression" dxfId="1673" priority="430">
      <formula>INDIRECT(ADDRESS(ROW(),COLUMN()))=TRUNC(INDIRECT(ADDRESS(ROW(),COLUMN())))</formula>
    </cfRule>
  </conditionalFormatting>
  <conditionalFormatting sqref="AA83:AF83">
    <cfRule type="expression" dxfId="1672" priority="431">
      <formula>INDIRECT(ADDRESS(ROW(),COLUMN()))=TRUNC(INDIRECT(ADDRESS(ROW(),COLUMN())))</formula>
    </cfRule>
  </conditionalFormatting>
  <conditionalFormatting sqref="AG84">
    <cfRule type="expression" dxfId="1671" priority="432">
      <formula>INDIRECT(ADDRESS(ROW(),COLUMN()))=TRUNC(INDIRECT(ADDRESS(ROW(),COLUMN())))</formula>
    </cfRule>
  </conditionalFormatting>
  <conditionalFormatting sqref="AG83">
    <cfRule type="expression" dxfId="1670" priority="433">
      <formula>INDIRECT(ADDRESS(ROW(),COLUMN()))=TRUNC(INDIRECT(ADDRESS(ROW(),COLUMN())))</formula>
    </cfRule>
  </conditionalFormatting>
  <conditionalFormatting sqref="AH84:AM84">
    <cfRule type="expression" dxfId="1669" priority="434">
      <formula>INDIRECT(ADDRESS(ROW(),COLUMN()))=TRUNC(INDIRECT(ADDRESS(ROW(),COLUMN())))</formula>
    </cfRule>
  </conditionalFormatting>
  <conditionalFormatting sqref="AH83:AM83">
    <cfRule type="expression" dxfId="1668" priority="435">
      <formula>INDIRECT(ADDRESS(ROW(),COLUMN()))=TRUNC(INDIRECT(ADDRESS(ROW(),COLUMN())))</formula>
    </cfRule>
  </conditionalFormatting>
  <conditionalFormatting sqref="AN84">
    <cfRule type="expression" dxfId="1667" priority="436">
      <formula>INDIRECT(ADDRESS(ROW(),COLUMN()))=TRUNC(INDIRECT(ADDRESS(ROW(),COLUMN())))</formula>
    </cfRule>
  </conditionalFormatting>
  <conditionalFormatting sqref="AN83">
    <cfRule type="expression" dxfId="1666" priority="437">
      <formula>INDIRECT(ADDRESS(ROW(),COLUMN()))=TRUNC(INDIRECT(ADDRESS(ROW(),COLUMN())))</formula>
    </cfRule>
  </conditionalFormatting>
  <conditionalFormatting sqref="AO84:AT84">
    <cfRule type="expression" dxfId="1665" priority="438">
      <formula>INDIRECT(ADDRESS(ROW(),COLUMN()))=TRUNC(INDIRECT(ADDRESS(ROW(),COLUMN())))</formula>
    </cfRule>
  </conditionalFormatting>
  <conditionalFormatting sqref="AO83:AT83">
    <cfRule type="expression" dxfId="1664" priority="439">
      <formula>INDIRECT(ADDRESS(ROW(),COLUMN()))=TRUNC(INDIRECT(ADDRESS(ROW(),COLUMN())))</formula>
    </cfRule>
  </conditionalFormatting>
  <conditionalFormatting sqref="AU84">
    <cfRule type="expression" dxfId="1663" priority="440">
      <formula>INDIRECT(ADDRESS(ROW(),COLUMN()))=TRUNC(INDIRECT(ADDRESS(ROW(),COLUMN())))</formula>
    </cfRule>
  </conditionalFormatting>
  <conditionalFormatting sqref="AU83">
    <cfRule type="expression" dxfId="1662" priority="441">
      <formula>INDIRECT(ADDRESS(ROW(),COLUMN()))=TRUNC(INDIRECT(ADDRESS(ROW(),COLUMN())))</formula>
    </cfRule>
  </conditionalFormatting>
  <conditionalFormatting sqref="AV84:AW84">
    <cfRule type="expression" dxfId="1661" priority="442">
      <formula>INDIRECT(ADDRESS(ROW(),COLUMN()))=TRUNC(INDIRECT(ADDRESS(ROW(),COLUMN())))</formula>
    </cfRule>
  </conditionalFormatting>
  <conditionalFormatting sqref="AV83:AW83">
    <cfRule type="expression" dxfId="1660" priority="443">
      <formula>INDIRECT(ADDRESS(ROW(),COLUMN()))=TRUNC(INDIRECT(ADDRESS(ROW(),COLUMN())))</formula>
    </cfRule>
  </conditionalFormatting>
  <conditionalFormatting sqref="AX86:BA87">
    <cfRule type="expression" dxfId="1659" priority="444">
      <formula>INDIRECT(ADDRESS(ROW(),COLUMN()))=TRUNC(INDIRECT(ADDRESS(ROW(),COLUMN())))</formula>
    </cfRule>
  </conditionalFormatting>
  <conditionalFormatting sqref="S87">
    <cfRule type="expression" dxfId="1658" priority="445">
      <formula>INDIRECT(ADDRESS(ROW(),COLUMN()))=TRUNC(INDIRECT(ADDRESS(ROW(),COLUMN())))</formula>
    </cfRule>
  </conditionalFormatting>
  <conditionalFormatting sqref="S86">
    <cfRule type="expression" dxfId="1657" priority="446">
      <formula>INDIRECT(ADDRESS(ROW(),COLUMN()))=TRUNC(INDIRECT(ADDRESS(ROW(),COLUMN())))</formula>
    </cfRule>
  </conditionalFormatting>
  <conditionalFormatting sqref="T87:Y87">
    <cfRule type="expression" dxfId="1656" priority="447">
      <formula>INDIRECT(ADDRESS(ROW(),COLUMN()))=TRUNC(INDIRECT(ADDRESS(ROW(),COLUMN())))</formula>
    </cfRule>
  </conditionalFormatting>
  <conditionalFormatting sqref="T86:Y86">
    <cfRule type="expression" dxfId="1655" priority="448">
      <formula>INDIRECT(ADDRESS(ROW(),COLUMN()))=TRUNC(INDIRECT(ADDRESS(ROW(),COLUMN())))</formula>
    </cfRule>
  </conditionalFormatting>
  <conditionalFormatting sqref="Z87">
    <cfRule type="expression" dxfId="1654" priority="449">
      <formula>INDIRECT(ADDRESS(ROW(),COLUMN()))=TRUNC(INDIRECT(ADDRESS(ROW(),COLUMN())))</formula>
    </cfRule>
  </conditionalFormatting>
  <conditionalFormatting sqref="Z86">
    <cfRule type="expression" dxfId="1653" priority="450">
      <formula>INDIRECT(ADDRESS(ROW(),COLUMN()))=TRUNC(INDIRECT(ADDRESS(ROW(),COLUMN())))</formula>
    </cfRule>
  </conditionalFormatting>
  <conditionalFormatting sqref="AA87:AF87">
    <cfRule type="expression" dxfId="1652" priority="451">
      <formula>INDIRECT(ADDRESS(ROW(),COLUMN()))=TRUNC(INDIRECT(ADDRESS(ROW(),COLUMN())))</formula>
    </cfRule>
  </conditionalFormatting>
  <conditionalFormatting sqref="AA86:AF86">
    <cfRule type="expression" dxfId="1651" priority="452">
      <formula>INDIRECT(ADDRESS(ROW(),COLUMN()))=TRUNC(INDIRECT(ADDRESS(ROW(),COLUMN())))</formula>
    </cfRule>
  </conditionalFormatting>
  <conditionalFormatting sqref="AG87">
    <cfRule type="expression" dxfId="1650" priority="453">
      <formula>INDIRECT(ADDRESS(ROW(),COLUMN()))=TRUNC(INDIRECT(ADDRESS(ROW(),COLUMN())))</formula>
    </cfRule>
  </conditionalFormatting>
  <conditionalFormatting sqref="AG86">
    <cfRule type="expression" dxfId="1649" priority="454">
      <formula>INDIRECT(ADDRESS(ROW(),COLUMN()))=TRUNC(INDIRECT(ADDRESS(ROW(),COLUMN())))</formula>
    </cfRule>
  </conditionalFormatting>
  <conditionalFormatting sqref="AH87:AM87">
    <cfRule type="expression" dxfId="1648" priority="455">
      <formula>INDIRECT(ADDRESS(ROW(),COLUMN()))=TRUNC(INDIRECT(ADDRESS(ROW(),COLUMN())))</formula>
    </cfRule>
  </conditionalFormatting>
  <conditionalFormatting sqref="AH86:AM86">
    <cfRule type="expression" dxfId="1647" priority="456">
      <formula>INDIRECT(ADDRESS(ROW(),COLUMN()))=TRUNC(INDIRECT(ADDRESS(ROW(),COLUMN())))</formula>
    </cfRule>
  </conditionalFormatting>
  <conditionalFormatting sqref="AN87">
    <cfRule type="expression" dxfId="1646" priority="457">
      <formula>INDIRECT(ADDRESS(ROW(),COLUMN()))=TRUNC(INDIRECT(ADDRESS(ROW(),COLUMN())))</formula>
    </cfRule>
  </conditionalFormatting>
  <conditionalFormatting sqref="AN86">
    <cfRule type="expression" dxfId="1645" priority="458">
      <formula>INDIRECT(ADDRESS(ROW(),COLUMN()))=TRUNC(INDIRECT(ADDRESS(ROW(),COLUMN())))</formula>
    </cfRule>
  </conditionalFormatting>
  <conditionalFormatting sqref="AO87:AT87">
    <cfRule type="expression" dxfId="1644" priority="459">
      <formula>INDIRECT(ADDRESS(ROW(),COLUMN()))=TRUNC(INDIRECT(ADDRESS(ROW(),COLUMN())))</formula>
    </cfRule>
  </conditionalFormatting>
  <conditionalFormatting sqref="AO86:AT86">
    <cfRule type="expression" dxfId="1643" priority="460">
      <formula>INDIRECT(ADDRESS(ROW(),COLUMN()))=TRUNC(INDIRECT(ADDRESS(ROW(),COLUMN())))</formula>
    </cfRule>
  </conditionalFormatting>
  <conditionalFormatting sqref="AU87">
    <cfRule type="expression" dxfId="1642" priority="461">
      <formula>INDIRECT(ADDRESS(ROW(),COLUMN()))=TRUNC(INDIRECT(ADDRESS(ROW(),COLUMN())))</formula>
    </cfRule>
  </conditionalFormatting>
  <conditionalFormatting sqref="AU86">
    <cfRule type="expression" dxfId="1641" priority="462">
      <formula>INDIRECT(ADDRESS(ROW(),COLUMN()))=TRUNC(INDIRECT(ADDRESS(ROW(),COLUMN())))</formula>
    </cfRule>
  </conditionalFormatting>
  <conditionalFormatting sqref="AV87:AW87">
    <cfRule type="expression" dxfId="1640" priority="463">
      <formula>INDIRECT(ADDRESS(ROW(),COLUMN()))=TRUNC(INDIRECT(ADDRESS(ROW(),COLUMN())))</formula>
    </cfRule>
  </conditionalFormatting>
  <conditionalFormatting sqref="AV86:AW86">
    <cfRule type="expression" dxfId="1639" priority="464">
      <formula>INDIRECT(ADDRESS(ROW(),COLUMN()))=TRUNC(INDIRECT(ADDRESS(ROW(),COLUMN())))</formula>
    </cfRule>
  </conditionalFormatting>
  <conditionalFormatting sqref="AX89:BA90">
    <cfRule type="expression" dxfId="1638" priority="465">
      <formula>INDIRECT(ADDRESS(ROW(),COLUMN()))=TRUNC(INDIRECT(ADDRESS(ROW(),COLUMN())))</formula>
    </cfRule>
  </conditionalFormatting>
  <conditionalFormatting sqref="S90">
    <cfRule type="expression" dxfId="1637" priority="466">
      <formula>INDIRECT(ADDRESS(ROW(),COLUMN()))=TRUNC(INDIRECT(ADDRESS(ROW(),COLUMN())))</formula>
    </cfRule>
  </conditionalFormatting>
  <conditionalFormatting sqref="S89">
    <cfRule type="expression" dxfId="1636" priority="467">
      <formula>INDIRECT(ADDRESS(ROW(),COLUMN()))=TRUNC(INDIRECT(ADDRESS(ROW(),COLUMN())))</formula>
    </cfRule>
  </conditionalFormatting>
  <conditionalFormatting sqref="T90:Y90">
    <cfRule type="expression" dxfId="1635" priority="468">
      <formula>INDIRECT(ADDRESS(ROW(),COLUMN()))=TRUNC(INDIRECT(ADDRESS(ROW(),COLUMN())))</formula>
    </cfRule>
  </conditionalFormatting>
  <conditionalFormatting sqref="T89:Y89">
    <cfRule type="expression" dxfId="1634" priority="469">
      <formula>INDIRECT(ADDRESS(ROW(),COLUMN()))=TRUNC(INDIRECT(ADDRESS(ROW(),COLUMN())))</formula>
    </cfRule>
  </conditionalFormatting>
  <conditionalFormatting sqref="Z90">
    <cfRule type="expression" dxfId="1633" priority="470">
      <formula>INDIRECT(ADDRESS(ROW(),COLUMN()))=TRUNC(INDIRECT(ADDRESS(ROW(),COLUMN())))</formula>
    </cfRule>
  </conditionalFormatting>
  <conditionalFormatting sqref="Z89">
    <cfRule type="expression" dxfId="1632" priority="471">
      <formula>INDIRECT(ADDRESS(ROW(),COLUMN()))=TRUNC(INDIRECT(ADDRESS(ROW(),COLUMN())))</formula>
    </cfRule>
  </conditionalFormatting>
  <conditionalFormatting sqref="AA90:AF90">
    <cfRule type="expression" dxfId="1631" priority="472">
      <formula>INDIRECT(ADDRESS(ROW(),COLUMN()))=TRUNC(INDIRECT(ADDRESS(ROW(),COLUMN())))</formula>
    </cfRule>
  </conditionalFormatting>
  <conditionalFormatting sqref="AA89:AF89">
    <cfRule type="expression" dxfId="1630" priority="473">
      <formula>INDIRECT(ADDRESS(ROW(),COLUMN()))=TRUNC(INDIRECT(ADDRESS(ROW(),COLUMN())))</formula>
    </cfRule>
  </conditionalFormatting>
  <conditionalFormatting sqref="AG90">
    <cfRule type="expression" dxfId="1629" priority="474">
      <formula>INDIRECT(ADDRESS(ROW(),COLUMN()))=TRUNC(INDIRECT(ADDRESS(ROW(),COLUMN())))</formula>
    </cfRule>
  </conditionalFormatting>
  <conditionalFormatting sqref="AG89">
    <cfRule type="expression" dxfId="1628" priority="475">
      <formula>INDIRECT(ADDRESS(ROW(),COLUMN()))=TRUNC(INDIRECT(ADDRESS(ROW(),COLUMN())))</formula>
    </cfRule>
  </conditionalFormatting>
  <conditionalFormatting sqref="AH90:AM90">
    <cfRule type="expression" dxfId="1627" priority="476">
      <formula>INDIRECT(ADDRESS(ROW(),COLUMN()))=TRUNC(INDIRECT(ADDRESS(ROW(),COLUMN())))</formula>
    </cfRule>
  </conditionalFormatting>
  <conditionalFormatting sqref="AH89:AM89">
    <cfRule type="expression" dxfId="1626" priority="477">
      <formula>INDIRECT(ADDRESS(ROW(),COLUMN()))=TRUNC(INDIRECT(ADDRESS(ROW(),COLUMN())))</formula>
    </cfRule>
  </conditionalFormatting>
  <conditionalFormatting sqref="AN90">
    <cfRule type="expression" dxfId="1625" priority="478">
      <formula>INDIRECT(ADDRESS(ROW(),COLUMN()))=TRUNC(INDIRECT(ADDRESS(ROW(),COLUMN())))</formula>
    </cfRule>
  </conditionalFormatting>
  <conditionalFormatting sqref="AN89">
    <cfRule type="expression" dxfId="1624" priority="479">
      <formula>INDIRECT(ADDRESS(ROW(),COLUMN()))=TRUNC(INDIRECT(ADDRESS(ROW(),COLUMN())))</formula>
    </cfRule>
  </conditionalFormatting>
  <conditionalFormatting sqref="AO90:AT90">
    <cfRule type="expression" dxfId="1623" priority="480">
      <formula>INDIRECT(ADDRESS(ROW(),COLUMN()))=TRUNC(INDIRECT(ADDRESS(ROW(),COLUMN())))</formula>
    </cfRule>
  </conditionalFormatting>
  <conditionalFormatting sqref="AO89:AT89">
    <cfRule type="expression" dxfId="1622" priority="481">
      <formula>INDIRECT(ADDRESS(ROW(),COLUMN()))=TRUNC(INDIRECT(ADDRESS(ROW(),COLUMN())))</formula>
    </cfRule>
  </conditionalFormatting>
  <conditionalFormatting sqref="AU90">
    <cfRule type="expression" dxfId="1621" priority="482">
      <formula>INDIRECT(ADDRESS(ROW(),COLUMN()))=TRUNC(INDIRECT(ADDRESS(ROW(),COLUMN())))</formula>
    </cfRule>
  </conditionalFormatting>
  <conditionalFormatting sqref="AU89">
    <cfRule type="expression" dxfId="1620" priority="483">
      <formula>INDIRECT(ADDRESS(ROW(),COLUMN()))=TRUNC(INDIRECT(ADDRESS(ROW(),COLUMN())))</formula>
    </cfRule>
  </conditionalFormatting>
  <conditionalFormatting sqref="AV90:AW90">
    <cfRule type="expression" dxfId="1619" priority="484">
      <formula>INDIRECT(ADDRESS(ROW(),COLUMN()))=TRUNC(INDIRECT(ADDRESS(ROW(),COLUMN())))</formula>
    </cfRule>
  </conditionalFormatting>
  <conditionalFormatting sqref="AV89:AW89">
    <cfRule type="expression" dxfId="1618" priority="485">
      <formula>INDIRECT(ADDRESS(ROW(),COLUMN()))=TRUNC(INDIRECT(ADDRESS(ROW(),COLUMN())))</formula>
    </cfRule>
  </conditionalFormatting>
  <conditionalFormatting sqref="AX92:BA93">
    <cfRule type="expression" dxfId="1617" priority="486">
      <formula>INDIRECT(ADDRESS(ROW(),COLUMN()))=TRUNC(INDIRECT(ADDRESS(ROW(),COLUMN())))</formula>
    </cfRule>
  </conditionalFormatting>
  <conditionalFormatting sqref="S93">
    <cfRule type="expression" dxfId="1616" priority="487">
      <formula>INDIRECT(ADDRESS(ROW(),COLUMN()))=TRUNC(INDIRECT(ADDRESS(ROW(),COLUMN())))</formula>
    </cfRule>
  </conditionalFormatting>
  <conditionalFormatting sqref="S92">
    <cfRule type="expression" dxfId="1615" priority="488">
      <formula>INDIRECT(ADDRESS(ROW(),COLUMN()))=TRUNC(INDIRECT(ADDRESS(ROW(),COLUMN())))</formula>
    </cfRule>
  </conditionalFormatting>
  <conditionalFormatting sqref="T93:Y93">
    <cfRule type="expression" dxfId="1614" priority="489">
      <formula>INDIRECT(ADDRESS(ROW(),COLUMN()))=TRUNC(INDIRECT(ADDRESS(ROW(),COLUMN())))</formula>
    </cfRule>
  </conditionalFormatting>
  <conditionalFormatting sqref="T92:Y92">
    <cfRule type="expression" dxfId="1613" priority="490">
      <formula>INDIRECT(ADDRESS(ROW(),COLUMN()))=TRUNC(INDIRECT(ADDRESS(ROW(),COLUMN())))</formula>
    </cfRule>
  </conditionalFormatting>
  <conditionalFormatting sqref="Z93">
    <cfRule type="expression" dxfId="1612" priority="491">
      <formula>INDIRECT(ADDRESS(ROW(),COLUMN()))=TRUNC(INDIRECT(ADDRESS(ROW(),COLUMN())))</formula>
    </cfRule>
  </conditionalFormatting>
  <conditionalFormatting sqref="Z92">
    <cfRule type="expression" dxfId="1611" priority="492">
      <formula>INDIRECT(ADDRESS(ROW(),COLUMN()))=TRUNC(INDIRECT(ADDRESS(ROW(),COLUMN())))</formula>
    </cfRule>
  </conditionalFormatting>
  <conditionalFormatting sqref="AA93:AF93">
    <cfRule type="expression" dxfId="1610" priority="493">
      <formula>INDIRECT(ADDRESS(ROW(),COLUMN()))=TRUNC(INDIRECT(ADDRESS(ROW(),COLUMN())))</formula>
    </cfRule>
  </conditionalFormatting>
  <conditionalFormatting sqref="AA92:AF92">
    <cfRule type="expression" dxfId="1609" priority="494">
      <formula>INDIRECT(ADDRESS(ROW(),COLUMN()))=TRUNC(INDIRECT(ADDRESS(ROW(),COLUMN())))</formula>
    </cfRule>
  </conditionalFormatting>
  <conditionalFormatting sqref="AG93">
    <cfRule type="expression" dxfId="1608" priority="495">
      <formula>INDIRECT(ADDRESS(ROW(),COLUMN()))=TRUNC(INDIRECT(ADDRESS(ROW(),COLUMN())))</formula>
    </cfRule>
  </conditionalFormatting>
  <conditionalFormatting sqref="AG92">
    <cfRule type="expression" dxfId="1607" priority="496">
      <formula>INDIRECT(ADDRESS(ROW(),COLUMN()))=TRUNC(INDIRECT(ADDRESS(ROW(),COLUMN())))</formula>
    </cfRule>
  </conditionalFormatting>
  <conditionalFormatting sqref="AH93:AM93">
    <cfRule type="expression" dxfId="1606" priority="497">
      <formula>INDIRECT(ADDRESS(ROW(),COLUMN()))=TRUNC(INDIRECT(ADDRESS(ROW(),COLUMN())))</formula>
    </cfRule>
  </conditionalFormatting>
  <conditionalFormatting sqref="AH92:AM92">
    <cfRule type="expression" dxfId="1605" priority="498">
      <formula>INDIRECT(ADDRESS(ROW(),COLUMN()))=TRUNC(INDIRECT(ADDRESS(ROW(),COLUMN())))</formula>
    </cfRule>
  </conditionalFormatting>
  <conditionalFormatting sqref="AN93">
    <cfRule type="expression" dxfId="1604" priority="499">
      <formula>INDIRECT(ADDRESS(ROW(),COLUMN()))=TRUNC(INDIRECT(ADDRESS(ROW(),COLUMN())))</formula>
    </cfRule>
  </conditionalFormatting>
  <conditionalFormatting sqref="AN92">
    <cfRule type="expression" dxfId="1603" priority="500">
      <formula>INDIRECT(ADDRESS(ROW(),COLUMN()))=TRUNC(INDIRECT(ADDRESS(ROW(),COLUMN())))</formula>
    </cfRule>
  </conditionalFormatting>
  <conditionalFormatting sqref="AO93:AT93">
    <cfRule type="expression" dxfId="1602" priority="501">
      <formula>INDIRECT(ADDRESS(ROW(),COLUMN()))=TRUNC(INDIRECT(ADDRESS(ROW(),COLUMN())))</formula>
    </cfRule>
  </conditionalFormatting>
  <conditionalFormatting sqref="AO92:AT92">
    <cfRule type="expression" dxfId="1601" priority="502">
      <formula>INDIRECT(ADDRESS(ROW(),COLUMN()))=TRUNC(INDIRECT(ADDRESS(ROW(),COLUMN())))</formula>
    </cfRule>
  </conditionalFormatting>
  <conditionalFormatting sqref="AU93">
    <cfRule type="expression" dxfId="1600" priority="503">
      <formula>INDIRECT(ADDRESS(ROW(),COLUMN()))=TRUNC(INDIRECT(ADDRESS(ROW(),COLUMN())))</formula>
    </cfRule>
  </conditionalFormatting>
  <conditionalFormatting sqref="AU92">
    <cfRule type="expression" dxfId="1599" priority="504">
      <formula>INDIRECT(ADDRESS(ROW(),COLUMN()))=TRUNC(INDIRECT(ADDRESS(ROW(),COLUMN())))</formula>
    </cfRule>
  </conditionalFormatting>
  <conditionalFormatting sqref="AV93:AW93">
    <cfRule type="expression" dxfId="1598" priority="505">
      <formula>INDIRECT(ADDRESS(ROW(),COLUMN()))=TRUNC(INDIRECT(ADDRESS(ROW(),COLUMN())))</formula>
    </cfRule>
  </conditionalFormatting>
  <conditionalFormatting sqref="AV92:AW92">
    <cfRule type="expression" dxfId="1597" priority="506">
      <formula>INDIRECT(ADDRESS(ROW(),COLUMN()))=TRUNC(INDIRECT(ADDRESS(ROW(),COLUMN())))</formula>
    </cfRule>
  </conditionalFormatting>
  <conditionalFormatting sqref="AX95:BA96">
    <cfRule type="expression" dxfId="1596" priority="507">
      <formula>INDIRECT(ADDRESS(ROW(),COLUMN()))=TRUNC(INDIRECT(ADDRESS(ROW(),COLUMN())))</formula>
    </cfRule>
  </conditionalFormatting>
  <conditionalFormatting sqref="S96">
    <cfRule type="expression" dxfId="1595" priority="508">
      <formula>INDIRECT(ADDRESS(ROW(),COLUMN()))=TRUNC(INDIRECT(ADDRESS(ROW(),COLUMN())))</formula>
    </cfRule>
  </conditionalFormatting>
  <conditionalFormatting sqref="S95">
    <cfRule type="expression" dxfId="1594" priority="509">
      <formula>INDIRECT(ADDRESS(ROW(),COLUMN()))=TRUNC(INDIRECT(ADDRESS(ROW(),COLUMN())))</formula>
    </cfRule>
  </conditionalFormatting>
  <conditionalFormatting sqref="T96:Y96">
    <cfRule type="expression" dxfId="1593" priority="510">
      <formula>INDIRECT(ADDRESS(ROW(),COLUMN()))=TRUNC(INDIRECT(ADDRESS(ROW(),COLUMN())))</formula>
    </cfRule>
  </conditionalFormatting>
  <conditionalFormatting sqref="T95:Y95">
    <cfRule type="expression" dxfId="1592" priority="511">
      <formula>INDIRECT(ADDRESS(ROW(),COLUMN()))=TRUNC(INDIRECT(ADDRESS(ROW(),COLUMN())))</formula>
    </cfRule>
  </conditionalFormatting>
  <conditionalFormatting sqref="Z96">
    <cfRule type="expression" dxfId="1591" priority="512">
      <formula>INDIRECT(ADDRESS(ROW(),COLUMN()))=TRUNC(INDIRECT(ADDRESS(ROW(),COLUMN())))</formula>
    </cfRule>
  </conditionalFormatting>
  <conditionalFormatting sqref="Z95">
    <cfRule type="expression" dxfId="1590" priority="513">
      <formula>INDIRECT(ADDRESS(ROW(),COLUMN()))=TRUNC(INDIRECT(ADDRESS(ROW(),COLUMN())))</formula>
    </cfRule>
  </conditionalFormatting>
  <conditionalFormatting sqref="AA96:AF96">
    <cfRule type="expression" dxfId="1589" priority="514">
      <formula>INDIRECT(ADDRESS(ROW(),COLUMN()))=TRUNC(INDIRECT(ADDRESS(ROW(),COLUMN())))</formula>
    </cfRule>
  </conditionalFormatting>
  <conditionalFormatting sqref="AA95:AF95">
    <cfRule type="expression" dxfId="1588" priority="515">
      <formula>INDIRECT(ADDRESS(ROW(),COLUMN()))=TRUNC(INDIRECT(ADDRESS(ROW(),COLUMN())))</formula>
    </cfRule>
  </conditionalFormatting>
  <conditionalFormatting sqref="AG96">
    <cfRule type="expression" dxfId="1587" priority="516">
      <formula>INDIRECT(ADDRESS(ROW(),COLUMN()))=TRUNC(INDIRECT(ADDRESS(ROW(),COLUMN())))</formula>
    </cfRule>
  </conditionalFormatting>
  <conditionalFormatting sqref="AG95">
    <cfRule type="expression" dxfId="1586" priority="517">
      <formula>INDIRECT(ADDRESS(ROW(),COLUMN()))=TRUNC(INDIRECT(ADDRESS(ROW(),COLUMN())))</formula>
    </cfRule>
  </conditionalFormatting>
  <conditionalFormatting sqref="AH96:AM96">
    <cfRule type="expression" dxfId="1585" priority="518">
      <formula>INDIRECT(ADDRESS(ROW(),COLUMN()))=TRUNC(INDIRECT(ADDRESS(ROW(),COLUMN())))</formula>
    </cfRule>
  </conditionalFormatting>
  <conditionalFormatting sqref="AH95:AM95">
    <cfRule type="expression" dxfId="1584" priority="519">
      <formula>INDIRECT(ADDRESS(ROW(),COLUMN()))=TRUNC(INDIRECT(ADDRESS(ROW(),COLUMN())))</formula>
    </cfRule>
  </conditionalFormatting>
  <conditionalFormatting sqref="AN96">
    <cfRule type="expression" dxfId="1583" priority="520">
      <formula>INDIRECT(ADDRESS(ROW(),COLUMN()))=TRUNC(INDIRECT(ADDRESS(ROW(),COLUMN())))</formula>
    </cfRule>
  </conditionalFormatting>
  <conditionalFormatting sqref="AN95">
    <cfRule type="expression" dxfId="1582" priority="521">
      <formula>INDIRECT(ADDRESS(ROW(),COLUMN()))=TRUNC(INDIRECT(ADDRESS(ROW(),COLUMN())))</formula>
    </cfRule>
  </conditionalFormatting>
  <conditionalFormatting sqref="AO96:AT96">
    <cfRule type="expression" dxfId="1581" priority="522">
      <formula>INDIRECT(ADDRESS(ROW(),COLUMN()))=TRUNC(INDIRECT(ADDRESS(ROW(),COLUMN())))</formula>
    </cfRule>
  </conditionalFormatting>
  <conditionalFormatting sqref="AO95:AT95">
    <cfRule type="expression" dxfId="1580" priority="523">
      <formula>INDIRECT(ADDRESS(ROW(),COLUMN()))=TRUNC(INDIRECT(ADDRESS(ROW(),COLUMN())))</formula>
    </cfRule>
  </conditionalFormatting>
  <conditionalFormatting sqref="AU96">
    <cfRule type="expression" dxfId="1579" priority="524">
      <formula>INDIRECT(ADDRESS(ROW(),COLUMN()))=TRUNC(INDIRECT(ADDRESS(ROW(),COLUMN())))</formula>
    </cfRule>
  </conditionalFormatting>
  <conditionalFormatting sqref="AU95">
    <cfRule type="expression" dxfId="1578" priority="525">
      <formula>INDIRECT(ADDRESS(ROW(),COLUMN()))=TRUNC(INDIRECT(ADDRESS(ROW(),COLUMN())))</formula>
    </cfRule>
  </conditionalFormatting>
  <conditionalFormatting sqref="AV96:AW96">
    <cfRule type="expression" dxfId="1577" priority="526">
      <formula>INDIRECT(ADDRESS(ROW(),COLUMN()))=TRUNC(INDIRECT(ADDRESS(ROW(),COLUMN())))</formula>
    </cfRule>
  </conditionalFormatting>
  <conditionalFormatting sqref="AV95:AW95">
    <cfRule type="expression" dxfId="1576" priority="527">
      <formula>INDIRECT(ADDRESS(ROW(),COLUMN()))=TRUNC(INDIRECT(ADDRESS(ROW(),COLUMN())))</formula>
    </cfRule>
  </conditionalFormatting>
  <conditionalFormatting sqref="AX98:BA99">
    <cfRule type="expression" dxfId="1575" priority="528">
      <formula>INDIRECT(ADDRESS(ROW(),COLUMN()))=TRUNC(INDIRECT(ADDRESS(ROW(),COLUMN())))</formula>
    </cfRule>
  </conditionalFormatting>
  <conditionalFormatting sqref="S99">
    <cfRule type="expression" dxfId="1574" priority="529">
      <formula>INDIRECT(ADDRESS(ROW(),COLUMN()))=TRUNC(INDIRECT(ADDRESS(ROW(),COLUMN())))</formula>
    </cfRule>
  </conditionalFormatting>
  <conditionalFormatting sqref="S98">
    <cfRule type="expression" dxfId="1573" priority="530">
      <formula>INDIRECT(ADDRESS(ROW(),COLUMN()))=TRUNC(INDIRECT(ADDRESS(ROW(),COLUMN())))</formula>
    </cfRule>
  </conditionalFormatting>
  <conditionalFormatting sqref="T99:Y99">
    <cfRule type="expression" dxfId="1572" priority="531">
      <formula>INDIRECT(ADDRESS(ROW(),COLUMN()))=TRUNC(INDIRECT(ADDRESS(ROW(),COLUMN())))</formula>
    </cfRule>
  </conditionalFormatting>
  <conditionalFormatting sqref="T98:Y98">
    <cfRule type="expression" dxfId="1571" priority="532">
      <formula>INDIRECT(ADDRESS(ROW(),COLUMN()))=TRUNC(INDIRECT(ADDRESS(ROW(),COLUMN())))</formula>
    </cfRule>
  </conditionalFormatting>
  <conditionalFormatting sqref="Z99">
    <cfRule type="expression" dxfId="1570" priority="533">
      <formula>INDIRECT(ADDRESS(ROW(),COLUMN()))=TRUNC(INDIRECT(ADDRESS(ROW(),COLUMN())))</formula>
    </cfRule>
  </conditionalFormatting>
  <conditionalFormatting sqref="Z98">
    <cfRule type="expression" dxfId="1569" priority="534">
      <formula>INDIRECT(ADDRESS(ROW(),COLUMN()))=TRUNC(INDIRECT(ADDRESS(ROW(),COLUMN())))</formula>
    </cfRule>
  </conditionalFormatting>
  <conditionalFormatting sqref="AA99:AF99">
    <cfRule type="expression" dxfId="1568" priority="535">
      <formula>INDIRECT(ADDRESS(ROW(),COLUMN()))=TRUNC(INDIRECT(ADDRESS(ROW(),COLUMN())))</formula>
    </cfRule>
  </conditionalFormatting>
  <conditionalFormatting sqref="AA98:AF98">
    <cfRule type="expression" dxfId="1567" priority="536">
      <formula>INDIRECT(ADDRESS(ROW(),COLUMN()))=TRUNC(INDIRECT(ADDRESS(ROW(),COLUMN())))</formula>
    </cfRule>
  </conditionalFormatting>
  <conditionalFormatting sqref="AG99">
    <cfRule type="expression" dxfId="1566" priority="537">
      <formula>INDIRECT(ADDRESS(ROW(),COLUMN()))=TRUNC(INDIRECT(ADDRESS(ROW(),COLUMN())))</formula>
    </cfRule>
  </conditionalFormatting>
  <conditionalFormatting sqref="AG98">
    <cfRule type="expression" dxfId="1565" priority="538">
      <formula>INDIRECT(ADDRESS(ROW(),COLUMN()))=TRUNC(INDIRECT(ADDRESS(ROW(),COLUMN())))</formula>
    </cfRule>
  </conditionalFormatting>
  <conditionalFormatting sqref="AH99:AM99">
    <cfRule type="expression" dxfId="1564" priority="539">
      <formula>INDIRECT(ADDRESS(ROW(),COLUMN()))=TRUNC(INDIRECT(ADDRESS(ROW(),COLUMN())))</formula>
    </cfRule>
  </conditionalFormatting>
  <conditionalFormatting sqref="AH98:AM98">
    <cfRule type="expression" dxfId="1563" priority="540">
      <formula>INDIRECT(ADDRESS(ROW(),COLUMN()))=TRUNC(INDIRECT(ADDRESS(ROW(),COLUMN())))</formula>
    </cfRule>
  </conditionalFormatting>
  <conditionalFormatting sqref="AN99">
    <cfRule type="expression" dxfId="1562" priority="541">
      <formula>INDIRECT(ADDRESS(ROW(),COLUMN()))=TRUNC(INDIRECT(ADDRESS(ROW(),COLUMN())))</formula>
    </cfRule>
  </conditionalFormatting>
  <conditionalFormatting sqref="AN98">
    <cfRule type="expression" dxfId="1561" priority="542">
      <formula>INDIRECT(ADDRESS(ROW(),COLUMN()))=TRUNC(INDIRECT(ADDRESS(ROW(),COLUMN())))</formula>
    </cfRule>
  </conditionalFormatting>
  <conditionalFormatting sqref="AO99:AT99">
    <cfRule type="expression" dxfId="1560" priority="543">
      <formula>INDIRECT(ADDRESS(ROW(),COLUMN()))=TRUNC(INDIRECT(ADDRESS(ROW(),COLUMN())))</formula>
    </cfRule>
  </conditionalFormatting>
  <conditionalFormatting sqref="AO98:AT98">
    <cfRule type="expression" dxfId="1559" priority="544">
      <formula>INDIRECT(ADDRESS(ROW(),COLUMN()))=TRUNC(INDIRECT(ADDRESS(ROW(),COLUMN())))</formula>
    </cfRule>
  </conditionalFormatting>
  <conditionalFormatting sqref="AU99">
    <cfRule type="expression" dxfId="1558" priority="545">
      <formula>INDIRECT(ADDRESS(ROW(),COLUMN()))=TRUNC(INDIRECT(ADDRESS(ROW(),COLUMN())))</formula>
    </cfRule>
  </conditionalFormatting>
  <conditionalFormatting sqref="AU98">
    <cfRule type="expression" dxfId="1557" priority="546">
      <formula>INDIRECT(ADDRESS(ROW(),COLUMN()))=TRUNC(INDIRECT(ADDRESS(ROW(),COLUMN())))</formula>
    </cfRule>
  </conditionalFormatting>
  <conditionalFormatting sqref="AV99:AW99">
    <cfRule type="expression" dxfId="1556" priority="547">
      <formula>INDIRECT(ADDRESS(ROW(),COLUMN()))=TRUNC(INDIRECT(ADDRESS(ROW(),COLUMN())))</formula>
    </cfRule>
  </conditionalFormatting>
  <conditionalFormatting sqref="AV98:AW98">
    <cfRule type="expression" dxfId="1555" priority="548">
      <formula>INDIRECT(ADDRESS(ROW(),COLUMN()))=TRUNC(INDIRECT(ADDRESS(ROW(),COLUMN())))</formula>
    </cfRule>
  </conditionalFormatting>
  <conditionalFormatting sqref="AX101:BA102">
    <cfRule type="expression" dxfId="1554" priority="549">
      <formula>INDIRECT(ADDRESS(ROW(),COLUMN()))=TRUNC(INDIRECT(ADDRESS(ROW(),COLUMN())))</formula>
    </cfRule>
  </conditionalFormatting>
  <conditionalFormatting sqref="S102">
    <cfRule type="expression" dxfId="1553" priority="550">
      <formula>INDIRECT(ADDRESS(ROW(),COLUMN()))=TRUNC(INDIRECT(ADDRESS(ROW(),COLUMN())))</formula>
    </cfRule>
  </conditionalFormatting>
  <conditionalFormatting sqref="S101">
    <cfRule type="expression" dxfId="1552" priority="551">
      <formula>INDIRECT(ADDRESS(ROW(),COLUMN()))=TRUNC(INDIRECT(ADDRESS(ROW(),COLUMN())))</formula>
    </cfRule>
  </conditionalFormatting>
  <conditionalFormatting sqref="T102:Y102">
    <cfRule type="expression" dxfId="1551" priority="552">
      <formula>INDIRECT(ADDRESS(ROW(),COLUMN()))=TRUNC(INDIRECT(ADDRESS(ROW(),COLUMN())))</formula>
    </cfRule>
  </conditionalFormatting>
  <conditionalFormatting sqref="T101:Y101">
    <cfRule type="expression" dxfId="1550" priority="553">
      <formula>INDIRECT(ADDRESS(ROW(),COLUMN()))=TRUNC(INDIRECT(ADDRESS(ROW(),COLUMN())))</formula>
    </cfRule>
  </conditionalFormatting>
  <conditionalFormatting sqref="Z102">
    <cfRule type="expression" dxfId="1549" priority="554">
      <formula>INDIRECT(ADDRESS(ROW(),COLUMN()))=TRUNC(INDIRECT(ADDRESS(ROW(),COLUMN())))</formula>
    </cfRule>
  </conditionalFormatting>
  <conditionalFormatting sqref="Z101">
    <cfRule type="expression" dxfId="1548" priority="555">
      <formula>INDIRECT(ADDRESS(ROW(),COLUMN()))=TRUNC(INDIRECT(ADDRESS(ROW(),COLUMN())))</formula>
    </cfRule>
  </conditionalFormatting>
  <conditionalFormatting sqref="AA102:AF102">
    <cfRule type="expression" dxfId="1547" priority="556">
      <formula>INDIRECT(ADDRESS(ROW(),COLUMN()))=TRUNC(INDIRECT(ADDRESS(ROW(),COLUMN())))</formula>
    </cfRule>
  </conditionalFormatting>
  <conditionalFormatting sqref="AA101:AF101">
    <cfRule type="expression" dxfId="1546" priority="557">
      <formula>INDIRECT(ADDRESS(ROW(),COLUMN()))=TRUNC(INDIRECT(ADDRESS(ROW(),COLUMN())))</formula>
    </cfRule>
  </conditionalFormatting>
  <conditionalFormatting sqref="AG102">
    <cfRule type="expression" dxfId="1545" priority="558">
      <formula>INDIRECT(ADDRESS(ROW(),COLUMN()))=TRUNC(INDIRECT(ADDRESS(ROW(),COLUMN())))</formula>
    </cfRule>
  </conditionalFormatting>
  <conditionalFormatting sqref="AG101">
    <cfRule type="expression" dxfId="1544" priority="559">
      <formula>INDIRECT(ADDRESS(ROW(),COLUMN()))=TRUNC(INDIRECT(ADDRESS(ROW(),COLUMN())))</formula>
    </cfRule>
  </conditionalFormatting>
  <conditionalFormatting sqref="AH102:AM102">
    <cfRule type="expression" dxfId="1543" priority="560">
      <formula>INDIRECT(ADDRESS(ROW(),COLUMN()))=TRUNC(INDIRECT(ADDRESS(ROW(),COLUMN())))</formula>
    </cfRule>
  </conditionalFormatting>
  <conditionalFormatting sqref="AH101:AM101">
    <cfRule type="expression" dxfId="1542" priority="561">
      <formula>INDIRECT(ADDRESS(ROW(),COLUMN()))=TRUNC(INDIRECT(ADDRESS(ROW(),COLUMN())))</formula>
    </cfRule>
  </conditionalFormatting>
  <conditionalFormatting sqref="AN102">
    <cfRule type="expression" dxfId="1541" priority="562">
      <formula>INDIRECT(ADDRESS(ROW(),COLUMN()))=TRUNC(INDIRECT(ADDRESS(ROW(),COLUMN())))</formula>
    </cfRule>
  </conditionalFormatting>
  <conditionalFormatting sqref="AN101">
    <cfRule type="expression" dxfId="1540" priority="563">
      <formula>INDIRECT(ADDRESS(ROW(),COLUMN()))=TRUNC(INDIRECT(ADDRESS(ROW(),COLUMN())))</formula>
    </cfRule>
  </conditionalFormatting>
  <conditionalFormatting sqref="AO102:AT102">
    <cfRule type="expression" dxfId="1539" priority="564">
      <formula>INDIRECT(ADDRESS(ROW(),COLUMN()))=TRUNC(INDIRECT(ADDRESS(ROW(),COLUMN())))</formula>
    </cfRule>
  </conditionalFormatting>
  <conditionalFormatting sqref="AO101:AT101">
    <cfRule type="expression" dxfId="1538" priority="565">
      <formula>INDIRECT(ADDRESS(ROW(),COLUMN()))=TRUNC(INDIRECT(ADDRESS(ROW(),COLUMN())))</formula>
    </cfRule>
  </conditionalFormatting>
  <conditionalFormatting sqref="AU102">
    <cfRule type="expression" dxfId="1537" priority="566">
      <formula>INDIRECT(ADDRESS(ROW(),COLUMN()))=TRUNC(INDIRECT(ADDRESS(ROW(),COLUMN())))</formula>
    </cfRule>
  </conditionalFormatting>
  <conditionalFormatting sqref="AU101">
    <cfRule type="expression" dxfId="1536" priority="567">
      <formula>INDIRECT(ADDRESS(ROW(),COLUMN()))=TRUNC(INDIRECT(ADDRESS(ROW(),COLUMN())))</formula>
    </cfRule>
  </conditionalFormatting>
  <conditionalFormatting sqref="AV102:AW102">
    <cfRule type="expression" dxfId="1535" priority="568">
      <formula>INDIRECT(ADDRESS(ROW(),COLUMN()))=TRUNC(INDIRECT(ADDRESS(ROW(),COLUMN())))</formula>
    </cfRule>
  </conditionalFormatting>
  <conditionalFormatting sqref="AV101:AW101">
    <cfRule type="expression" dxfId="1534" priority="569">
      <formula>INDIRECT(ADDRESS(ROW(),COLUMN()))=TRUNC(INDIRECT(ADDRESS(ROW(),COLUMN())))</formula>
    </cfRule>
  </conditionalFormatting>
  <conditionalFormatting sqref="AX104:BA105">
    <cfRule type="expression" dxfId="1533" priority="570">
      <formula>INDIRECT(ADDRESS(ROW(),COLUMN()))=TRUNC(INDIRECT(ADDRESS(ROW(),COLUMN())))</formula>
    </cfRule>
  </conditionalFormatting>
  <conditionalFormatting sqref="S105">
    <cfRule type="expression" dxfId="1532" priority="571">
      <formula>INDIRECT(ADDRESS(ROW(),COLUMN()))=TRUNC(INDIRECT(ADDRESS(ROW(),COLUMN())))</formula>
    </cfRule>
  </conditionalFormatting>
  <conditionalFormatting sqref="S104">
    <cfRule type="expression" dxfId="1531" priority="572">
      <formula>INDIRECT(ADDRESS(ROW(),COLUMN()))=TRUNC(INDIRECT(ADDRESS(ROW(),COLUMN())))</formula>
    </cfRule>
  </conditionalFormatting>
  <conditionalFormatting sqref="T105:Y105">
    <cfRule type="expression" dxfId="1530" priority="573">
      <formula>INDIRECT(ADDRESS(ROW(),COLUMN()))=TRUNC(INDIRECT(ADDRESS(ROW(),COLUMN())))</formula>
    </cfRule>
  </conditionalFormatting>
  <conditionalFormatting sqref="T104:Y104">
    <cfRule type="expression" dxfId="1529" priority="574">
      <formula>INDIRECT(ADDRESS(ROW(),COLUMN()))=TRUNC(INDIRECT(ADDRESS(ROW(),COLUMN())))</formula>
    </cfRule>
  </conditionalFormatting>
  <conditionalFormatting sqref="Z105">
    <cfRule type="expression" dxfId="1528" priority="575">
      <formula>INDIRECT(ADDRESS(ROW(),COLUMN()))=TRUNC(INDIRECT(ADDRESS(ROW(),COLUMN())))</formula>
    </cfRule>
  </conditionalFormatting>
  <conditionalFormatting sqref="Z104">
    <cfRule type="expression" dxfId="1527" priority="576">
      <formula>INDIRECT(ADDRESS(ROW(),COLUMN()))=TRUNC(INDIRECT(ADDRESS(ROW(),COLUMN())))</formula>
    </cfRule>
  </conditionalFormatting>
  <conditionalFormatting sqref="AA105:AF105">
    <cfRule type="expression" dxfId="1526" priority="577">
      <formula>INDIRECT(ADDRESS(ROW(),COLUMN()))=TRUNC(INDIRECT(ADDRESS(ROW(),COLUMN())))</formula>
    </cfRule>
  </conditionalFormatting>
  <conditionalFormatting sqref="AA104:AF104">
    <cfRule type="expression" dxfId="1525" priority="578">
      <formula>INDIRECT(ADDRESS(ROW(),COLUMN()))=TRUNC(INDIRECT(ADDRESS(ROW(),COLUMN())))</formula>
    </cfRule>
  </conditionalFormatting>
  <conditionalFormatting sqref="AG105">
    <cfRule type="expression" dxfId="1524" priority="579">
      <formula>INDIRECT(ADDRESS(ROW(),COLUMN()))=TRUNC(INDIRECT(ADDRESS(ROW(),COLUMN())))</formula>
    </cfRule>
  </conditionalFormatting>
  <conditionalFormatting sqref="AG104">
    <cfRule type="expression" dxfId="1523" priority="580">
      <formula>INDIRECT(ADDRESS(ROW(),COLUMN()))=TRUNC(INDIRECT(ADDRESS(ROW(),COLUMN())))</formula>
    </cfRule>
  </conditionalFormatting>
  <conditionalFormatting sqref="AH105:AM105">
    <cfRule type="expression" dxfId="1522" priority="581">
      <formula>INDIRECT(ADDRESS(ROW(),COLUMN()))=TRUNC(INDIRECT(ADDRESS(ROW(),COLUMN())))</formula>
    </cfRule>
  </conditionalFormatting>
  <conditionalFormatting sqref="AH104:AM104">
    <cfRule type="expression" dxfId="1521" priority="582">
      <formula>INDIRECT(ADDRESS(ROW(),COLUMN()))=TRUNC(INDIRECT(ADDRESS(ROW(),COLUMN())))</formula>
    </cfRule>
  </conditionalFormatting>
  <conditionalFormatting sqref="AN105">
    <cfRule type="expression" dxfId="1520" priority="583">
      <formula>INDIRECT(ADDRESS(ROW(),COLUMN()))=TRUNC(INDIRECT(ADDRESS(ROW(),COLUMN())))</formula>
    </cfRule>
  </conditionalFormatting>
  <conditionalFormatting sqref="AN104">
    <cfRule type="expression" dxfId="1519" priority="584">
      <formula>INDIRECT(ADDRESS(ROW(),COLUMN()))=TRUNC(INDIRECT(ADDRESS(ROW(),COLUMN())))</formula>
    </cfRule>
  </conditionalFormatting>
  <conditionalFormatting sqref="AO105:AT105">
    <cfRule type="expression" dxfId="1518" priority="585">
      <formula>INDIRECT(ADDRESS(ROW(),COLUMN()))=TRUNC(INDIRECT(ADDRESS(ROW(),COLUMN())))</formula>
    </cfRule>
  </conditionalFormatting>
  <conditionalFormatting sqref="AO104:AT104">
    <cfRule type="expression" dxfId="1517" priority="586">
      <formula>INDIRECT(ADDRESS(ROW(),COLUMN()))=TRUNC(INDIRECT(ADDRESS(ROW(),COLUMN())))</formula>
    </cfRule>
  </conditionalFormatting>
  <conditionalFormatting sqref="AU105">
    <cfRule type="expression" dxfId="1516" priority="587">
      <formula>INDIRECT(ADDRESS(ROW(),COLUMN()))=TRUNC(INDIRECT(ADDRESS(ROW(),COLUMN())))</formula>
    </cfRule>
  </conditionalFormatting>
  <conditionalFormatting sqref="AU104">
    <cfRule type="expression" dxfId="1515" priority="588">
      <formula>INDIRECT(ADDRESS(ROW(),COLUMN()))=TRUNC(INDIRECT(ADDRESS(ROW(),COLUMN())))</formula>
    </cfRule>
  </conditionalFormatting>
  <conditionalFormatting sqref="AV105:AW105">
    <cfRule type="expression" dxfId="1514" priority="589">
      <formula>INDIRECT(ADDRESS(ROW(),COLUMN()))=TRUNC(INDIRECT(ADDRESS(ROW(),COLUMN())))</formula>
    </cfRule>
  </conditionalFormatting>
  <conditionalFormatting sqref="AV104:AW104">
    <cfRule type="expression" dxfId="1513" priority="590">
      <formula>INDIRECT(ADDRESS(ROW(),COLUMN()))=TRUNC(INDIRECT(ADDRESS(ROW(),COLUMN())))</formula>
    </cfRule>
  </conditionalFormatting>
  <conditionalFormatting sqref="AX107:BA108">
    <cfRule type="expression" dxfId="1512" priority="591">
      <formula>INDIRECT(ADDRESS(ROW(),COLUMN()))=TRUNC(INDIRECT(ADDRESS(ROW(),COLUMN())))</formula>
    </cfRule>
  </conditionalFormatting>
  <conditionalFormatting sqref="S108">
    <cfRule type="expression" dxfId="1511" priority="592">
      <formula>INDIRECT(ADDRESS(ROW(),COLUMN()))=TRUNC(INDIRECT(ADDRESS(ROW(),COLUMN())))</formula>
    </cfRule>
  </conditionalFormatting>
  <conditionalFormatting sqref="S107">
    <cfRule type="expression" dxfId="1510" priority="593">
      <formula>INDIRECT(ADDRESS(ROW(),COLUMN()))=TRUNC(INDIRECT(ADDRESS(ROW(),COLUMN())))</formula>
    </cfRule>
  </conditionalFormatting>
  <conditionalFormatting sqref="T108:Y108">
    <cfRule type="expression" dxfId="1509" priority="594">
      <formula>INDIRECT(ADDRESS(ROW(),COLUMN()))=TRUNC(INDIRECT(ADDRESS(ROW(),COLUMN())))</formula>
    </cfRule>
  </conditionalFormatting>
  <conditionalFormatting sqref="T107:Y107">
    <cfRule type="expression" dxfId="1508" priority="595">
      <formula>INDIRECT(ADDRESS(ROW(),COLUMN()))=TRUNC(INDIRECT(ADDRESS(ROW(),COLUMN())))</formula>
    </cfRule>
  </conditionalFormatting>
  <conditionalFormatting sqref="Z108">
    <cfRule type="expression" dxfId="1507" priority="596">
      <formula>INDIRECT(ADDRESS(ROW(),COLUMN()))=TRUNC(INDIRECT(ADDRESS(ROW(),COLUMN())))</formula>
    </cfRule>
  </conditionalFormatting>
  <conditionalFormatting sqref="Z107">
    <cfRule type="expression" dxfId="1506" priority="597">
      <formula>INDIRECT(ADDRESS(ROW(),COLUMN()))=TRUNC(INDIRECT(ADDRESS(ROW(),COLUMN())))</formula>
    </cfRule>
  </conditionalFormatting>
  <conditionalFormatting sqref="AA108:AF108">
    <cfRule type="expression" dxfId="1505" priority="598">
      <formula>INDIRECT(ADDRESS(ROW(),COLUMN()))=TRUNC(INDIRECT(ADDRESS(ROW(),COLUMN())))</formula>
    </cfRule>
  </conditionalFormatting>
  <conditionalFormatting sqref="AA107:AF107">
    <cfRule type="expression" dxfId="1504" priority="599">
      <formula>INDIRECT(ADDRESS(ROW(),COLUMN()))=TRUNC(INDIRECT(ADDRESS(ROW(),COLUMN())))</formula>
    </cfRule>
  </conditionalFormatting>
  <conditionalFormatting sqref="AG108">
    <cfRule type="expression" dxfId="1503" priority="600">
      <formula>INDIRECT(ADDRESS(ROW(),COLUMN()))=TRUNC(INDIRECT(ADDRESS(ROW(),COLUMN())))</formula>
    </cfRule>
  </conditionalFormatting>
  <conditionalFormatting sqref="AG107">
    <cfRule type="expression" dxfId="1502" priority="601">
      <formula>INDIRECT(ADDRESS(ROW(),COLUMN()))=TRUNC(INDIRECT(ADDRESS(ROW(),COLUMN())))</formula>
    </cfRule>
  </conditionalFormatting>
  <conditionalFormatting sqref="AH108:AM108">
    <cfRule type="expression" dxfId="1501" priority="602">
      <formula>INDIRECT(ADDRESS(ROW(),COLUMN()))=TRUNC(INDIRECT(ADDRESS(ROW(),COLUMN())))</formula>
    </cfRule>
  </conditionalFormatting>
  <conditionalFormatting sqref="AH107:AM107">
    <cfRule type="expression" dxfId="1500" priority="603">
      <formula>INDIRECT(ADDRESS(ROW(),COLUMN()))=TRUNC(INDIRECT(ADDRESS(ROW(),COLUMN())))</formula>
    </cfRule>
  </conditionalFormatting>
  <conditionalFormatting sqref="AN108">
    <cfRule type="expression" dxfId="1499" priority="604">
      <formula>INDIRECT(ADDRESS(ROW(),COLUMN()))=TRUNC(INDIRECT(ADDRESS(ROW(),COLUMN())))</formula>
    </cfRule>
  </conditionalFormatting>
  <conditionalFormatting sqref="AN107">
    <cfRule type="expression" dxfId="1498" priority="605">
      <formula>INDIRECT(ADDRESS(ROW(),COLUMN()))=TRUNC(INDIRECT(ADDRESS(ROW(),COLUMN())))</formula>
    </cfRule>
  </conditionalFormatting>
  <conditionalFormatting sqref="AO108:AT108">
    <cfRule type="expression" dxfId="1497" priority="606">
      <formula>INDIRECT(ADDRESS(ROW(),COLUMN()))=TRUNC(INDIRECT(ADDRESS(ROW(),COLUMN())))</formula>
    </cfRule>
  </conditionalFormatting>
  <conditionalFormatting sqref="AO107:AT107">
    <cfRule type="expression" dxfId="1496" priority="607">
      <formula>INDIRECT(ADDRESS(ROW(),COLUMN()))=TRUNC(INDIRECT(ADDRESS(ROW(),COLUMN())))</formula>
    </cfRule>
  </conditionalFormatting>
  <conditionalFormatting sqref="AU108">
    <cfRule type="expression" dxfId="1495" priority="608">
      <formula>INDIRECT(ADDRESS(ROW(),COLUMN()))=TRUNC(INDIRECT(ADDRESS(ROW(),COLUMN())))</formula>
    </cfRule>
  </conditionalFormatting>
  <conditionalFormatting sqref="AU107">
    <cfRule type="expression" dxfId="1494" priority="609">
      <formula>INDIRECT(ADDRESS(ROW(),COLUMN()))=TRUNC(INDIRECT(ADDRESS(ROW(),COLUMN())))</formula>
    </cfRule>
  </conditionalFormatting>
  <conditionalFormatting sqref="AV108:AW108">
    <cfRule type="expression" dxfId="1493" priority="610">
      <formula>INDIRECT(ADDRESS(ROW(),COLUMN()))=TRUNC(INDIRECT(ADDRESS(ROW(),COLUMN())))</formula>
    </cfRule>
  </conditionalFormatting>
  <conditionalFormatting sqref="AV107:AW107">
    <cfRule type="expression" dxfId="1492" priority="611">
      <formula>INDIRECT(ADDRESS(ROW(),COLUMN()))=TRUNC(INDIRECT(ADDRESS(ROW(),COLUMN())))</formula>
    </cfRule>
  </conditionalFormatting>
  <conditionalFormatting sqref="AX110:BA111">
    <cfRule type="expression" dxfId="1491" priority="612">
      <formula>INDIRECT(ADDRESS(ROW(),COLUMN()))=TRUNC(INDIRECT(ADDRESS(ROW(),COLUMN())))</formula>
    </cfRule>
  </conditionalFormatting>
  <conditionalFormatting sqref="S111">
    <cfRule type="expression" dxfId="1490" priority="613">
      <formula>INDIRECT(ADDRESS(ROW(),COLUMN()))=TRUNC(INDIRECT(ADDRESS(ROW(),COLUMN())))</formula>
    </cfRule>
  </conditionalFormatting>
  <conditionalFormatting sqref="S110">
    <cfRule type="expression" dxfId="1489" priority="614">
      <formula>INDIRECT(ADDRESS(ROW(),COLUMN()))=TRUNC(INDIRECT(ADDRESS(ROW(),COLUMN())))</formula>
    </cfRule>
  </conditionalFormatting>
  <conditionalFormatting sqref="T111:Y111">
    <cfRule type="expression" dxfId="1488" priority="615">
      <formula>INDIRECT(ADDRESS(ROW(),COLUMN()))=TRUNC(INDIRECT(ADDRESS(ROW(),COLUMN())))</formula>
    </cfRule>
  </conditionalFormatting>
  <conditionalFormatting sqref="T110:Y110">
    <cfRule type="expression" dxfId="1487" priority="616">
      <formula>INDIRECT(ADDRESS(ROW(),COLUMN()))=TRUNC(INDIRECT(ADDRESS(ROW(),COLUMN())))</formula>
    </cfRule>
  </conditionalFormatting>
  <conditionalFormatting sqref="Z111">
    <cfRule type="expression" dxfId="1486" priority="617">
      <formula>INDIRECT(ADDRESS(ROW(),COLUMN()))=TRUNC(INDIRECT(ADDRESS(ROW(),COLUMN())))</formula>
    </cfRule>
  </conditionalFormatting>
  <conditionalFormatting sqref="Z110">
    <cfRule type="expression" dxfId="1485" priority="618">
      <formula>INDIRECT(ADDRESS(ROW(),COLUMN()))=TRUNC(INDIRECT(ADDRESS(ROW(),COLUMN())))</formula>
    </cfRule>
  </conditionalFormatting>
  <conditionalFormatting sqref="AA111:AF111">
    <cfRule type="expression" dxfId="1484" priority="619">
      <formula>INDIRECT(ADDRESS(ROW(),COLUMN()))=TRUNC(INDIRECT(ADDRESS(ROW(),COLUMN())))</formula>
    </cfRule>
  </conditionalFormatting>
  <conditionalFormatting sqref="AA110:AF110">
    <cfRule type="expression" dxfId="1483" priority="620">
      <formula>INDIRECT(ADDRESS(ROW(),COLUMN()))=TRUNC(INDIRECT(ADDRESS(ROW(),COLUMN())))</formula>
    </cfRule>
  </conditionalFormatting>
  <conditionalFormatting sqref="AG111">
    <cfRule type="expression" dxfId="1482" priority="621">
      <formula>INDIRECT(ADDRESS(ROW(),COLUMN()))=TRUNC(INDIRECT(ADDRESS(ROW(),COLUMN())))</formula>
    </cfRule>
  </conditionalFormatting>
  <conditionalFormatting sqref="AG110">
    <cfRule type="expression" dxfId="1481" priority="622">
      <formula>INDIRECT(ADDRESS(ROW(),COLUMN()))=TRUNC(INDIRECT(ADDRESS(ROW(),COLUMN())))</formula>
    </cfRule>
  </conditionalFormatting>
  <conditionalFormatting sqref="AH111:AM111">
    <cfRule type="expression" dxfId="1480" priority="623">
      <formula>INDIRECT(ADDRESS(ROW(),COLUMN()))=TRUNC(INDIRECT(ADDRESS(ROW(),COLUMN())))</formula>
    </cfRule>
  </conditionalFormatting>
  <conditionalFormatting sqref="AH110:AM110">
    <cfRule type="expression" dxfId="1479" priority="624">
      <formula>INDIRECT(ADDRESS(ROW(),COLUMN()))=TRUNC(INDIRECT(ADDRESS(ROW(),COLUMN())))</formula>
    </cfRule>
  </conditionalFormatting>
  <conditionalFormatting sqref="AN111">
    <cfRule type="expression" dxfId="1478" priority="625">
      <formula>INDIRECT(ADDRESS(ROW(),COLUMN()))=TRUNC(INDIRECT(ADDRESS(ROW(),COLUMN())))</formula>
    </cfRule>
  </conditionalFormatting>
  <conditionalFormatting sqref="AN110">
    <cfRule type="expression" dxfId="1477" priority="626">
      <formula>INDIRECT(ADDRESS(ROW(),COLUMN()))=TRUNC(INDIRECT(ADDRESS(ROW(),COLUMN())))</formula>
    </cfRule>
  </conditionalFormatting>
  <conditionalFormatting sqref="AO111:AT111">
    <cfRule type="expression" dxfId="1476" priority="627">
      <formula>INDIRECT(ADDRESS(ROW(),COLUMN()))=TRUNC(INDIRECT(ADDRESS(ROW(),COLUMN())))</formula>
    </cfRule>
  </conditionalFormatting>
  <conditionalFormatting sqref="AO110:AT110">
    <cfRule type="expression" dxfId="1475" priority="628">
      <formula>INDIRECT(ADDRESS(ROW(),COLUMN()))=TRUNC(INDIRECT(ADDRESS(ROW(),COLUMN())))</formula>
    </cfRule>
  </conditionalFormatting>
  <conditionalFormatting sqref="AU111">
    <cfRule type="expression" dxfId="1474" priority="629">
      <formula>INDIRECT(ADDRESS(ROW(),COLUMN()))=TRUNC(INDIRECT(ADDRESS(ROW(),COLUMN())))</formula>
    </cfRule>
  </conditionalFormatting>
  <conditionalFormatting sqref="AU110">
    <cfRule type="expression" dxfId="1473" priority="630">
      <formula>INDIRECT(ADDRESS(ROW(),COLUMN()))=TRUNC(INDIRECT(ADDRESS(ROW(),COLUMN())))</formula>
    </cfRule>
  </conditionalFormatting>
  <conditionalFormatting sqref="AV111:AW111">
    <cfRule type="expression" dxfId="1472" priority="631">
      <formula>INDIRECT(ADDRESS(ROW(),COLUMN()))=TRUNC(INDIRECT(ADDRESS(ROW(),COLUMN())))</formula>
    </cfRule>
  </conditionalFormatting>
  <conditionalFormatting sqref="AV110:AW110">
    <cfRule type="expression" dxfId="1471" priority="632">
      <formula>INDIRECT(ADDRESS(ROW(),COLUMN()))=TRUNC(INDIRECT(ADDRESS(ROW(),COLUMN())))</formula>
    </cfRule>
  </conditionalFormatting>
  <conditionalFormatting sqref="AX113:BA114">
    <cfRule type="expression" dxfId="1470" priority="633">
      <formula>INDIRECT(ADDRESS(ROW(),COLUMN()))=TRUNC(INDIRECT(ADDRESS(ROW(),COLUMN())))</formula>
    </cfRule>
  </conditionalFormatting>
  <conditionalFormatting sqref="S114">
    <cfRule type="expression" dxfId="1469" priority="634">
      <formula>INDIRECT(ADDRESS(ROW(),COLUMN()))=TRUNC(INDIRECT(ADDRESS(ROW(),COLUMN())))</formula>
    </cfRule>
  </conditionalFormatting>
  <conditionalFormatting sqref="S113">
    <cfRule type="expression" dxfId="1468" priority="635">
      <formula>INDIRECT(ADDRESS(ROW(),COLUMN()))=TRUNC(INDIRECT(ADDRESS(ROW(),COLUMN())))</formula>
    </cfRule>
  </conditionalFormatting>
  <conditionalFormatting sqref="T114:Y114">
    <cfRule type="expression" dxfId="1467" priority="636">
      <formula>INDIRECT(ADDRESS(ROW(),COLUMN()))=TRUNC(INDIRECT(ADDRESS(ROW(),COLUMN())))</formula>
    </cfRule>
  </conditionalFormatting>
  <conditionalFormatting sqref="T113:Y113">
    <cfRule type="expression" dxfId="1466" priority="637">
      <formula>INDIRECT(ADDRESS(ROW(),COLUMN()))=TRUNC(INDIRECT(ADDRESS(ROW(),COLUMN())))</formula>
    </cfRule>
  </conditionalFormatting>
  <conditionalFormatting sqref="Z114">
    <cfRule type="expression" dxfId="1465" priority="638">
      <formula>INDIRECT(ADDRESS(ROW(),COLUMN()))=TRUNC(INDIRECT(ADDRESS(ROW(),COLUMN())))</formula>
    </cfRule>
  </conditionalFormatting>
  <conditionalFormatting sqref="Z113">
    <cfRule type="expression" dxfId="1464" priority="639">
      <formula>INDIRECT(ADDRESS(ROW(),COLUMN()))=TRUNC(INDIRECT(ADDRESS(ROW(),COLUMN())))</formula>
    </cfRule>
  </conditionalFormatting>
  <conditionalFormatting sqref="AA114:AF114">
    <cfRule type="expression" dxfId="1463" priority="640">
      <formula>INDIRECT(ADDRESS(ROW(),COLUMN()))=TRUNC(INDIRECT(ADDRESS(ROW(),COLUMN())))</formula>
    </cfRule>
  </conditionalFormatting>
  <conditionalFormatting sqref="AA113:AF113">
    <cfRule type="expression" dxfId="1462" priority="641">
      <formula>INDIRECT(ADDRESS(ROW(),COLUMN()))=TRUNC(INDIRECT(ADDRESS(ROW(),COLUMN())))</formula>
    </cfRule>
  </conditionalFormatting>
  <conditionalFormatting sqref="AG114">
    <cfRule type="expression" dxfId="1461" priority="642">
      <formula>INDIRECT(ADDRESS(ROW(),COLUMN()))=TRUNC(INDIRECT(ADDRESS(ROW(),COLUMN())))</formula>
    </cfRule>
  </conditionalFormatting>
  <conditionalFormatting sqref="AG113">
    <cfRule type="expression" dxfId="1460" priority="643">
      <formula>INDIRECT(ADDRESS(ROW(),COLUMN()))=TRUNC(INDIRECT(ADDRESS(ROW(),COLUMN())))</formula>
    </cfRule>
  </conditionalFormatting>
  <conditionalFormatting sqref="AH114:AM114">
    <cfRule type="expression" dxfId="1459" priority="644">
      <formula>INDIRECT(ADDRESS(ROW(),COLUMN()))=TRUNC(INDIRECT(ADDRESS(ROW(),COLUMN())))</formula>
    </cfRule>
  </conditionalFormatting>
  <conditionalFormatting sqref="AH113:AM113">
    <cfRule type="expression" dxfId="1458" priority="645">
      <formula>INDIRECT(ADDRESS(ROW(),COLUMN()))=TRUNC(INDIRECT(ADDRESS(ROW(),COLUMN())))</formula>
    </cfRule>
  </conditionalFormatting>
  <conditionalFormatting sqref="AN114">
    <cfRule type="expression" dxfId="1457" priority="646">
      <formula>INDIRECT(ADDRESS(ROW(),COLUMN()))=TRUNC(INDIRECT(ADDRESS(ROW(),COLUMN())))</formula>
    </cfRule>
  </conditionalFormatting>
  <conditionalFormatting sqref="AN113">
    <cfRule type="expression" dxfId="1456" priority="647">
      <formula>INDIRECT(ADDRESS(ROW(),COLUMN()))=TRUNC(INDIRECT(ADDRESS(ROW(),COLUMN())))</formula>
    </cfRule>
  </conditionalFormatting>
  <conditionalFormatting sqref="AO114:AT114">
    <cfRule type="expression" dxfId="1455" priority="648">
      <formula>INDIRECT(ADDRESS(ROW(),COLUMN()))=TRUNC(INDIRECT(ADDRESS(ROW(),COLUMN())))</formula>
    </cfRule>
  </conditionalFormatting>
  <conditionalFormatting sqref="AO113:AT113">
    <cfRule type="expression" dxfId="1454" priority="649">
      <formula>INDIRECT(ADDRESS(ROW(),COLUMN()))=TRUNC(INDIRECT(ADDRESS(ROW(),COLUMN())))</formula>
    </cfRule>
  </conditionalFormatting>
  <conditionalFormatting sqref="AU114">
    <cfRule type="expression" dxfId="1453" priority="650">
      <formula>INDIRECT(ADDRESS(ROW(),COLUMN()))=TRUNC(INDIRECT(ADDRESS(ROW(),COLUMN())))</formula>
    </cfRule>
  </conditionalFormatting>
  <conditionalFormatting sqref="AU113">
    <cfRule type="expression" dxfId="1452" priority="651">
      <formula>INDIRECT(ADDRESS(ROW(),COLUMN()))=TRUNC(INDIRECT(ADDRESS(ROW(),COLUMN())))</formula>
    </cfRule>
  </conditionalFormatting>
  <conditionalFormatting sqref="AV114:AW114">
    <cfRule type="expression" dxfId="1451" priority="652">
      <formula>INDIRECT(ADDRESS(ROW(),COLUMN()))=TRUNC(INDIRECT(ADDRESS(ROW(),COLUMN())))</formula>
    </cfRule>
  </conditionalFormatting>
  <conditionalFormatting sqref="AV113:AW113">
    <cfRule type="expression" dxfId="1450" priority="653">
      <formula>INDIRECT(ADDRESS(ROW(),COLUMN()))=TRUNC(INDIRECT(ADDRESS(ROW(),COLUMN())))</formula>
    </cfRule>
  </conditionalFormatting>
  <conditionalFormatting sqref="AX116:BA117">
    <cfRule type="expression" dxfId="1449" priority="654">
      <formula>INDIRECT(ADDRESS(ROW(),COLUMN()))=TRUNC(INDIRECT(ADDRESS(ROW(),COLUMN())))</formula>
    </cfRule>
  </conditionalFormatting>
  <conditionalFormatting sqref="S117">
    <cfRule type="expression" dxfId="1448" priority="655">
      <formula>INDIRECT(ADDRESS(ROW(),COLUMN()))=TRUNC(INDIRECT(ADDRESS(ROW(),COLUMN())))</formula>
    </cfRule>
  </conditionalFormatting>
  <conditionalFormatting sqref="S116">
    <cfRule type="expression" dxfId="1447" priority="656">
      <formula>INDIRECT(ADDRESS(ROW(),COLUMN()))=TRUNC(INDIRECT(ADDRESS(ROW(),COLUMN())))</formula>
    </cfRule>
  </conditionalFormatting>
  <conditionalFormatting sqref="T117:Y117">
    <cfRule type="expression" dxfId="1446" priority="657">
      <formula>INDIRECT(ADDRESS(ROW(),COLUMN()))=TRUNC(INDIRECT(ADDRESS(ROW(),COLUMN())))</formula>
    </cfRule>
  </conditionalFormatting>
  <conditionalFormatting sqref="T116:Y116">
    <cfRule type="expression" dxfId="1445" priority="658">
      <formula>INDIRECT(ADDRESS(ROW(),COLUMN()))=TRUNC(INDIRECT(ADDRESS(ROW(),COLUMN())))</formula>
    </cfRule>
  </conditionalFormatting>
  <conditionalFormatting sqref="Z117">
    <cfRule type="expression" dxfId="1444" priority="659">
      <formula>INDIRECT(ADDRESS(ROW(),COLUMN()))=TRUNC(INDIRECT(ADDRESS(ROW(),COLUMN())))</formula>
    </cfRule>
  </conditionalFormatting>
  <conditionalFormatting sqref="Z116">
    <cfRule type="expression" dxfId="1443" priority="660">
      <formula>INDIRECT(ADDRESS(ROW(),COLUMN()))=TRUNC(INDIRECT(ADDRESS(ROW(),COLUMN())))</formula>
    </cfRule>
  </conditionalFormatting>
  <conditionalFormatting sqref="AA117:AF117">
    <cfRule type="expression" dxfId="1442" priority="661">
      <formula>INDIRECT(ADDRESS(ROW(),COLUMN()))=TRUNC(INDIRECT(ADDRESS(ROW(),COLUMN())))</formula>
    </cfRule>
  </conditionalFormatting>
  <conditionalFormatting sqref="AA116:AF116">
    <cfRule type="expression" dxfId="1441" priority="662">
      <formula>INDIRECT(ADDRESS(ROW(),COLUMN()))=TRUNC(INDIRECT(ADDRESS(ROW(),COLUMN())))</formula>
    </cfRule>
  </conditionalFormatting>
  <conditionalFormatting sqref="AG117">
    <cfRule type="expression" dxfId="1440" priority="663">
      <formula>INDIRECT(ADDRESS(ROW(),COLUMN()))=TRUNC(INDIRECT(ADDRESS(ROW(),COLUMN())))</formula>
    </cfRule>
  </conditionalFormatting>
  <conditionalFormatting sqref="AG116">
    <cfRule type="expression" dxfId="1439" priority="664">
      <formula>INDIRECT(ADDRESS(ROW(),COLUMN()))=TRUNC(INDIRECT(ADDRESS(ROW(),COLUMN())))</formula>
    </cfRule>
  </conditionalFormatting>
  <conditionalFormatting sqref="AH117:AM117">
    <cfRule type="expression" dxfId="1438" priority="665">
      <formula>INDIRECT(ADDRESS(ROW(),COLUMN()))=TRUNC(INDIRECT(ADDRESS(ROW(),COLUMN())))</formula>
    </cfRule>
  </conditionalFormatting>
  <conditionalFormatting sqref="AH116:AM116">
    <cfRule type="expression" dxfId="1437" priority="666">
      <formula>INDIRECT(ADDRESS(ROW(),COLUMN()))=TRUNC(INDIRECT(ADDRESS(ROW(),COLUMN())))</formula>
    </cfRule>
  </conditionalFormatting>
  <conditionalFormatting sqref="AN117">
    <cfRule type="expression" dxfId="1436" priority="667">
      <formula>INDIRECT(ADDRESS(ROW(),COLUMN()))=TRUNC(INDIRECT(ADDRESS(ROW(),COLUMN())))</formula>
    </cfRule>
  </conditionalFormatting>
  <conditionalFormatting sqref="AN116">
    <cfRule type="expression" dxfId="1435" priority="668">
      <formula>INDIRECT(ADDRESS(ROW(),COLUMN()))=TRUNC(INDIRECT(ADDRESS(ROW(),COLUMN())))</formula>
    </cfRule>
  </conditionalFormatting>
  <conditionalFormatting sqref="AO117:AT117">
    <cfRule type="expression" dxfId="1434" priority="669">
      <formula>INDIRECT(ADDRESS(ROW(),COLUMN()))=TRUNC(INDIRECT(ADDRESS(ROW(),COLUMN())))</formula>
    </cfRule>
  </conditionalFormatting>
  <conditionalFormatting sqref="AO116:AT116">
    <cfRule type="expression" dxfId="1433" priority="670">
      <formula>INDIRECT(ADDRESS(ROW(),COLUMN()))=TRUNC(INDIRECT(ADDRESS(ROW(),COLUMN())))</formula>
    </cfRule>
  </conditionalFormatting>
  <conditionalFormatting sqref="AU117">
    <cfRule type="expression" dxfId="1432" priority="671">
      <formula>INDIRECT(ADDRESS(ROW(),COLUMN()))=TRUNC(INDIRECT(ADDRESS(ROW(),COLUMN())))</formula>
    </cfRule>
  </conditionalFormatting>
  <conditionalFormatting sqref="AU116">
    <cfRule type="expression" dxfId="1431" priority="672">
      <formula>INDIRECT(ADDRESS(ROW(),COLUMN()))=TRUNC(INDIRECT(ADDRESS(ROW(),COLUMN())))</formula>
    </cfRule>
  </conditionalFormatting>
  <conditionalFormatting sqref="AV117:AW117">
    <cfRule type="expression" dxfId="1430" priority="673">
      <formula>INDIRECT(ADDRESS(ROW(),COLUMN()))=TRUNC(INDIRECT(ADDRESS(ROW(),COLUMN())))</formula>
    </cfRule>
  </conditionalFormatting>
  <conditionalFormatting sqref="AV116:AW116">
    <cfRule type="expression" dxfId="1429" priority="674">
      <formula>INDIRECT(ADDRESS(ROW(),COLUMN()))=TRUNC(INDIRECT(ADDRESS(ROW(),COLUMN())))</formula>
    </cfRule>
  </conditionalFormatting>
  <conditionalFormatting sqref="AX119:BA120">
    <cfRule type="expression" dxfId="1428" priority="675">
      <formula>INDIRECT(ADDRESS(ROW(),COLUMN()))=TRUNC(INDIRECT(ADDRESS(ROW(),COLUMN())))</formula>
    </cfRule>
  </conditionalFormatting>
  <conditionalFormatting sqref="S120">
    <cfRule type="expression" dxfId="1427" priority="676">
      <formula>INDIRECT(ADDRESS(ROW(),COLUMN()))=TRUNC(INDIRECT(ADDRESS(ROW(),COLUMN())))</formula>
    </cfRule>
  </conditionalFormatting>
  <conditionalFormatting sqref="S119">
    <cfRule type="expression" dxfId="1426" priority="677">
      <formula>INDIRECT(ADDRESS(ROW(),COLUMN()))=TRUNC(INDIRECT(ADDRESS(ROW(),COLUMN())))</formula>
    </cfRule>
  </conditionalFormatting>
  <conditionalFormatting sqref="T120:Y120">
    <cfRule type="expression" dxfId="1425" priority="678">
      <formula>INDIRECT(ADDRESS(ROW(),COLUMN()))=TRUNC(INDIRECT(ADDRESS(ROW(),COLUMN())))</formula>
    </cfRule>
  </conditionalFormatting>
  <conditionalFormatting sqref="T119:Y119">
    <cfRule type="expression" dxfId="1424" priority="679">
      <formula>INDIRECT(ADDRESS(ROW(),COLUMN()))=TRUNC(INDIRECT(ADDRESS(ROW(),COLUMN())))</formula>
    </cfRule>
  </conditionalFormatting>
  <conditionalFormatting sqref="Z120">
    <cfRule type="expression" dxfId="1423" priority="680">
      <formula>INDIRECT(ADDRESS(ROW(),COLUMN()))=TRUNC(INDIRECT(ADDRESS(ROW(),COLUMN())))</formula>
    </cfRule>
  </conditionalFormatting>
  <conditionalFormatting sqref="Z119">
    <cfRule type="expression" dxfId="1422" priority="681">
      <formula>INDIRECT(ADDRESS(ROW(),COLUMN()))=TRUNC(INDIRECT(ADDRESS(ROW(),COLUMN())))</formula>
    </cfRule>
  </conditionalFormatting>
  <conditionalFormatting sqref="AA120:AF120">
    <cfRule type="expression" dxfId="1421" priority="682">
      <formula>INDIRECT(ADDRESS(ROW(),COLUMN()))=TRUNC(INDIRECT(ADDRESS(ROW(),COLUMN())))</formula>
    </cfRule>
  </conditionalFormatting>
  <conditionalFormatting sqref="AA119:AF119">
    <cfRule type="expression" dxfId="1420" priority="683">
      <formula>INDIRECT(ADDRESS(ROW(),COLUMN()))=TRUNC(INDIRECT(ADDRESS(ROW(),COLUMN())))</formula>
    </cfRule>
  </conditionalFormatting>
  <conditionalFormatting sqref="AG120">
    <cfRule type="expression" dxfId="1419" priority="684">
      <formula>INDIRECT(ADDRESS(ROW(),COLUMN()))=TRUNC(INDIRECT(ADDRESS(ROW(),COLUMN())))</formula>
    </cfRule>
  </conditionalFormatting>
  <conditionalFormatting sqref="AG119">
    <cfRule type="expression" dxfId="1418" priority="685">
      <formula>INDIRECT(ADDRESS(ROW(),COLUMN()))=TRUNC(INDIRECT(ADDRESS(ROW(),COLUMN())))</formula>
    </cfRule>
  </conditionalFormatting>
  <conditionalFormatting sqref="AH120:AM120">
    <cfRule type="expression" dxfId="1417" priority="686">
      <formula>INDIRECT(ADDRESS(ROW(),COLUMN()))=TRUNC(INDIRECT(ADDRESS(ROW(),COLUMN())))</formula>
    </cfRule>
  </conditionalFormatting>
  <conditionalFormatting sqref="AH119:AM119">
    <cfRule type="expression" dxfId="1416" priority="687">
      <formula>INDIRECT(ADDRESS(ROW(),COLUMN()))=TRUNC(INDIRECT(ADDRESS(ROW(),COLUMN())))</formula>
    </cfRule>
  </conditionalFormatting>
  <conditionalFormatting sqref="AN120">
    <cfRule type="expression" dxfId="1415" priority="688">
      <formula>INDIRECT(ADDRESS(ROW(),COLUMN()))=TRUNC(INDIRECT(ADDRESS(ROW(),COLUMN())))</formula>
    </cfRule>
  </conditionalFormatting>
  <conditionalFormatting sqref="AN119">
    <cfRule type="expression" dxfId="1414" priority="689">
      <formula>INDIRECT(ADDRESS(ROW(),COLUMN()))=TRUNC(INDIRECT(ADDRESS(ROW(),COLUMN())))</formula>
    </cfRule>
  </conditionalFormatting>
  <conditionalFormatting sqref="AO120:AT120">
    <cfRule type="expression" dxfId="1413" priority="690">
      <formula>INDIRECT(ADDRESS(ROW(),COLUMN()))=TRUNC(INDIRECT(ADDRESS(ROW(),COLUMN())))</formula>
    </cfRule>
  </conditionalFormatting>
  <conditionalFormatting sqref="AO119:AT119">
    <cfRule type="expression" dxfId="1412" priority="691">
      <formula>INDIRECT(ADDRESS(ROW(),COLUMN()))=TRUNC(INDIRECT(ADDRESS(ROW(),COLUMN())))</formula>
    </cfRule>
  </conditionalFormatting>
  <conditionalFormatting sqref="AU120">
    <cfRule type="expression" dxfId="1411" priority="692">
      <formula>INDIRECT(ADDRESS(ROW(),COLUMN()))=TRUNC(INDIRECT(ADDRESS(ROW(),COLUMN())))</formula>
    </cfRule>
  </conditionalFormatting>
  <conditionalFormatting sqref="AU119">
    <cfRule type="expression" dxfId="1410" priority="693">
      <formula>INDIRECT(ADDRESS(ROW(),COLUMN()))=TRUNC(INDIRECT(ADDRESS(ROW(),COLUMN())))</formula>
    </cfRule>
  </conditionalFormatting>
  <conditionalFormatting sqref="AV120:AW120">
    <cfRule type="expression" dxfId="1409" priority="694">
      <formula>INDIRECT(ADDRESS(ROW(),COLUMN()))=TRUNC(INDIRECT(ADDRESS(ROW(),COLUMN())))</formula>
    </cfRule>
  </conditionalFormatting>
  <conditionalFormatting sqref="AV119:AW119">
    <cfRule type="expression" dxfId="1408" priority="695">
      <formula>INDIRECT(ADDRESS(ROW(),COLUMN()))=TRUNC(INDIRECT(ADDRESS(ROW(),COLUMN())))</formula>
    </cfRule>
  </conditionalFormatting>
  <conditionalFormatting sqref="AX122:BA123">
    <cfRule type="expression" dxfId="1407" priority="696">
      <formula>INDIRECT(ADDRESS(ROW(),COLUMN()))=TRUNC(INDIRECT(ADDRESS(ROW(),COLUMN())))</formula>
    </cfRule>
  </conditionalFormatting>
  <conditionalFormatting sqref="S123">
    <cfRule type="expression" dxfId="1406" priority="697">
      <formula>INDIRECT(ADDRESS(ROW(),COLUMN()))=TRUNC(INDIRECT(ADDRESS(ROW(),COLUMN())))</formula>
    </cfRule>
  </conditionalFormatting>
  <conditionalFormatting sqref="S122">
    <cfRule type="expression" dxfId="1405" priority="698">
      <formula>INDIRECT(ADDRESS(ROW(),COLUMN()))=TRUNC(INDIRECT(ADDRESS(ROW(),COLUMN())))</formula>
    </cfRule>
  </conditionalFormatting>
  <conditionalFormatting sqref="T123:Y123">
    <cfRule type="expression" dxfId="1404" priority="699">
      <formula>INDIRECT(ADDRESS(ROW(),COLUMN()))=TRUNC(INDIRECT(ADDRESS(ROW(),COLUMN())))</formula>
    </cfRule>
  </conditionalFormatting>
  <conditionalFormatting sqref="T122:Y122">
    <cfRule type="expression" dxfId="1403" priority="700">
      <formula>INDIRECT(ADDRESS(ROW(),COLUMN()))=TRUNC(INDIRECT(ADDRESS(ROW(),COLUMN())))</formula>
    </cfRule>
  </conditionalFormatting>
  <conditionalFormatting sqref="Z123">
    <cfRule type="expression" dxfId="1402" priority="701">
      <formula>INDIRECT(ADDRESS(ROW(),COLUMN()))=TRUNC(INDIRECT(ADDRESS(ROW(),COLUMN())))</formula>
    </cfRule>
  </conditionalFormatting>
  <conditionalFormatting sqref="Z122">
    <cfRule type="expression" dxfId="1401" priority="702">
      <formula>INDIRECT(ADDRESS(ROW(),COLUMN()))=TRUNC(INDIRECT(ADDRESS(ROW(),COLUMN())))</formula>
    </cfRule>
  </conditionalFormatting>
  <conditionalFormatting sqref="AA123:AF123">
    <cfRule type="expression" dxfId="1400" priority="703">
      <formula>INDIRECT(ADDRESS(ROW(),COLUMN()))=TRUNC(INDIRECT(ADDRESS(ROW(),COLUMN())))</formula>
    </cfRule>
  </conditionalFormatting>
  <conditionalFormatting sqref="AA122:AF122">
    <cfRule type="expression" dxfId="1399" priority="704">
      <formula>INDIRECT(ADDRESS(ROW(),COLUMN()))=TRUNC(INDIRECT(ADDRESS(ROW(),COLUMN())))</formula>
    </cfRule>
  </conditionalFormatting>
  <conditionalFormatting sqref="AG123">
    <cfRule type="expression" dxfId="1398" priority="705">
      <formula>INDIRECT(ADDRESS(ROW(),COLUMN()))=TRUNC(INDIRECT(ADDRESS(ROW(),COLUMN())))</formula>
    </cfRule>
  </conditionalFormatting>
  <conditionalFormatting sqref="AG122">
    <cfRule type="expression" dxfId="1397" priority="706">
      <formula>INDIRECT(ADDRESS(ROW(),COLUMN()))=TRUNC(INDIRECT(ADDRESS(ROW(),COLUMN())))</formula>
    </cfRule>
  </conditionalFormatting>
  <conditionalFormatting sqref="AH123:AM123">
    <cfRule type="expression" dxfId="1396" priority="707">
      <formula>INDIRECT(ADDRESS(ROW(),COLUMN()))=TRUNC(INDIRECT(ADDRESS(ROW(),COLUMN())))</formula>
    </cfRule>
  </conditionalFormatting>
  <conditionalFormatting sqref="AH122:AM122">
    <cfRule type="expression" dxfId="1395" priority="708">
      <formula>INDIRECT(ADDRESS(ROW(),COLUMN()))=TRUNC(INDIRECT(ADDRESS(ROW(),COLUMN())))</formula>
    </cfRule>
  </conditionalFormatting>
  <conditionalFormatting sqref="AN123">
    <cfRule type="expression" dxfId="1394" priority="709">
      <formula>INDIRECT(ADDRESS(ROW(),COLUMN()))=TRUNC(INDIRECT(ADDRESS(ROW(),COLUMN())))</formula>
    </cfRule>
  </conditionalFormatting>
  <conditionalFormatting sqref="AN122">
    <cfRule type="expression" dxfId="1393" priority="710">
      <formula>INDIRECT(ADDRESS(ROW(),COLUMN()))=TRUNC(INDIRECT(ADDRESS(ROW(),COLUMN())))</formula>
    </cfRule>
  </conditionalFormatting>
  <conditionalFormatting sqref="AO123:AT123">
    <cfRule type="expression" dxfId="1392" priority="711">
      <formula>INDIRECT(ADDRESS(ROW(),COLUMN()))=TRUNC(INDIRECT(ADDRESS(ROW(),COLUMN())))</formula>
    </cfRule>
  </conditionalFormatting>
  <conditionalFormatting sqref="AO122:AT122">
    <cfRule type="expression" dxfId="1391" priority="712">
      <formula>INDIRECT(ADDRESS(ROW(),COLUMN()))=TRUNC(INDIRECT(ADDRESS(ROW(),COLUMN())))</formula>
    </cfRule>
  </conditionalFormatting>
  <conditionalFormatting sqref="AU123">
    <cfRule type="expression" dxfId="1390" priority="713">
      <formula>INDIRECT(ADDRESS(ROW(),COLUMN()))=TRUNC(INDIRECT(ADDRESS(ROW(),COLUMN())))</formula>
    </cfRule>
  </conditionalFormatting>
  <conditionalFormatting sqref="AU122">
    <cfRule type="expression" dxfId="1389" priority="714">
      <formula>INDIRECT(ADDRESS(ROW(),COLUMN()))=TRUNC(INDIRECT(ADDRESS(ROW(),COLUMN())))</formula>
    </cfRule>
  </conditionalFormatting>
  <conditionalFormatting sqref="AV123:AW123">
    <cfRule type="expression" dxfId="1388" priority="715">
      <formula>INDIRECT(ADDRESS(ROW(),COLUMN()))=TRUNC(INDIRECT(ADDRESS(ROW(),COLUMN())))</formula>
    </cfRule>
  </conditionalFormatting>
  <conditionalFormatting sqref="AV122:AW122">
    <cfRule type="expression" dxfId="1387" priority="716">
      <formula>INDIRECT(ADDRESS(ROW(),COLUMN()))=TRUNC(INDIRECT(ADDRESS(ROW(),COLUMN())))</formula>
    </cfRule>
  </conditionalFormatting>
  <conditionalFormatting sqref="AX125:BA126">
    <cfRule type="expression" dxfId="1386" priority="717">
      <formula>INDIRECT(ADDRESS(ROW(),COLUMN()))=TRUNC(INDIRECT(ADDRESS(ROW(),COLUMN())))</formula>
    </cfRule>
  </conditionalFormatting>
  <conditionalFormatting sqref="S126">
    <cfRule type="expression" dxfId="1385" priority="718">
      <formula>INDIRECT(ADDRESS(ROW(),COLUMN()))=TRUNC(INDIRECT(ADDRESS(ROW(),COLUMN())))</formula>
    </cfRule>
  </conditionalFormatting>
  <conditionalFormatting sqref="S125">
    <cfRule type="expression" dxfId="1384" priority="719">
      <formula>INDIRECT(ADDRESS(ROW(),COLUMN()))=TRUNC(INDIRECT(ADDRESS(ROW(),COLUMN())))</formula>
    </cfRule>
  </conditionalFormatting>
  <conditionalFormatting sqref="T126:Y126">
    <cfRule type="expression" dxfId="1383" priority="720">
      <formula>INDIRECT(ADDRESS(ROW(),COLUMN()))=TRUNC(INDIRECT(ADDRESS(ROW(),COLUMN())))</formula>
    </cfRule>
  </conditionalFormatting>
  <conditionalFormatting sqref="T125:Y125">
    <cfRule type="expression" dxfId="1382" priority="721">
      <formula>INDIRECT(ADDRESS(ROW(),COLUMN()))=TRUNC(INDIRECT(ADDRESS(ROW(),COLUMN())))</formula>
    </cfRule>
  </conditionalFormatting>
  <conditionalFormatting sqref="Z126">
    <cfRule type="expression" dxfId="1381" priority="722">
      <formula>INDIRECT(ADDRESS(ROW(),COLUMN()))=TRUNC(INDIRECT(ADDRESS(ROW(),COLUMN())))</formula>
    </cfRule>
  </conditionalFormatting>
  <conditionalFormatting sqref="Z125">
    <cfRule type="expression" dxfId="1380" priority="723">
      <formula>INDIRECT(ADDRESS(ROW(),COLUMN()))=TRUNC(INDIRECT(ADDRESS(ROW(),COLUMN())))</formula>
    </cfRule>
  </conditionalFormatting>
  <conditionalFormatting sqref="AA126:AF126">
    <cfRule type="expression" dxfId="1379" priority="724">
      <formula>INDIRECT(ADDRESS(ROW(),COLUMN()))=TRUNC(INDIRECT(ADDRESS(ROW(),COLUMN())))</formula>
    </cfRule>
  </conditionalFormatting>
  <conditionalFormatting sqref="AA125:AF125">
    <cfRule type="expression" dxfId="1378" priority="725">
      <formula>INDIRECT(ADDRESS(ROW(),COLUMN()))=TRUNC(INDIRECT(ADDRESS(ROW(),COLUMN())))</formula>
    </cfRule>
  </conditionalFormatting>
  <conditionalFormatting sqref="AG126">
    <cfRule type="expression" dxfId="1377" priority="726">
      <formula>INDIRECT(ADDRESS(ROW(),COLUMN()))=TRUNC(INDIRECT(ADDRESS(ROW(),COLUMN())))</formula>
    </cfRule>
  </conditionalFormatting>
  <conditionalFormatting sqref="AG125">
    <cfRule type="expression" dxfId="1376" priority="727">
      <formula>INDIRECT(ADDRESS(ROW(),COLUMN()))=TRUNC(INDIRECT(ADDRESS(ROW(),COLUMN())))</formula>
    </cfRule>
  </conditionalFormatting>
  <conditionalFormatting sqref="AH126:AM126">
    <cfRule type="expression" dxfId="1375" priority="728">
      <formula>INDIRECT(ADDRESS(ROW(),COLUMN()))=TRUNC(INDIRECT(ADDRESS(ROW(),COLUMN())))</formula>
    </cfRule>
  </conditionalFormatting>
  <conditionalFormatting sqref="AH125:AM125">
    <cfRule type="expression" dxfId="1374" priority="729">
      <formula>INDIRECT(ADDRESS(ROW(),COLUMN()))=TRUNC(INDIRECT(ADDRESS(ROW(),COLUMN())))</formula>
    </cfRule>
  </conditionalFormatting>
  <conditionalFormatting sqref="AN126">
    <cfRule type="expression" dxfId="1373" priority="730">
      <formula>INDIRECT(ADDRESS(ROW(),COLUMN()))=TRUNC(INDIRECT(ADDRESS(ROW(),COLUMN())))</formula>
    </cfRule>
  </conditionalFormatting>
  <conditionalFormatting sqref="AN125">
    <cfRule type="expression" dxfId="1372" priority="731">
      <formula>INDIRECT(ADDRESS(ROW(),COLUMN()))=TRUNC(INDIRECT(ADDRESS(ROW(),COLUMN())))</formula>
    </cfRule>
  </conditionalFormatting>
  <conditionalFormatting sqref="AO126:AT126">
    <cfRule type="expression" dxfId="1371" priority="732">
      <formula>INDIRECT(ADDRESS(ROW(),COLUMN()))=TRUNC(INDIRECT(ADDRESS(ROW(),COLUMN())))</formula>
    </cfRule>
  </conditionalFormatting>
  <conditionalFormatting sqref="AO125:AT125">
    <cfRule type="expression" dxfId="1370" priority="733">
      <formula>INDIRECT(ADDRESS(ROW(),COLUMN()))=TRUNC(INDIRECT(ADDRESS(ROW(),COLUMN())))</formula>
    </cfRule>
  </conditionalFormatting>
  <conditionalFormatting sqref="AU126">
    <cfRule type="expression" dxfId="1369" priority="734">
      <formula>INDIRECT(ADDRESS(ROW(),COLUMN()))=TRUNC(INDIRECT(ADDRESS(ROW(),COLUMN())))</formula>
    </cfRule>
  </conditionalFormatting>
  <conditionalFormatting sqref="AU125">
    <cfRule type="expression" dxfId="1368" priority="735">
      <formula>INDIRECT(ADDRESS(ROW(),COLUMN()))=TRUNC(INDIRECT(ADDRESS(ROW(),COLUMN())))</formula>
    </cfRule>
  </conditionalFormatting>
  <conditionalFormatting sqref="AV126:AW126">
    <cfRule type="expression" dxfId="1367" priority="736">
      <formula>INDIRECT(ADDRESS(ROW(),COLUMN()))=TRUNC(INDIRECT(ADDRESS(ROW(),COLUMN())))</formula>
    </cfRule>
  </conditionalFormatting>
  <conditionalFormatting sqref="AV125:AW125">
    <cfRule type="expression" dxfId="1366" priority="737">
      <formula>INDIRECT(ADDRESS(ROW(),COLUMN()))=TRUNC(INDIRECT(ADDRESS(ROW(),COLUMN())))</formula>
    </cfRule>
  </conditionalFormatting>
  <conditionalFormatting sqref="AX128:BA129">
    <cfRule type="expression" dxfId="1365" priority="738">
      <formula>INDIRECT(ADDRESS(ROW(),COLUMN()))=TRUNC(INDIRECT(ADDRESS(ROW(),COLUMN())))</formula>
    </cfRule>
  </conditionalFormatting>
  <conditionalFormatting sqref="S129">
    <cfRule type="expression" dxfId="1364" priority="739">
      <formula>INDIRECT(ADDRESS(ROW(),COLUMN()))=TRUNC(INDIRECT(ADDRESS(ROW(),COLUMN())))</formula>
    </cfRule>
  </conditionalFormatting>
  <conditionalFormatting sqref="S128">
    <cfRule type="expression" dxfId="1363" priority="740">
      <formula>INDIRECT(ADDRESS(ROW(),COLUMN()))=TRUNC(INDIRECT(ADDRESS(ROW(),COLUMN())))</formula>
    </cfRule>
  </conditionalFormatting>
  <conditionalFormatting sqref="T129:Y129">
    <cfRule type="expression" dxfId="1362" priority="741">
      <formula>INDIRECT(ADDRESS(ROW(),COLUMN()))=TRUNC(INDIRECT(ADDRESS(ROW(),COLUMN())))</formula>
    </cfRule>
  </conditionalFormatting>
  <conditionalFormatting sqref="T128:Y128">
    <cfRule type="expression" dxfId="1361" priority="742">
      <formula>INDIRECT(ADDRESS(ROW(),COLUMN()))=TRUNC(INDIRECT(ADDRESS(ROW(),COLUMN())))</formula>
    </cfRule>
  </conditionalFormatting>
  <conditionalFormatting sqref="Z129">
    <cfRule type="expression" dxfId="1360" priority="743">
      <formula>INDIRECT(ADDRESS(ROW(),COLUMN()))=TRUNC(INDIRECT(ADDRESS(ROW(),COLUMN())))</formula>
    </cfRule>
  </conditionalFormatting>
  <conditionalFormatting sqref="Z128">
    <cfRule type="expression" dxfId="1359" priority="744">
      <formula>INDIRECT(ADDRESS(ROW(),COLUMN()))=TRUNC(INDIRECT(ADDRESS(ROW(),COLUMN())))</formula>
    </cfRule>
  </conditionalFormatting>
  <conditionalFormatting sqref="AA129:AF129">
    <cfRule type="expression" dxfId="1358" priority="745">
      <formula>INDIRECT(ADDRESS(ROW(),COLUMN()))=TRUNC(INDIRECT(ADDRESS(ROW(),COLUMN())))</formula>
    </cfRule>
  </conditionalFormatting>
  <conditionalFormatting sqref="AA128:AF128">
    <cfRule type="expression" dxfId="1357" priority="746">
      <formula>INDIRECT(ADDRESS(ROW(),COLUMN()))=TRUNC(INDIRECT(ADDRESS(ROW(),COLUMN())))</formula>
    </cfRule>
  </conditionalFormatting>
  <conditionalFormatting sqref="AG129">
    <cfRule type="expression" dxfId="1356" priority="747">
      <formula>INDIRECT(ADDRESS(ROW(),COLUMN()))=TRUNC(INDIRECT(ADDRESS(ROW(),COLUMN())))</formula>
    </cfRule>
  </conditionalFormatting>
  <conditionalFormatting sqref="AG128">
    <cfRule type="expression" dxfId="1355" priority="748">
      <formula>INDIRECT(ADDRESS(ROW(),COLUMN()))=TRUNC(INDIRECT(ADDRESS(ROW(),COLUMN())))</formula>
    </cfRule>
  </conditionalFormatting>
  <conditionalFormatting sqref="AH129:AM129">
    <cfRule type="expression" dxfId="1354" priority="749">
      <formula>INDIRECT(ADDRESS(ROW(),COLUMN()))=TRUNC(INDIRECT(ADDRESS(ROW(),COLUMN())))</formula>
    </cfRule>
  </conditionalFormatting>
  <conditionalFormatting sqref="AH128:AM128">
    <cfRule type="expression" dxfId="1353" priority="750">
      <formula>INDIRECT(ADDRESS(ROW(),COLUMN()))=TRUNC(INDIRECT(ADDRESS(ROW(),COLUMN())))</formula>
    </cfRule>
  </conditionalFormatting>
  <conditionalFormatting sqref="AN129">
    <cfRule type="expression" dxfId="1352" priority="751">
      <formula>INDIRECT(ADDRESS(ROW(),COLUMN()))=TRUNC(INDIRECT(ADDRESS(ROW(),COLUMN())))</formula>
    </cfRule>
  </conditionalFormatting>
  <conditionalFormatting sqref="AN128">
    <cfRule type="expression" dxfId="1351" priority="752">
      <formula>INDIRECT(ADDRESS(ROW(),COLUMN()))=TRUNC(INDIRECT(ADDRESS(ROW(),COLUMN())))</formula>
    </cfRule>
  </conditionalFormatting>
  <conditionalFormatting sqref="AO129:AT129">
    <cfRule type="expression" dxfId="1350" priority="753">
      <formula>INDIRECT(ADDRESS(ROW(),COLUMN()))=TRUNC(INDIRECT(ADDRESS(ROW(),COLUMN())))</formula>
    </cfRule>
  </conditionalFormatting>
  <conditionalFormatting sqref="AO128:AT128">
    <cfRule type="expression" dxfId="1349" priority="754">
      <formula>INDIRECT(ADDRESS(ROW(),COLUMN()))=TRUNC(INDIRECT(ADDRESS(ROW(),COLUMN())))</formula>
    </cfRule>
  </conditionalFormatting>
  <conditionalFormatting sqref="AU129">
    <cfRule type="expression" dxfId="1348" priority="755">
      <formula>INDIRECT(ADDRESS(ROW(),COLUMN()))=TRUNC(INDIRECT(ADDRESS(ROW(),COLUMN())))</formula>
    </cfRule>
  </conditionalFormatting>
  <conditionalFormatting sqref="AU128">
    <cfRule type="expression" dxfId="1347" priority="756">
      <formula>INDIRECT(ADDRESS(ROW(),COLUMN()))=TRUNC(INDIRECT(ADDRESS(ROW(),COLUMN())))</formula>
    </cfRule>
  </conditionalFormatting>
  <conditionalFormatting sqref="AV129:AW129">
    <cfRule type="expression" dxfId="1346" priority="757">
      <formula>INDIRECT(ADDRESS(ROW(),COLUMN()))=TRUNC(INDIRECT(ADDRESS(ROW(),COLUMN())))</formula>
    </cfRule>
  </conditionalFormatting>
  <conditionalFormatting sqref="AV128:AW128">
    <cfRule type="expression" dxfId="1345" priority="758">
      <formula>INDIRECT(ADDRESS(ROW(),COLUMN()))=TRUNC(INDIRECT(ADDRESS(ROW(),COLUMN())))</formula>
    </cfRule>
  </conditionalFormatting>
  <conditionalFormatting sqref="AX131:BA132">
    <cfRule type="expression" dxfId="1344" priority="759">
      <formula>INDIRECT(ADDRESS(ROW(),COLUMN()))=TRUNC(INDIRECT(ADDRESS(ROW(),COLUMN())))</formula>
    </cfRule>
  </conditionalFormatting>
  <conditionalFormatting sqref="S132">
    <cfRule type="expression" dxfId="1343" priority="760">
      <formula>INDIRECT(ADDRESS(ROW(),COLUMN()))=TRUNC(INDIRECT(ADDRESS(ROW(),COLUMN())))</formula>
    </cfRule>
  </conditionalFormatting>
  <conditionalFormatting sqref="S131">
    <cfRule type="expression" dxfId="1342" priority="761">
      <formula>INDIRECT(ADDRESS(ROW(),COLUMN()))=TRUNC(INDIRECT(ADDRESS(ROW(),COLUMN())))</formula>
    </cfRule>
  </conditionalFormatting>
  <conditionalFormatting sqref="T132:Y132">
    <cfRule type="expression" dxfId="1341" priority="762">
      <formula>INDIRECT(ADDRESS(ROW(),COLUMN()))=TRUNC(INDIRECT(ADDRESS(ROW(),COLUMN())))</formula>
    </cfRule>
  </conditionalFormatting>
  <conditionalFormatting sqref="T131:Y131">
    <cfRule type="expression" dxfId="1340" priority="763">
      <formula>INDIRECT(ADDRESS(ROW(),COLUMN()))=TRUNC(INDIRECT(ADDRESS(ROW(),COLUMN())))</formula>
    </cfRule>
  </conditionalFormatting>
  <conditionalFormatting sqref="Z132">
    <cfRule type="expression" dxfId="1339" priority="764">
      <formula>INDIRECT(ADDRESS(ROW(),COLUMN()))=TRUNC(INDIRECT(ADDRESS(ROW(),COLUMN())))</formula>
    </cfRule>
  </conditionalFormatting>
  <conditionalFormatting sqref="Z131">
    <cfRule type="expression" dxfId="1338" priority="765">
      <formula>INDIRECT(ADDRESS(ROW(),COLUMN()))=TRUNC(INDIRECT(ADDRESS(ROW(),COLUMN())))</formula>
    </cfRule>
  </conditionalFormatting>
  <conditionalFormatting sqref="AA132:AF132">
    <cfRule type="expression" dxfId="1337" priority="766">
      <formula>INDIRECT(ADDRESS(ROW(),COLUMN()))=TRUNC(INDIRECT(ADDRESS(ROW(),COLUMN())))</formula>
    </cfRule>
  </conditionalFormatting>
  <conditionalFormatting sqref="AA131:AF131">
    <cfRule type="expression" dxfId="1336" priority="767">
      <formula>INDIRECT(ADDRESS(ROW(),COLUMN()))=TRUNC(INDIRECT(ADDRESS(ROW(),COLUMN())))</formula>
    </cfRule>
  </conditionalFormatting>
  <conditionalFormatting sqref="AG132">
    <cfRule type="expression" dxfId="1335" priority="768">
      <formula>INDIRECT(ADDRESS(ROW(),COLUMN()))=TRUNC(INDIRECT(ADDRESS(ROW(),COLUMN())))</formula>
    </cfRule>
  </conditionalFormatting>
  <conditionalFormatting sqref="AG131">
    <cfRule type="expression" dxfId="1334" priority="769">
      <formula>INDIRECT(ADDRESS(ROW(),COLUMN()))=TRUNC(INDIRECT(ADDRESS(ROW(),COLUMN())))</formula>
    </cfRule>
  </conditionalFormatting>
  <conditionalFormatting sqref="AH132:AM132">
    <cfRule type="expression" dxfId="1333" priority="770">
      <formula>INDIRECT(ADDRESS(ROW(),COLUMN()))=TRUNC(INDIRECT(ADDRESS(ROW(),COLUMN())))</formula>
    </cfRule>
  </conditionalFormatting>
  <conditionalFormatting sqref="AH131:AM131">
    <cfRule type="expression" dxfId="1332" priority="771">
      <formula>INDIRECT(ADDRESS(ROW(),COLUMN()))=TRUNC(INDIRECT(ADDRESS(ROW(),COLUMN())))</formula>
    </cfRule>
  </conditionalFormatting>
  <conditionalFormatting sqref="AN132">
    <cfRule type="expression" dxfId="1331" priority="772">
      <formula>INDIRECT(ADDRESS(ROW(),COLUMN()))=TRUNC(INDIRECT(ADDRESS(ROW(),COLUMN())))</formula>
    </cfRule>
  </conditionalFormatting>
  <conditionalFormatting sqref="AN131">
    <cfRule type="expression" dxfId="1330" priority="773">
      <formula>INDIRECT(ADDRESS(ROW(),COLUMN()))=TRUNC(INDIRECT(ADDRESS(ROW(),COLUMN())))</formula>
    </cfRule>
  </conditionalFormatting>
  <conditionalFormatting sqref="AO132:AT132">
    <cfRule type="expression" dxfId="1329" priority="774">
      <formula>INDIRECT(ADDRESS(ROW(),COLUMN()))=TRUNC(INDIRECT(ADDRESS(ROW(),COLUMN())))</formula>
    </cfRule>
  </conditionalFormatting>
  <conditionalFormatting sqref="AO131:AT131">
    <cfRule type="expression" dxfId="1328" priority="775">
      <formula>INDIRECT(ADDRESS(ROW(),COLUMN()))=TRUNC(INDIRECT(ADDRESS(ROW(),COLUMN())))</formula>
    </cfRule>
  </conditionalFormatting>
  <conditionalFormatting sqref="AU132">
    <cfRule type="expression" dxfId="1327" priority="776">
      <formula>INDIRECT(ADDRESS(ROW(),COLUMN()))=TRUNC(INDIRECT(ADDRESS(ROW(),COLUMN())))</formula>
    </cfRule>
  </conditionalFormatting>
  <conditionalFormatting sqref="AU131">
    <cfRule type="expression" dxfId="1326" priority="777">
      <formula>INDIRECT(ADDRESS(ROW(),COLUMN()))=TRUNC(INDIRECT(ADDRESS(ROW(),COLUMN())))</formula>
    </cfRule>
  </conditionalFormatting>
  <conditionalFormatting sqref="AV132:AW132">
    <cfRule type="expression" dxfId="1325" priority="778">
      <formula>INDIRECT(ADDRESS(ROW(),COLUMN()))=TRUNC(INDIRECT(ADDRESS(ROW(),COLUMN())))</formula>
    </cfRule>
  </conditionalFormatting>
  <conditionalFormatting sqref="AV131:AW131">
    <cfRule type="expression" dxfId="1324" priority="779">
      <formula>INDIRECT(ADDRESS(ROW(),COLUMN()))=TRUNC(INDIRECT(ADDRESS(ROW(),COLUMN())))</formula>
    </cfRule>
  </conditionalFormatting>
  <conditionalFormatting sqref="AX134:BA135">
    <cfRule type="expression" dxfId="1323" priority="780">
      <formula>INDIRECT(ADDRESS(ROW(),COLUMN()))=TRUNC(INDIRECT(ADDRESS(ROW(),COLUMN())))</formula>
    </cfRule>
  </conditionalFormatting>
  <conditionalFormatting sqref="S135">
    <cfRule type="expression" dxfId="1322" priority="781">
      <formula>INDIRECT(ADDRESS(ROW(),COLUMN()))=TRUNC(INDIRECT(ADDRESS(ROW(),COLUMN())))</formula>
    </cfRule>
  </conditionalFormatting>
  <conditionalFormatting sqref="S134">
    <cfRule type="expression" dxfId="1321" priority="782">
      <formula>INDIRECT(ADDRESS(ROW(),COLUMN()))=TRUNC(INDIRECT(ADDRESS(ROW(),COLUMN())))</formula>
    </cfRule>
  </conditionalFormatting>
  <conditionalFormatting sqref="T135:Y135">
    <cfRule type="expression" dxfId="1320" priority="783">
      <formula>INDIRECT(ADDRESS(ROW(),COLUMN()))=TRUNC(INDIRECT(ADDRESS(ROW(),COLUMN())))</formula>
    </cfRule>
  </conditionalFormatting>
  <conditionalFormatting sqref="T134:Y134">
    <cfRule type="expression" dxfId="1319" priority="784">
      <formula>INDIRECT(ADDRESS(ROW(),COLUMN()))=TRUNC(INDIRECT(ADDRESS(ROW(),COLUMN())))</formula>
    </cfRule>
  </conditionalFormatting>
  <conditionalFormatting sqref="Z135">
    <cfRule type="expression" dxfId="1318" priority="785">
      <formula>INDIRECT(ADDRESS(ROW(),COLUMN()))=TRUNC(INDIRECT(ADDRESS(ROW(),COLUMN())))</formula>
    </cfRule>
  </conditionalFormatting>
  <conditionalFormatting sqref="Z134">
    <cfRule type="expression" dxfId="1317" priority="786">
      <formula>INDIRECT(ADDRESS(ROW(),COLUMN()))=TRUNC(INDIRECT(ADDRESS(ROW(),COLUMN())))</formula>
    </cfRule>
  </conditionalFormatting>
  <conditionalFormatting sqref="AA135:AF135">
    <cfRule type="expression" dxfId="1316" priority="787">
      <formula>INDIRECT(ADDRESS(ROW(),COLUMN()))=TRUNC(INDIRECT(ADDRESS(ROW(),COLUMN())))</formula>
    </cfRule>
  </conditionalFormatting>
  <conditionalFormatting sqref="AA134:AF134">
    <cfRule type="expression" dxfId="1315" priority="788">
      <formula>INDIRECT(ADDRESS(ROW(),COLUMN()))=TRUNC(INDIRECT(ADDRESS(ROW(),COLUMN())))</formula>
    </cfRule>
  </conditionalFormatting>
  <conditionalFormatting sqref="AG135">
    <cfRule type="expression" dxfId="1314" priority="789">
      <formula>INDIRECT(ADDRESS(ROW(),COLUMN()))=TRUNC(INDIRECT(ADDRESS(ROW(),COLUMN())))</formula>
    </cfRule>
  </conditionalFormatting>
  <conditionalFormatting sqref="AG134">
    <cfRule type="expression" dxfId="1313" priority="790">
      <formula>INDIRECT(ADDRESS(ROW(),COLUMN()))=TRUNC(INDIRECT(ADDRESS(ROW(),COLUMN())))</formula>
    </cfRule>
  </conditionalFormatting>
  <conditionalFormatting sqref="AH135:AM135">
    <cfRule type="expression" dxfId="1312" priority="791">
      <formula>INDIRECT(ADDRESS(ROW(),COLUMN()))=TRUNC(INDIRECT(ADDRESS(ROW(),COLUMN())))</formula>
    </cfRule>
  </conditionalFormatting>
  <conditionalFormatting sqref="AH134:AM134">
    <cfRule type="expression" dxfId="1311" priority="792">
      <formula>INDIRECT(ADDRESS(ROW(),COLUMN()))=TRUNC(INDIRECT(ADDRESS(ROW(),COLUMN())))</formula>
    </cfRule>
  </conditionalFormatting>
  <conditionalFormatting sqref="AN135">
    <cfRule type="expression" dxfId="1310" priority="793">
      <formula>INDIRECT(ADDRESS(ROW(),COLUMN()))=TRUNC(INDIRECT(ADDRESS(ROW(),COLUMN())))</formula>
    </cfRule>
  </conditionalFormatting>
  <conditionalFormatting sqref="AN134">
    <cfRule type="expression" dxfId="1309" priority="794">
      <formula>INDIRECT(ADDRESS(ROW(),COLUMN()))=TRUNC(INDIRECT(ADDRESS(ROW(),COLUMN())))</formula>
    </cfRule>
  </conditionalFormatting>
  <conditionalFormatting sqref="AO135:AT135">
    <cfRule type="expression" dxfId="1308" priority="795">
      <formula>INDIRECT(ADDRESS(ROW(),COLUMN()))=TRUNC(INDIRECT(ADDRESS(ROW(),COLUMN())))</formula>
    </cfRule>
  </conditionalFormatting>
  <conditionalFormatting sqref="AO134:AT134">
    <cfRule type="expression" dxfId="1307" priority="796">
      <formula>INDIRECT(ADDRESS(ROW(),COLUMN()))=TRUNC(INDIRECT(ADDRESS(ROW(),COLUMN())))</formula>
    </cfRule>
  </conditionalFormatting>
  <conditionalFormatting sqref="AU135">
    <cfRule type="expression" dxfId="1306" priority="797">
      <formula>INDIRECT(ADDRESS(ROW(),COLUMN()))=TRUNC(INDIRECT(ADDRESS(ROW(),COLUMN())))</formula>
    </cfRule>
  </conditionalFormatting>
  <conditionalFormatting sqref="AU134">
    <cfRule type="expression" dxfId="1305" priority="798">
      <formula>INDIRECT(ADDRESS(ROW(),COLUMN()))=TRUNC(INDIRECT(ADDRESS(ROW(),COLUMN())))</formula>
    </cfRule>
  </conditionalFormatting>
  <conditionalFormatting sqref="AV135:AW135">
    <cfRule type="expression" dxfId="1304" priority="799">
      <formula>INDIRECT(ADDRESS(ROW(),COLUMN()))=TRUNC(INDIRECT(ADDRESS(ROW(),COLUMN())))</formula>
    </cfRule>
  </conditionalFormatting>
  <conditionalFormatting sqref="AV134:AW134">
    <cfRule type="expression" dxfId="1303" priority="800">
      <formula>INDIRECT(ADDRESS(ROW(),COLUMN()))=TRUNC(INDIRECT(ADDRESS(ROW(),COLUMN())))</formula>
    </cfRule>
  </conditionalFormatting>
  <conditionalFormatting sqref="AX137:BA138">
    <cfRule type="expression" dxfId="1302" priority="801">
      <formula>INDIRECT(ADDRESS(ROW(),COLUMN()))=TRUNC(INDIRECT(ADDRESS(ROW(),COLUMN())))</formula>
    </cfRule>
  </conditionalFormatting>
  <conditionalFormatting sqref="S138">
    <cfRule type="expression" dxfId="1301" priority="802">
      <formula>INDIRECT(ADDRESS(ROW(),COLUMN()))=TRUNC(INDIRECT(ADDRESS(ROW(),COLUMN())))</formula>
    </cfRule>
  </conditionalFormatting>
  <conditionalFormatting sqref="S137">
    <cfRule type="expression" dxfId="1300" priority="803">
      <formula>INDIRECT(ADDRESS(ROW(),COLUMN()))=TRUNC(INDIRECT(ADDRESS(ROW(),COLUMN())))</formula>
    </cfRule>
  </conditionalFormatting>
  <conditionalFormatting sqref="T138:Y138">
    <cfRule type="expression" dxfId="1299" priority="804">
      <formula>INDIRECT(ADDRESS(ROW(),COLUMN()))=TRUNC(INDIRECT(ADDRESS(ROW(),COLUMN())))</formula>
    </cfRule>
  </conditionalFormatting>
  <conditionalFormatting sqref="T137:Y137">
    <cfRule type="expression" dxfId="1298" priority="805">
      <formula>INDIRECT(ADDRESS(ROW(),COLUMN()))=TRUNC(INDIRECT(ADDRESS(ROW(),COLUMN())))</formula>
    </cfRule>
  </conditionalFormatting>
  <conditionalFormatting sqref="Z138">
    <cfRule type="expression" dxfId="1297" priority="806">
      <formula>INDIRECT(ADDRESS(ROW(),COLUMN()))=TRUNC(INDIRECT(ADDRESS(ROW(),COLUMN())))</formula>
    </cfRule>
  </conditionalFormatting>
  <conditionalFormatting sqref="Z137">
    <cfRule type="expression" dxfId="1296" priority="807">
      <formula>INDIRECT(ADDRESS(ROW(),COLUMN()))=TRUNC(INDIRECT(ADDRESS(ROW(),COLUMN())))</formula>
    </cfRule>
  </conditionalFormatting>
  <conditionalFormatting sqref="AA138:AF138">
    <cfRule type="expression" dxfId="1295" priority="808">
      <formula>INDIRECT(ADDRESS(ROW(),COLUMN()))=TRUNC(INDIRECT(ADDRESS(ROW(),COLUMN())))</formula>
    </cfRule>
  </conditionalFormatting>
  <conditionalFormatting sqref="AA137:AF137">
    <cfRule type="expression" dxfId="1294" priority="809">
      <formula>INDIRECT(ADDRESS(ROW(),COLUMN()))=TRUNC(INDIRECT(ADDRESS(ROW(),COLUMN())))</formula>
    </cfRule>
  </conditionalFormatting>
  <conditionalFormatting sqref="AG138">
    <cfRule type="expression" dxfId="1293" priority="810">
      <formula>INDIRECT(ADDRESS(ROW(),COLUMN()))=TRUNC(INDIRECT(ADDRESS(ROW(),COLUMN())))</formula>
    </cfRule>
  </conditionalFormatting>
  <conditionalFormatting sqref="AG137">
    <cfRule type="expression" dxfId="1292" priority="811">
      <formula>INDIRECT(ADDRESS(ROW(),COLUMN()))=TRUNC(INDIRECT(ADDRESS(ROW(),COLUMN())))</formula>
    </cfRule>
  </conditionalFormatting>
  <conditionalFormatting sqref="AH138:AM138">
    <cfRule type="expression" dxfId="1291" priority="812">
      <formula>INDIRECT(ADDRESS(ROW(),COLUMN()))=TRUNC(INDIRECT(ADDRESS(ROW(),COLUMN())))</formula>
    </cfRule>
  </conditionalFormatting>
  <conditionalFormatting sqref="AH137:AM137">
    <cfRule type="expression" dxfId="1290" priority="813">
      <formula>INDIRECT(ADDRESS(ROW(),COLUMN()))=TRUNC(INDIRECT(ADDRESS(ROW(),COLUMN())))</formula>
    </cfRule>
  </conditionalFormatting>
  <conditionalFormatting sqref="AN138">
    <cfRule type="expression" dxfId="1289" priority="814">
      <formula>INDIRECT(ADDRESS(ROW(),COLUMN()))=TRUNC(INDIRECT(ADDRESS(ROW(),COLUMN())))</formula>
    </cfRule>
  </conditionalFormatting>
  <conditionalFormatting sqref="AN137">
    <cfRule type="expression" dxfId="1288" priority="815">
      <formula>INDIRECT(ADDRESS(ROW(),COLUMN()))=TRUNC(INDIRECT(ADDRESS(ROW(),COLUMN())))</formula>
    </cfRule>
  </conditionalFormatting>
  <conditionalFormatting sqref="AO138:AT138">
    <cfRule type="expression" dxfId="1287" priority="816">
      <formula>INDIRECT(ADDRESS(ROW(),COLUMN()))=TRUNC(INDIRECT(ADDRESS(ROW(),COLUMN())))</formula>
    </cfRule>
  </conditionalFormatting>
  <conditionalFormatting sqref="AO137:AT137">
    <cfRule type="expression" dxfId="1286" priority="817">
      <formula>INDIRECT(ADDRESS(ROW(),COLUMN()))=TRUNC(INDIRECT(ADDRESS(ROW(),COLUMN())))</formula>
    </cfRule>
  </conditionalFormatting>
  <conditionalFormatting sqref="AU138">
    <cfRule type="expression" dxfId="1285" priority="818">
      <formula>INDIRECT(ADDRESS(ROW(),COLUMN()))=TRUNC(INDIRECT(ADDRESS(ROW(),COLUMN())))</formula>
    </cfRule>
  </conditionalFormatting>
  <conditionalFormatting sqref="AU137">
    <cfRule type="expression" dxfId="1284" priority="819">
      <formula>INDIRECT(ADDRESS(ROW(),COLUMN()))=TRUNC(INDIRECT(ADDRESS(ROW(),COLUMN())))</formula>
    </cfRule>
  </conditionalFormatting>
  <conditionalFormatting sqref="AV138:AW138">
    <cfRule type="expression" dxfId="1283" priority="820">
      <formula>INDIRECT(ADDRESS(ROW(),COLUMN()))=TRUNC(INDIRECT(ADDRESS(ROW(),COLUMN())))</formula>
    </cfRule>
  </conditionalFormatting>
  <conditionalFormatting sqref="AV137:AW137">
    <cfRule type="expression" dxfId="1282" priority="821">
      <formula>INDIRECT(ADDRESS(ROW(),COLUMN()))=TRUNC(INDIRECT(ADDRESS(ROW(),COLUMN())))</formula>
    </cfRule>
  </conditionalFormatting>
  <conditionalFormatting sqref="AX140:BA141">
    <cfRule type="expression" dxfId="1281" priority="822">
      <formula>INDIRECT(ADDRESS(ROW(),COLUMN()))=TRUNC(INDIRECT(ADDRESS(ROW(),COLUMN())))</formula>
    </cfRule>
  </conditionalFormatting>
  <conditionalFormatting sqref="S141">
    <cfRule type="expression" dxfId="1280" priority="823">
      <formula>INDIRECT(ADDRESS(ROW(),COLUMN()))=TRUNC(INDIRECT(ADDRESS(ROW(),COLUMN())))</formula>
    </cfRule>
  </conditionalFormatting>
  <conditionalFormatting sqref="S140">
    <cfRule type="expression" dxfId="1279" priority="824">
      <formula>INDIRECT(ADDRESS(ROW(),COLUMN()))=TRUNC(INDIRECT(ADDRESS(ROW(),COLUMN())))</formula>
    </cfRule>
  </conditionalFormatting>
  <conditionalFormatting sqref="T141:Y141">
    <cfRule type="expression" dxfId="1278" priority="825">
      <formula>INDIRECT(ADDRESS(ROW(),COLUMN()))=TRUNC(INDIRECT(ADDRESS(ROW(),COLUMN())))</formula>
    </cfRule>
  </conditionalFormatting>
  <conditionalFormatting sqref="T140:Y140">
    <cfRule type="expression" dxfId="1277" priority="826">
      <formula>INDIRECT(ADDRESS(ROW(),COLUMN()))=TRUNC(INDIRECT(ADDRESS(ROW(),COLUMN())))</formula>
    </cfRule>
  </conditionalFormatting>
  <conditionalFormatting sqref="Z141">
    <cfRule type="expression" dxfId="1276" priority="827">
      <formula>INDIRECT(ADDRESS(ROW(),COLUMN()))=TRUNC(INDIRECT(ADDRESS(ROW(),COLUMN())))</formula>
    </cfRule>
  </conditionalFormatting>
  <conditionalFormatting sqref="Z140">
    <cfRule type="expression" dxfId="1275" priority="828">
      <formula>INDIRECT(ADDRESS(ROW(),COLUMN()))=TRUNC(INDIRECT(ADDRESS(ROW(),COLUMN())))</formula>
    </cfRule>
  </conditionalFormatting>
  <conditionalFormatting sqref="AA141:AF141">
    <cfRule type="expression" dxfId="1274" priority="829">
      <formula>INDIRECT(ADDRESS(ROW(),COLUMN()))=TRUNC(INDIRECT(ADDRESS(ROW(),COLUMN())))</formula>
    </cfRule>
  </conditionalFormatting>
  <conditionalFormatting sqref="AA140:AF140">
    <cfRule type="expression" dxfId="1273" priority="830">
      <formula>INDIRECT(ADDRESS(ROW(),COLUMN()))=TRUNC(INDIRECT(ADDRESS(ROW(),COLUMN())))</formula>
    </cfRule>
  </conditionalFormatting>
  <conditionalFormatting sqref="AG141">
    <cfRule type="expression" dxfId="1272" priority="831">
      <formula>INDIRECT(ADDRESS(ROW(),COLUMN()))=TRUNC(INDIRECT(ADDRESS(ROW(),COLUMN())))</formula>
    </cfRule>
  </conditionalFormatting>
  <conditionalFormatting sqref="AG140">
    <cfRule type="expression" dxfId="1271" priority="832">
      <formula>INDIRECT(ADDRESS(ROW(),COLUMN()))=TRUNC(INDIRECT(ADDRESS(ROW(),COLUMN())))</formula>
    </cfRule>
  </conditionalFormatting>
  <conditionalFormatting sqref="AH141:AM141">
    <cfRule type="expression" dxfId="1270" priority="833">
      <formula>INDIRECT(ADDRESS(ROW(),COLUMN()))=TRUNC(INDIRECT(ADDRESS(ROW(),COLUMN())))</formula>
    </cfRule>
  </conditionalFormatting>
  <conditionalFormatting sqref="AH140:AM140">
    <cfRule type="expression" dxfId="1269" priority="834">
      <formula>INDIRECT(ADDRESS(ROW(),COLUMN()))=TRUNC(INDIRECT(ADDRESS(ROW(),COLUMN())))</formula>
    </cfRule>
  </conditionalFormatting>
  <conditionalFormatting sqref="AN141">
    <cfRule type="expression" dxfId="1268" priority="835">
      <formula>INDIRECT(ADDRESS(ROW(),COLUMN()))=TRUNC(INDIRECT(ADDRESS(ROW(),COLUMN())))</formula>
    </cfRule>
  </conditionalFormatting>
  <conditionalFormatting sqref="AN140">
    <cfRule type="expression" dxfId="1267" priority="836">
      <formula>INDIRECT(ADDRESS(ROW(),COLUMN()))=TRUNC(INDIRECT(ADDRESS(ROW(),COLUMN())))</formula>
    </cfRule>
  </conditionalFormatting>
  <conditionalFormatting sqref="AO141:AT141">
    <cfRule type="expression" dxfId="1266" priority="837">
      <formula>INDIRECT(ADDRESS(ROW(),COLUMN()))=TRUNC(INDIRECT(ADDRESS(ROW(),COLUMN())))</formula>
    </cfRule>
  </conditionalFormatting>
  <conditionalFormatting sqref="AO140:AT140">
    <cfRule type="expression" dxfId="1265" priority="838">
      <formula>INDIRECT(ADDRESS(ROW(),COLUMN()))=TRUNC(INDIRECT(ADDRESS(ROW(),COLUMN())))</formula>
    </cfRule>
  </conditionalFormatting>
  <conditionalFormatting sqref="AU141">
    <cfRule type="expression" dxfId="1264" priority="839">
      <formula>INDIRECT(ADDRESS(ROW(),COLUMN()))=TRUNC(INDIRECT(ADDRESS(ROW(),COLUMN())))</formula>
    </cfRule>
  </conditionalFormatting>
  <conditionalFormatting sqref="AU140">
    <cfRule type="expression" dxfId="1263" priority="840">
      <formula>INDIRECT(ADDRESS(ROW(),COLUMN()))=TRUNC(INDIRECT(ADDRESS(ROW(),COLUMN())))</formula>
    </cfRule>
  </conditionalFormatting>
  <conditionalFormatting sqref="AV141:AW141">
    <cfRule type="expression" dxfId="1262" priority="841">
      <formula>INDIRECT(ADDRESS(ROW(),COLUMN()))=TRUNC(INDIRECT(ADDRESS(ROW(),COLUMN())))</formula>
    </cfRule>
  </conditionalFormatting>
  <conditionalFormatting sqref="AV140:AW140">
    <cfRule type="expression" dxfId="1261" priority="842">
      <formula>INDIRECT(ADDRESS(ROW(),COLUMN()))=TRUNC(INDIRECT(ADDRESS(ROW(),COLUMN())))</formula>
    </cfRule>
  </conditionalFormatting>
  <conditionalFormatting sqref="AX143:BA144">
    <cfRule type="expression" dxfId="1260" priority="843">
      <formula>INDIRECT(ADDRESS(ROW(),COLUMN()))=TRUNC(INDIRECT(ADDRESS(ROW(),COLUMN())))</formula>
    </cfRule>
  </conditionalFormatting>
  <conditionalFormatting sqref="S144">
    <cfRule type="expression" dxfId="1259" priority="844">
      <formula>INDIRECT(ADDRESS(ROW(),COLUMN()))=TRUNC(INDIRECT(ADDRESS(ROW(),COLUMN())))</formula>
    </cfRule>
  </conditionalFormatting>
  <conditionalFormatting sqref="S143">
    <cfRule type="expression" dxfId="1258" priority="845">
      <formula>INDIRECT(ADDRESS(ROW(),COLUMN()))=TRUNC(INDIRECT(ADDRESS(ROW(),COLUMN())))</formula>
    </cfRule>
  </conditionalFormatting>
  <conditionalFormatting sqref="T144:Y144">
    <cfRule type="expression" dxfId="1257" priority="846">
      <formula>INDIRECT(ADDRESS(ROW(),COLUMN()))=TRUNC(INDIRECT(ADDRESS(ROW(),COLUMN())))</formula>
    </cfRule>
  </conditionalFormatting>
  <conditionalFormatting sqref="T143:Y143">
    <cfRule type="expression" dxfId="1256" priority="847">
      <formula>INDIRECT(ADDRESS(ROW(),COLUMN()))=TRUNC(INDIRECT(ADDRESS(ROW(),COLUMN())))</formula>
    </cfRule>
  </conditionalFormatting>
  <conditionalFormatting sqref="Z144">
    <cfRule type="expression" dxfId="1255" priority="848">
      <formula>INDIRECT(ADDRESS(ROW(),COLUMN()))=TRUNC(INDIRECT(ADDRESS(ROW(),COLUMN())))</formula>
    </cfRule>
  </conditionalFormatting>
  <conditionalFormatting sqref="Z143">
    <cfRule type="expression" dxfId="1254" priority="849">
      <formula>INDIRECT(ADDRESS(ROW(),COLUMN()))=TRUNC(INDIRECT(ADDRESS(ROW(),COLUMN())))</formula>
    </cfRule>
  </conditionalFormatting>
  <conditionalFormatting sqref="AA144:AF144">
    <cfRule type="expression" dxfId="1253" priority="850">
      <formula>INDIRECT(ADDRESS(ROW(),COLUMN()))=TRUNC(INDIRECT(ADDRESS(ROW(),COLUMN())))</formula>
    </cfRule>
  </conditionalFormatting>
  <conditionalFormatting sqref="AA143:AF143">
    <cfRule type="expression" dxfId="1252" priority="851">
      <formula>INDIRECT(ADDRESS(ROW(),COLUMN()))=TRUNC(INDIRECT(ADDRESS(ROW(),COLUMN())))</formula>
    </cfRule>
  </conditionalFormatting>
  <conditionalFormatting sqref="AG144">
    <cfRule type="expression" dxfId="1251" priority="852">
      <formula>INDIRECT(ADDRESS(ROW(),COLUMN()))=TRUNC(INDIRECT(ADDRESS(ROW(),COLUMN())))</formula>
    </cfRule>
  </conditionalFormatting>
  <conditionalFormatting sqref="AG143">
    <cfRule type="expression" dxfId="1250" priority="853">
      <formula>INDIRECT(ADDRESS(ROW(),COLUMN()))=TRUNC(INDIRECT(ADDRESS(ROW(),COLUMN())))</formula>
    </cfRule>
  </conditionalFormatting>
  <conditionalFormatting sqref="AH144:AM144">
    <cfRule type="expression" dxfId="1249" priority="854">
      <formula>INDIRECT(ADDRESS(ROW(),COLUMN()))=TRUNC(INDIRECT(ADDRESS(ROW(),COLUMN())))</formula>
    </cfRule>
  </conditionalFormatting>
  <conditionalFormatting sqref="AH143:AM143">
    <cfRule type="expression" dxfId="1248" priority="855">
      <formula>INDIRECT(ADDRESS(ROW(),COLUMN()))=TRUNC(INDIRECT(ADDRESS(ROW(),COLUMN())))</formula>
    </cfRule>
  </conditionalFormatting>
  <conditionalFormatting sqref="AN144">
    <cfRule type="expression" dxfId="1247" priority="856">
      <formula>INDIRECT(ADDRESS(ROW(),COLUMN()))=TRUNC(INDIRECT(ADDRESS(ROW(),COLUMN())))</formula>
    </cfRule>
  </conditionalFormatting>
  <conditionalFormatting sqref="AN143">
    <cfRule type="expression" dxfId="1246" priority="857">
      <formula>INDIRECT(ADDRESS(ROW(),COLUMN()))=TRUNC(INDIRECT(ADDRESS(ROW(),COLUMN())))</formula>
    </cfRule>
  </conditionalFormatting>
  <conditionalFormatting sqref="AO144:AT144">
    <cfRule type="expression" dxfId="1245" priority="858">
      <formula>INDIRECT(ADDRESS(ROW(),COLUMN()))=TRUNC(INDIRECT(ADDRESS(ROW(),COLUMN())))</formula>
    </cfRule>
  </conditionalFormatting>
  <conditionalFormatting sqref="AO143:AT143">
    <cfRule type="expression" dxfId="1244" priority="859">
      <formula>INDIRECT(ADDRESS(ROW(),COLUMN()))=TRUNC(INDIRECT(ADDRESS(ROW(),COLUMN())))</formula>
    </cfRule>
  </conditionalFormatting>
  <conditionalFormatting sqref="AU144">
    <cfRule type="expression" dxfId="1243" priority="860">
      <formula>INDIRECT(ADDRESS(ROW(),COLUMN()))=TRUNC(INDIRECT(ADDRESS(ROW(),COLUMN())))</formula>
    </cfRule>
  </conditionalFormatting>
  <conditionalFormatting sqref="AU143">
    <cfRule type="expression" dxfId="1242" priority="861">
      <formula>INDIRECT(ADDRESS(ROW(),COLUMN()))=TRUNC(INDIRECT(ADDRESS(ROW(),COLUMN())))</formula>
    </cfRule>
  </conditionalFormatting>
  <conditionalFormatting sqref="AV144:AW144">
    <cfRule type="expression" dxfId="1241" priority="862">
      <formula>INDIRECT(ADDRESS(ROW(),COLUMN()))=TRUNC(INDIRECT(ADDRESS(ROW(),COLUMN())))</formula>
    </cfRule>
  </conditionalFormatting>
  <conditionalFormatting sqref="AV143:AW143">
    <cfRule type="expression" dxfId="1240" priority="863">
      <formula>INDIRECT(ADDRESS(ROW(),COLUMN()))=TRUNC(INDIRECT(ADDRESS(ROW(),COLUMN())))</formula>
    </cfRule>
  </conditionalFormatting>
  <conditionalFormatting sqref="AX146:BA147">
    <cfRule type="expression" dxfId="1239" priority="864">
      <formula>INDIRECT(ADDRESS(ROW(),COLUMN()))=TRUNC(INDIRECT(ADDRESS(ROW(),COLUMN())))</formula>
    </cfRule>
  </conditionalFormatting>
  <conditionalFormatting sqref="S147">
    <cfRule type="expression" dxfId="1238" priority="865">
      <formula>INDIRECT(ADDRESS(ROW(),COLUMN()))=TRUNC(INDIRECT(ADDRESS(ROW(),COLUMN())))</formula>
    </cfRule>
  </conditionalFormatting>
  <conditionalFormatting sqref="S146">
    <cfRule type="expression" dxfId="1237" priority="866">
      <formula>INDIRECT(ADDRESS(ROW(),COLUMN()))=TRUNC(INDIRECT(ADDRESS(ROW(),COLUMN())))</formula>
    </cfRule>
  </conditionalFormatting>
  <conditionalFormatting sqref="T147:Y147">
    <cfRule type="expression" dxfId="1236" priority="867">
      <formula>INDIRECT(ADDRESS(ROW(),COLUMN()))=TRUNC(INDIRECT(ADDRESS(ROW(),COLUMN())))</formula>
    </cfRule>
  </conditionalFormatting>
  <conditionalFormatting sqref="T146:Y146">
    <cfRule type="expression" dxfId="1235" priority="868">
      <formula>INDIRECT(ADDRESS(ROW(),COLUMN()))=TRUNC(INDIRECT(ADDRESS(ROW(),COLUMN())))</formula>
    </cfRule>
  </conditionalFormatting>
  <conditionalFormatting sqref="Z147">
    <cfRule type="expression" dxfId="1234" priority="869">
      <formula>INDIRECT(ADDRESS(ROW(),COLUMN()))=TRUNC(INDIRECT(ADDRESS(ROW(),COLUMN())))</formula>
    </cfRule>
  </conditionalFormatting>
  <conditionalFormatting sqref="Z146">
    <cfRule type="expression" dxfId="1233" priority="870">
      <formula>INDIRECT(ADDRESS(ROW(),COLUMN()))=TRUNC(INDIRECT(ADDRESS(ROW(),COLUMN())))</formula>
    </cfRule>
  </conditionalFormatting>
  <conditionalFormatting sqref="AA147:AF147">
    <cfRule type="expression" dxfId="1232" priority="871">
      <formula>INDIRECT(ADDRESS(ROW(),COLUMN()))=TRUNC(INDIRECT(ADDRESS(ROW(),COLUMN())))</formula>
    </cfRule>
  </conditionalFormatting>
  <conditionalFormatting sqref="AA146:AF146">
    <cfRule type="expression" dxfId="1231" priority="872">
      <formula>INDIRECT(ADDRESS(ROW(),COLUMN()))=TRUNC(INDIRECT(ADDRESS(ROW(),COLUMN())))</formula>
    </cfRule>
  </conditionalFormatting>
  <conditionalFormatting sqref="AG147">
    <cfRule type="expression" dxfId="1230" priority="873">
      <formula>INDIRECT(ADDRESS(ROW(),COLUMN()))=TRUNC(INDIRECT(ADDRESS(ROW(),COLUMN())))</formula>
    </cfRule>
  </conditionalFormatting>
  <conditionalFormatting sqref="AG146">
    <cfRule type="expression" dxfId="1229" priority="874">
      <formula>INDIRECT(ADDRESS(ROW(),COLUMN()))=TRUNC(INDIRECT(ADDRESS(ROW(),COLUMN())))</formula>
    </cfRule>
  </conditionalFormatting>
  <conditionalFormatting sqref="AH147:AM147">
    <cfRule type="expression" dxfId="1228" priority="875">
      <formula>INDIRECT(ADDRESS(ROW(),COLUMN()))=TRUNC(INDIRECT(ADDRESS(ROW(),COLUMN())))</formula>
    </cfRule>
  </conditionalFormatting>
  <conditionalFormatting sqref="AH146:AM146">
    <cfRule type="expression" dxfId="1227" priority="876">
      <formula>INDIRECT(ADDRESS(ROW(),COLUMN()))=TRUNC(INDIRECT(ADDRESS(ROW(),COLUMN())))</formula>
    </cfRule>
  </conditionalFormatting>
  <conditionalFormatting sqref="AN147">
    <cfRule type="expression" dxfId="1226" priority="877">
      <formula>INDIRECT(ADDRESS(ROW(),COLUMN()))=TRUNC(INDIRECT(ADDRESS(ROW(),COLUMN())))</formula>
    </cfRule>
  </conditionalFormatting>
  <conditionalFormatting sqref="AN146">
    <cfRule type="expression" dxfId="1225" priority="878">
      <formula>INDIRECT(ADDRESS(ROW(),COLUMN()))=TRUNC(INDIRECT(ADDRESS(ROW(),COLUMN())))</formula>
    </cfRule>
  </conditionalFormatting>
  <conditionalFormatting sqref="AO147:AT147">
    <cfRule type="expression" dxfId="1224" priority="879">
      <formula>INDIRECT(ADDRESS(ROW(),COLUMN()))=TRUNC(INDIRECT(ADDRESS(ROW(),COLUMN())))</formula>
    </cfRule>
  </conditionalFormatting>
  <conditionalFormatting sqref="AO146:AT146">
    <cfRule type="expression" dxfId="1223" priority="880">
      <formula>INDIRECT(ADDRESS(ROW(),COLUMN()))=TRUNC(INDIRECT(ADDRESS(ROW(),COLUMN())))</formula>
    </cfRule>
  </conditionalFormatting>
  <conditionalFormatting sqref="AU147">
    <cfRule type="expression" dxfId="1222" priority="881">
      <formula>INDIRECT(ADDRESS(ROW(),COLUMN()))=TRUNC(INDIRECT(ADDRESS(ROW(),COLUMN())))</formula>
    </cfRule>
  </conditionalFormatting>
  <conditionalFormatting sqref="AU146">
    <cfRule type="expression" dxfId="1221" priority="882">
      <formula>INDIRECT(ADDRESS(ROW(),COLUMN()))=TRUNC(INDIRECT(ADDRESS(ROW(),COLUMN())))</formula>
    </cfRule>
  </conditionalFormatting>
  <conditionalFormatting sqref="AV147:AW147">
    <cfRule type="expression" dxfId="1220" priority="883">
      <formula>INDIRECT(ADDRESS(ROW(),COLUMN()))=TRUNC(INDIRECT(ADDRESS(ROW(),COLUMN())))</formula>
    </cfRule>
  </conditionalFormatting>
  <conditionalFormatting sqref="AV146:AW146">
    <cfRule type="expression" dxfId="1219" priority="884">
      <formula>INDIRECT(ADDRESS(ROW(),COLUMN()))=TRUNC(INDIRECT(ADDRESS(ROW(),COLUMN())))</formula>
    </cfRule>
  </conditionalFormatting>
  <conditionalFormatting sqref="AX149:BA150">
    <cfRule type="expression" dxfId="1218" priority="885">
      <formula>INDIRECT(ADDRESS(ROW(),COLUMN()))=TRUNC(INDIRECT(ADDRESS(ROW(),COLUMN())))</formula>
    </cfRule>
  </conditionalFormatting>
  <conditionalFormatting sqref="S150">
    <cfRule type="expression" dxfId="1217" priority="886">
      <formula>INDIRECT(ADDRESS(ROW(),COLUMN()))=TRUNC(INDIRECT(ADDRESS(ROW(),COLUMN())))</formula>
    </cfRule>
  </conditionalFormatting>
  <conditionalFormatting sqref="S149">
    <cfRule type="expression" dxfId="1216" priority="887">
      <formula>INDIRECT(ADDRESS(ROW(),COLUMN()))=TRUNC(INDIRECT(ADDRESS(ROW(),COLUMN())))</formula>
    </cfRule>
  </conditionalFormatting>
  <conditionalFormatting sqref="T150:Y150">
    <cfRule type="expression" dxfId="1215" priority="888">
      <formula>INDIRECT(ADDRESS(ROW(),COLUMN()))=TRUNC(INDIRECT(ADDRESS(ROW(),COLUMN())))</formula>
    </cfRule>
  </conditionalFormatting>
  <conditionalFormatting sqref="T149:Y149">
    <cfRule type="expression" dxfId="1214" priority="889">
      <formula>INDIRECT(ADDRESS(ROW(),COLUMN()))=TRUNC(INDIRECT(ADDRESS(ROW(),COLUMN())))</formula>
    </cfRule>
  </conditionalFormatting>
  <conditionalFormatting sqref="Z150">
    <cfRule type="expression" dxfId="1213" priority="890">
      <formula>INDIRECT(ADDRESS(ROW(),COLUMN()))=TRUNC(INDIRECT(ADDRESS(ROW(),COLUMN())))</formula>
    </cfRule>
  </conditionalFormatting>
  <conditionalFormatting sqref="Z149">
    <cfRule type="expression" dxfId="1212" priority="891">
      <formula>INDIRECT(ADDRESS(ROW(),COLUMN()))=TRUNC(INDIRECT(ADDRESS(ROW(),COLUMN())))</formula>
    </cfRule>
  </conditionalFormatting>
  <conditionalFormatting sqref="AA150:AF150">
    <cfRule type="expression" dxfId="1211" priority="892">
      <formula>INDIRECT(ADDRESS(ROW(),COLUMN()))=TRUNC(INDIRECT(ADDRESS(ROW(),COLUMN())))</formula>
    </cfRule>
  </conditionalFormatting>
  <conditionalFormatting sqref="AA149:AF149">
    <cfRule type="expression" dxfId="1210" priority="893">
      <formula>INDIRECT(ADDRESS(ROW(),COLUMN()))=TRUNC(INDIRECT(ADDRESS(ROW(),COLUMN())))</formula>
    </cfRule>
  </conditionalFormatting>
  <conditionalFormatting sqref="AG150">
    <cfRule type="expression" dxfId="1209" priority="894">
      <formula>INDIRECT(ADDRESS(ROW(),COLUMN()))=TRUNC(INDIRECT(ADDRESS(ROW(),COLUMN())))</formula>
    </cfRule>
  </conditionalFormatting>
  <conditionalFormatting sqref="AG149">
    <cfRule type="expression" dxfId="1208" priority="895">
      <formula>INDIRECT(ADDRESS(ROW(),COLUMN()))=TRUNC(INDIRECT(ADDRESS(ROW(),COLUMN())))</formula>
    </cfRule>
  </conditionalFormatting>
  <conditionalFormatting sqref="AH150:AM150">
    <cfRule type="expression" dxfId="1207" priority="896">
      <formula>INDIRECT(ADDRESS(ROW(),COLUMN()))=TRUNC(INDIRECT(ADDRESS(ROW(),COLUMN())))</formula>
    </cfRule>
  </conditionalFormatting>
  <conditionalFormatting sqref="AH149:AM149">
    <cfRule type="expression" dxfId="1206" priority="897">
      <formula>INDIRECT(ADDRESS(ROW(),COLUMN()))=TRUNC(INDIRECT(ADDRESS(ROW(),COLUMN())))</formula>
    </cfRule>
  </conditionalFormatting>
  <conditionalFormatting sqref="AN150">
    <cfRule type="expression" dxfId="1205" priority="898">
      <formula>INDIRECT(ADDRESS(ROW(),COLUMN()))=TRUNC(INDIRECT(ADDRESS(ROW(),COLUMN())))</formula>
    </cfRule>
  </conditionalFormatting>
  <conditionalFormatting sqref="AN149">
    <cfRule type="expression" dxfId="1204" priority="899">
      <formula>INDIRECT(ADDRESS(ROW(),COLUMN()))=TRUNC(INDIRECT(ADDRESS(ROW(),COLUMN())))</formula>
    </cfRule>
  </conditionalFormatting>
  <conditionalFormatting sqref="AO150:AT150">
    <cfRule type="expression" dxfId="1203" priority="900">
      <formula>INDIRECT(ADDRESS(ROW(),COLUMN()))=TRUNC(INDIRECT(ADDRESS(ROW(),COLUMN())))</formula>
    </cfRule>
  </conditionalFormatting>
  <conditionalFormatting sqref="AO149:AT149">
    <cfRule type="expression" dxfId="1202" priority="901">
      <formula>INDIRECT(ADDRESS(ROW(),COLUMN()))=TRUNC(INDIRECT(ADDRESS(ROW(),COLUMN())))</formula>
    </cfRule>
  </conditionalFormatting>
  <conditionalFormatting sqref="AU150">
    <cfRule type="expression" dxfId="1201" priority="902">
      <formula>INDIRECT(ADDRESS(ROW(),COLUMN()))=TRUNC(INDIRECT(ADDRESS(ROW(),COLUMN())))</formula>
    </cfRule>
  </conditionalFormatting>
  <conditionalFormatting sqref="AU149">
    <cfRule type="expression" dxfId="1200" priority="903">
      <formula>INDIRECT(ADDRESS(ROW(),COLUMN()))=TRUNC(INDIRECT(ADDRESS(ROW(),COLUMN())))</formula>
    </cfRule>
  </conditionalFormatting>
  <conditionalFormatting sqref="AV150:AW150">
    <cfRule type="expression" dxfId="1199" priority="904">
      <formula>INDIRECT(ADDRESS(ROW(),COLUMN()))=TRUNC(INDIRECT(ADDRESS(ROW(),COLUMN())))</formula>
    </cfRule>
  </conditionalFormatting>
  <conditionalFormatting sqref="AV149:AW149">
    <cfRule type="expression" dxfId="1198" priority="905">
      <formula>INDIRECT(ADDRESS(ROW(),COLUMN()))=TRUNC(INDIRECT(ADDRESS(ROW(),COLUMN())))</formula>
    </cfRule>
  </conditionalFormatting>
  <conditionalFormatting sqref="AX152:BA153">
    <cfRule type="expression" dxfId="1197" priority="906">
      <formula>INDIRECT(ADDRESS(ROW(),COLUMN()))=TRUNC(INDIRECT(ADDRESS(ROW(),COLUMN())))</formula>
    </cfRule>
  </conditionalFormatting>
  <conditionalFormatting sqref="S153">
    <cfRule type="expression" dxfId="1196" priority="907">
      <formula>INDIRECT(ADDRESS(ROW(),COLUMN()))=TRUNC(INDIRECT(ADDRESS(ROW(),COLUMN())))</formula>
    </cfRule>
  </conditionalFormatting>
  <conditionalFormatting sqref="S152">
    <cfRule type="expression" dxfId="1195" priority="908">
      <formula>INDIRECT(ADDRESS(ROW(),COLUMN()))=TRUNC(INDIRECT(ADDRESS(ROW(),COLUMN())))</formula>
    </cfRule>
  </conditionalFormatting>
  <conditionalFormatting sqref="T153:Y153">
    <cfRule type="expression" dxfId="1194" priority="909">
      <formula>INDIRECT(ADDRESS(ROW(),COLUMN()))=TRUNC(INDIRECT(ADDRESS(ROW(),COLUMN())))</formula>
    </cfRule>
  </conditionalFormatting>
  <conditionalFormatting sqref="T152:Y152">
    <cfRule type="expression" dxfId="1193" priority="910">
      <formula>INDIRECT(ADDRESS(ROW(),COLUMN()))=TRUNC(INDIRECT(ADDRESS(ROW(),COLUMN())))</formula>
    </cfRule>
  </conditionalFormatting>
  <conditionalFormatting sqref="Z153">
    <cfRule type="expression" dxfId="1192" priority="911">
      <formula>INDIRECT(ADDRESS(ROW(),COLUMN()))=TRUNC(INDIRECT(ADDRESS(ROW(),COLUMN())))</formula>
    </cfRule>
  </conditionalFormatting>
  <conditionalFormatting sqref="Z152">
    <cfRule type="expression" dxfId="1191" priority="912">
      <formula>INDIRECT(ADDRESS(ROW(),COLUMN()))=TRUNC(INDIRECT(ADDRESS(ROW(),COLUMN())))</formula>
    </cfRule>
  </conditionalFormatting>
  <conditionalFormatting sqref="AA153:AF153">
    <cfRule type="expression" dxfId="1190" priority="913">
      <formula>INDIRECT(ADDRESS(ROW(),COLUMN()))=TRUNC(INDIRECT(ADDRESS(ROW(),COLUMN())))</formula>
    </cfRule>
  </conditionalFormatting>
  <conditionalFormatting sqref="AA152:AF152">
    <cfRule type="expression" dxfId="1189" priority="914">
      <formula>INDIRECT(ADDRESS(ROW(),COLUMN()))=TRUNC(INDIRECT(ADDRESS(ROW(),COLUMN())))</formula>
    </cfRule>
  </conditionalFormatting>
  <conditionalFormatting sqref="AG153">
    <cfRule type="expression" dxfId="1188" priority="915">
      <formula>INDIRECT(ADDRESS(ROW(),COLUMN()))=TRUNC(INDIRECT(ADDRESS(ROW(),COLUMN())))</formula>
    </cfRule>
  </conditionalFormatting>
  <conditionalFormatting sqref="AG152">
    <cfRule type="expression" dxfId="1187" priority="916">
      <formula>INDIRECT(ADDRESS(ROW(),COLUMN()))=TRUNC(INDIRECT(ADDRESS(ROW(),COLUMN())))</formula>
    </cfRule>
  </conditionalFormatting>
  <conditionalFormatting sqref="AH153:AM153">
    <cfRule type="expression" dxfId="1186" priority="917">
      <formula>INDIRECT(ADDRESS(ROW(),COLUMN()))=TRUNC(INDIRECT(ADDRESS(ROW(),COLUMN())))</formula>
    </cfRule>
  </conditionalFormatting>
  <conditionalFormatting sqref="AH152:AM152">
    <cfRule type="expression" dxfId="1185" priority="918">
      <formula>INDIRECT(ADDRESS(ROW(),COLUMN()))=TRUNC(INDIRECT(ADDRESS(ROW(),COLUMN())))</formula>
    </cfRule>
  </conditionalFormatting>
  <conditionalFormatting sqref="AN153">
    <cfRule type="expression" dxfId="1184" priority="919">
      <formula>INDIRECT(ADDRESS(ROW(),COLUMN()))=TRUNC(INDIRECT(ADDRESS(ROW(),COLUMN())))</formula>
    </cfRule>
  </conditionalFormatting>
  <conditionalFormatting sqref="AN152">
    <cfRule type="expression" dxfId="1183" priority="920">
      <formula>INDIRECT(ADDRESS(ROW(),COLUMN()))=TRUNC(INDIRECT(ADDRESS(ROW(),COLUMN())))</formula>
    </cfRule>
  </conditionalFormatting>
  <conditionalFormatting sqref="AO153:AT153">
    <cfRule type="expression" dxfId="1182" priority="921">
      <formula>INDIRECT(ADDRESS(ROW(),COLUMN()))=TRUNC(INDIRECT(ADDRESS(ROW(),COLUMN())))</formula>
    </cfRule>
  </conditionalFormatting>
  <conditionalFormatting sqref="AO152:AT152">
    <cfRule type="expression" dxfId="1181" priority="922">
      <formula>INDIRECT(ADDRESS(ROW(),COLUMN()))=TRUNC(INDIRECT(ADDRESS(ROW(),COLUMN())))</formula>
    </cfRule>
  </conditionalFormatting>
  <conditionalFormatting sqref="AU153">
    <cfRule type="expression" dxfId="1180" priority="923">
      <formula>INDIRECT(ADDRESS(ROW(),COLUMN()))=TRUNC(INDIRECT(ADDRESS(ROW(),COLUMN())))</formula>
    </cfRule>
  </conditionalFormatting>
  <conditionalFormatting sqref="AU152">
    <cfRule type="expression" dxfId="1179" priority="924">
      <formula>INDIRECT(ADDRESS(ROW(),COLUMN()))=TRUNC(INDIRECT(ADDRESS(ROW(),COLUMN())))</formula>
    </cfRule>
  </conditionalFormatting>
  <conditionalFormatting sqref="AV153:AW153">
    <cfRule type="expression" dxfId="1178" priority="925">
      <formula>INDIRECT(ADDRESS(ROW(),COLUMN()))=TRUNC(INDIRECT(ADDRESS(ROW(),COLUMN())))</formula>
    </cfRule>
  </conditionalFormatting>
  <conditionalFormatting sqref="AV152:AW152">
    <cfRule type="expression" dxfId="1177" priority="926">
      <formula>INDIRECT(ADDRESS(ROW(),COLUMN()))=TRUNC(INDIRECT(ADDRESS(ROW(),COLUMN())))</formula>
    </cfRule>
  </conditionalFormatting>
  <conditionalFormatting sqref="AX155:BA156">
    <cfRule type="expression" dxfId="1176" priority="927">
      <formula>INDIRECT(ADDRESS(ROW(),COLUMN()))=TRUNC(INDIRECT(ADDRESS(ROW(),COLUMN())))</formula>
    </cfRule>
  </conditionalFormatting>
  <conditionalFormatting sqref="S156">
    <cfRule type="expression" dxfId="1175" priority="928">
      <formula>INDIRECT(ADDRESS(ROW(),COLUMN()))=TRUNC(INDIRECT(ADDRESS(ROW(),COLUMN())))</formula>
    </cfRule>
  </conditionalFormatting>
  <conditionalFormatting sqref="S155">
    <cfRule type="expression" dxfId="1174" priority="929">
      <formula>INDIRECT(ADDRESS(ROW(),COLUMN()))=TRUNC(INDIRECT(ADDRESS(ROW(),COLUMN())))</formula>
    </cfRule>
  </conditionalFormatting>
  <conditionalFormatting sqref="T156:Y156">
    <cfRule type="expression" dxfId="1173" priority="930">
      <formula>INDIRECT(ADDRESS(ROW(),COLUMN()))=TRUNC(INDIRECT(ADDRESS(ROW(),COLUMN())))</formula>
    </cfRule>
  </conditionalFormatting>
  <conditionalFormatting sqref="T155:Y155">
    <cfRule type="expression" dxfId="1172" priority="931">
      <formula>INDIRECT(ADDRESS(ROW(),COLUMN()))=TRUNC(INDIRECT(ADDRESS(ROW(),COLUMN())))</formula>
    </cfRule>
  </conditionalFormatting>
  <conditionalFormatting sqref="Z156">
    <cfRule type="expression" dxfId="1171" priority="932">
      <formula>INDIRECT(ADDRESS(ROW(),COLUMN()))=TRUNC(INDIRECT(ADDRESS(ROW(),COLUMN())))</formula>
    </cfRule>
  </conditionalFormatting>
  <conditionalFormatting sqref="Z155">
    <cfRule type="expression" dxfId="1170" priority="933">
      <formula>INDIRECT(ADDRESS(ROW(),COLUMN()))=TRUNC(INDIRECT(ADDRESS(ROW(),COLUMN())))</formula>
    </cfRule>
  </conditionalFormatting>
  <conditionalFormatting sqref="AA156:AF156">
    <cfRule type="expression" dxfId="1169" priority="934">
      <formula>INDIRECT(ADDRESS(ROW(),COLUMN()))=TRUNC(INDIRECT(ADDRESS(ROW(),COLUMN())))</formula>
    </cfRule>
  </conditionalFormatting>
  <conditionalFormatting sqref="AA155:AF155">
    <cfRule type="expression" dxfId="1168" priority="935">
      <formula>INDIRECT(ADDRESS(ROW(),COLUMN()))=TRUNC(INDIRECT(ADDRESS(ROW(),COLUMN())))</formula>
    </cfRule>
  </conditionalFormatting>
  <conditionalFormatting sqref="AG156">
    <cfRule type="expression" dxfId="1167" priority="936">
      <formula>INDIRECT(ADDRESS(ROW(),COLUMN()))=TRUNC(INDIRECT(ADDRESS(ROW(),COLUMN())))</formula>
    </cfRule>
  </conditionalFormatting>
  <conditionalFormatting sqref="AG155">
    <cfRule type="expression" dxfId="1166" priority="937">
      <formula>INDIRECT(ADDRESS(ROW(),COLUMN()))=TRUNC(INDIRECT(ADDRESS(ROW(),COLUMN())))</formula>
    </cfRule>
  </conditionalFormatting>
  <conditionalFormatting sqref="AH156:AM156">
    <cfRule type="expression" dxfId="1165" priority="938">
      <formula>INDIRECT(ADDRESS(ROW(),COLUMN()))=TRUNC(INDIRECT(ADDRESS(ROW(),COLUMN())))</formula>
    </cfRule>
  </conditionalFormatting>
  <conditionalFormatting sqref="AH155:AM155">
    <cfRule type="expression" dxfId="1164" priority="939">
      <formula>INDIRECT(ADDRESS(ROW(),COLUMN()))=TRUNC(INDIRECT(ADDRESS(ROW(),COLUMN())))</formula>
    </cfRule>
  </conditionalFormatting>
  <conditionalFormatting sqref="AN156">
    <cfRule type="expression" dxfId="1163" priority="940">
      <formula>INDIRECT(ADDRESS(ROW(),COLUMN()))=TRUNC(INDIRECT(ADDRESS(ROW(),COLUMN())))</formula>
    </cfRule>
  </conditionalFormatting>
  <conditionalFormatting sqref="AN155">
    <cfRule type="expression" dxfId="1162" priority="941">
      <formula>INDIRECT(ADDRESS(ROW(),COLUMN()))=TRUNC(INDIRECT(ADDRESS(ROW(),COLUMN())))</formula>
    </cfRule>
  </conditionalFormatting>
  <conditionalFormatting sqref="AO156:AT156">
    <cfRule type="expression" dxfId="1161" priority="942">
      <formula>INDIRECT(ADDRESS(ROW(),COLUMN()))=TRUNC(INDIRECT(ADDRESS(ROW(),COLUMN())))</formula>
    </cfRule>
  </conditionalFormatting>
  <conditionalFormatting sqref="AO155:AT155">
    <cfRule type="expression" dxfId="1160" priority="943">
      <formula>INDIRECT(ADDRESS(ROW(),COLUMN()))=TRUNC(INDIRECT(ADDRESS(ROW(),COLUMN())))</formula>
    </cfRule>
  </conditionalFormatting>
  <conditionalFormatting sqref="AU156">
    <cfRule type="expression" dxfId="1159" priority="944">
      <formula>INDIRECT(ADDRESS(ROW(),COLUMN()))=TRUNC(INDIRECT(ADDRESS(ROW(),COLUMN())))</formula>
    </cfRule>
  </conditionalFormatting>
  <conditionalFormatting sqref="AU155">
    <cfRule type="expression" dxfId="1158" priority="945">
      <formula>INDIRECT(ADDRESS(ROW(),COLUMN()))=TRUNC(INDIRECT(ADDRESS(ROW(),COLUMN())))</formula>
    </cfRule>
  </conditionalFormatting>
  <conditionalFormatting sqref="AV156:AW156">
    <cfRule type="expression" dxfId="1157" priority="946">
      <formula>INDIRECT(ADDRESS(ROW(),COLUMN()))=TRUNC(INDIRECT(ADDRESS(ROW(),COLUMN())))</formula>
    </cfRule>
  </conditionalFormatting>
  <conditionalFormatting sqref="AV155:AW155">
    <cfRule type="expression" dxfId="1156" priority="947">
      <formula>INDIRECT(ADDRESS(ROW(),COLUMN()))=TRUNC(INDIRECT(ADDRESS(ROW(),COLUMN())))</formula>
    </cfRule>
  </conditionalFormatting>
  <conditionalFormatting sqref="AX158:BA159">
    <cfRule type="expression" dxfId="1155" priority="948">
      <formula>INDIRECT(ADDRESS(ROW(),COLUMN()))=TRUNC(INDIRECT(ADDRESS(ROW(),COLUMN())))</formula>
    </cfRule>
  </conditionalFormatting>
  <conditionalFormatting sqref="S159">
    <cfRule type="expression" dxfId="1154" priority="949">
      <formula>INDIRECT(ADDRESS(ROW(),COLUMN()))=TRUNC(INDIRECT(ADDRESS(ROW(),COLUMN())))</formula>
    </cfRule>
  </conditionalFormatting>
  <conditionalFormatting sqref="S158">
    <cfRule type="expression" dxfId="1153" priority="950">
      <formula>INDIRECT(ADDRESS(ROW(),COLUMN()))=TRUNC(INDIRECT(ADDRESS(ROW(),COLUMN())))</formula>
    </cfRule>
  </conditionalFormatting>
  <conditionalFormatting sqref="T159:Y159">
    <cfRule type="expression" dxfId="1152" priority="951">
      <formula>INDIRECT(ADDRESS(ROW(),COLUMN()))=TRUNC(INDIRECT(ADDRESS(ROW(),COLUMN())))</formula>
    </cfRule>
  </conditionalFormatting>
  <conditionalFormatting sqref="T158:Y158">
    <cfRule type="expression" dxfId="1151" priority="952">
      <formula>INDIRECT(ADDRESS(ROW(),COLUMN()))=TRUNC(INDIRECT(ADDRESS(ROW(),COLUMN())))</formula>
    </cfRule>
  </conditionalFormatting>
  <conditionalFormatting sqref="Z159">
    <cfRule type="expression" dxfId="1150" priority="953">
      <formula>INDIRECT(ADDRESS(ROW(),COLUMN()))=TRUNC(INDIRECT(ADDRESS(ROW(),COLUMN())))</formula>
    </cfRule>
  </conditionalFormatting>
  <conditionalFormatting sqref="Z158">
    <cfRule type="expression" dxfId="1149" priority="954">
      <formula>INDIRECT(ADDRESS(ROW(),COLUMN()))=TRUNC(INDIRECT(ADDRESS(ROW(),COLUMN())))</formula>
    </cfRule>
  </conditionalFormatting>
  <conditionalFormatting sqref="AA159:AF159">
    <cfRule type="expression" dxfId="1148" priority="955">
      <formula>INDIRECT(ADDRESS(ROW(),COLUMN()))=TRUNC(INDIRECT(ADDRESS(ROW(),COLUMN())))</formula>
    </cfRule>
  </conditionalFormatting>
  <conditionalFormatting sqref="AA158:AF158">
    <cfRule type="expression" dxfId="1147" priority="956">
      <formula>INDIRECT(ADDRESS(ROW(),COLUMN()))=TRUNC(INDIRECT(ADDRESS(ROW(),COLUMN())))</formula>
    </cfRule>
  </conditionalFormatting>
  <conditionalFormatting sqref="AG159">
    <cfRule type="expression" dxfId="1146" priority="957">
      <formula>INDIRECT(ADDRESS(ROW(),COLUMN()))=TRUNC(INDIRECT(ADDRESS(ROW(),COLUMN())))</formula>
    </cfRule>
  </conditionalFormatting>
  <conditionalFormatting sqref="AG158">
    <cfRule type="expression" dxfId="1145" priority="958">
      <formula>INDIRECT(ADDRESS(ROW(),COLUMN()))=TRUNC(INDIRECT(ADDRESS(ROW(),COLUMN())))</formula>
    </cfRule>
  </conditionalFormatting>
  <conditionalFormatting sqref="AH159:AM159">
    <cfRule type="expression" dxfId="1144" priority="959">
      <formula>INDIRECT(ADDRESS(ROW(),COLUMN()))=TRUNC(INDIRECT(ADDRESS(ROW(),COLUMN())))</formula>
    </cfRule>
  </conditionalFormatting>
  <conditionalFormatting sqref="AH158:AM158">
    <cfRule type="expression" dxfId="1143" priority="960">
      <formula>INDIRECT(ADDRESS(ROW(),COLUMN()))=TRUNC(INDIRECT(ADDRESS(ROW(),COLUMN())))</formula>
    </cfRule>
  </conditionalFormatting>
  <conditionalFormatting sqref="AN159">
    <cfRule type="expression" dxfId="1142" priority="961">
      <formula>INDIRECT(ADDRESS(ROW(),COLUMN()))=TRUNC(INDIRECT(ADDRESS(ROW(),COLUMN())))</formula>
    </cfRule>
  </conditionalFormatting>
  <conditionalFormatting sqref="AN158">
    <cfRule type="expression" dxfId="1141" priority="962">
      <formula>INDIRECT(ADDRESS(ROW(),COLUMN()))=TRUNC(INDIRECT(ADDRESS(ROW(),COLUMN())))</formula>
    </cfRule>
  </conditionalFormatting>
  <conditionalFormatting sqref="AO159:AT159">
    <cfRule type="expression" dxfId="1140" priority="963">
      <formula>INDIRECT(ADDRESS(ROW(),COLUMN()))=TRUNC(INDIRECT(ADDRESS(ROW(),COLUMN())))</formula>
    </cfRule>
  </conditionalFormatting>
  <conditionalFormatting sqref="AO158:AT158">
    <cfRule type="expression" dxfId="1139" priority="964">
      <formula>INDIRECT(ADDRESS(ROW(),COLUMN()))=TRUNC(INDIRECT(ADDRESS(ROW(),COLUMN())))</formula>
    </cfRule>
  </conditionalFormatting>
  <conditionalFormatting sqref="AU159">
    <cfRule type="expression" dxfId="1138" priority="965">
      <formula>INDIRECT(ADDRESS(ROW(),COLUMN()))=TRUNC(INDIRECT(ADDRESS(ROW(),COLUMN())))</formula>
    </cfRule>
  </conditionalFormatting>
  <conditionalFormatting sqref="AU158">
    <cfRule type="expression" dxfId="1137" priority="966">
      <formula>INDIRECT(ADDRESS(ROW(),COLUMN()))=TRUNC(INDIRECT(ADDRESS(ROW(),COLUMN())))</formula>
    </cfRule>
  </conditionalFormatting>
  <conditionalFormatting sqref="AV159:AW159">
    <cfRule type="expression" dxfId="1136" priority="967">
      <formula>INDIRECT(ADDRESS(ROW(),COLUMN()))=TRUNC(INDIRECT(ADDRESS(ROW(),COLUMN())))</formula>
    </cfRule>
  </conditionalFormatting>
  <conditionalFormatting sqref="AV158:AW158">
    <cfRule type="expression" dxfId="1135" priority="968">
      <formula>INDIRECT(ADDRESS(ROW(),COLUMN()))=TRUNC(INDIRECT(ADDRESS(ROW(),COLUMN())))</formula>
    </cfRule>
  </conditionalFormatting>
  <conditionalFormatting sqref="AX161:BA162">
    <cfRule type="expression" dxfId="1134" priority="969">
      <formula>INDIRECT(ADDRESS(ROW(),COLUMN()))=TRUNC(INDIRECT(ADDRESS(ROW(),COLUMN())))</formula>
    </cfRule>
  </conditionalFormatting>
  <conditionalFormatting sqref="S162">
    <cfRule type="expression" dxfId="1133" priority="970">
      <formula>INDIRECT(ADDRESS(ROW(),COLUMN()))=TRUNC(INDIRECT(ADDRESS(ROW(),COLUMN())))</formula>
    </cfRule>
  </conditionalFormatting>
  <conditionalFormatting sqref="S161">
    <cfRule type="expression" dxfId="1132" priority="971">
      <formula>INDIRECT(ADDRESS(ROW(),COLUMN()))=TRUNC(INDIRECT(ADDRESS(ROW(),COLUMN())))</formula>
    </cfRule>
  </conditionalFormatting>
  <conditionalFormatting sqref="T162:Y162">
    <cfRule type="expression" dxfId="1131" priority="972">
      <formula>INDIRECT(ADDRESS(ROW(),COLUMN()))=TRUNC(INDIRECT(ADDRESS(ROW(),COLUMN())))</formula>
    </cfRule>
  </conditionalFormatting>
  <conditionalFormatting sqref="T161:Y161">
    <cfRule type="expression" dxfId="1130" priority="973">
      <formula>INDIRECT(ADDRESS(ROW(),COLUMN()))=TRUNC(INDIRECT(ADDRESS(ROW(),COLUMN())))</formula>
    </cfRule>
  </conditionalFormatting>
  <conditionalFormatting sqref="Z162">
    <cfRule type="expression" dxfId="1129" priority="974">
      <formula>INDIRECT(ADDRESS(ROW(),COLUMN()))=TRUNC(INDIRECT(ADDRESS(ROW(),COLUMN())))</formula>
    </cfRule>
  </conditionalFormatting>
  <conditionalFormatting sqref="Z161">
    <cfRule type="expression" dxfId="1128" priority="975">
      <formula>INDIRECT(ADDRESS(ROW(),COLUMN()))=TRUNC(INDIRECT(ADDRESS(ROW(),COLUMN())))</formula>
    </cfRule>
  </conditionalFormatting>
  <conditionalFormatting sqref="AA162:AF162">
    <cfRule type="expression" dxfId="1127" priority="976">
      <formula>INDIRECT(ADDRESS(ROW(),COLUMN()))=TRUNC(INDIRECT(ADDRESS(ROW(),COLUMN())))</formula>
    </cfRule>
  </conditionalFormatting>
  <conditionalFormatting sqref="AA161:AF161">
    <cfRule type="expression" dxfId="1126" priority="977">
      <formula>INDIRECT(ADDRESS(ROW(),COLUMN()))=TRUNC(INDIRECT(ADDRESS(ROW(),COLUMN())))</formula>
    </cfRule>
  </conditionalFormatting>
  <conditionalFormatting sqref="AG162">
    <cfRule type="expression" dxfId="1125" priority="978">
      <formula>INDIRECT(ADDRESS(ROW(),COLUMN()))=TRUNC(INDIRECT(ADDRESS(ROW(),COLUMN())))</formula>
    </cfRule>
  </conditionalFormatting>
  <conditionalFormatting sqref="AG161">
    <cfRule type="expression" dxfId="1124" priority="979">
      <formula>INDIRECT(ADDRESS(ROW(),COLUMN()))=TRUNC(INDIRECT(ADDRESS(ROW(),COLUMN())))</formula>
    </cfRule>
  </conditionalFormatting>
  <conditionalFormatting sqref="AH162:AM162">
    <cfRule type="expression" dxfId="1123" priority="980">
      <formula>INDIRECT(ADDRESS(ROW(),COLUMN()))=TRUNC(INDIRECT(ADDRESS(ROW(),COLUMN())))</formula>
    </cfRule>
  </conditionalFormatting>
  <conditionalFormatting sqref="AH161:AM161">
    <cfRule type="expression" dxfId="1122" priority="981">
      <formula>INDIRECT(ADDRESS(ROW(),COLUMN()))=TRUNC(INDIRECT(ADDRESS(ROW(),COLUMN())))</formula>
    </cfRule>
  </conditionalFormatting>
  <conditionalFormatting sqref="AN162">
    <cfRule type="expression" dxfId="1121" priority="982">
      <formula>INDIRECT(ADDRESS(ROW(),COLUMN()))=TRUNC(INDIRECT(ADDRESS(ROW(),COLUMN())))</formula>
    </cfRule>
  </conditionalFormatting>
  <conditionalFormatting sqref="AN161">
    <cfRule type="expression" dxfId="1120" priority="983">
      <formula>INDIRECT(ADDRESS(ROW(),COLUMN()))=TRUNC(INDIRECT(ADDRESS(ROW(),COLUMN())))</formula>
    </cfRule>
  </conditionalFormatting>
  <conditionalFormatting sqref="AO162:AT162">
    <cfRule type="expression" dxfId="1119" priority="984">
      <formula>INDIRECT(ADDRESS(ROW(),COLUMN()))=TRUNC(INDIRECT(ADDRESS(ROW(),COLUMN())))</formula>
    </cfRule>
  </conditionalFormatting>
  <conditionalFormatting sqref="AO161:AT161">
    <cfRule type="expression" dxfId="1118" priority="985">
      <formula>INDIRECT(ADDRESS(ROW(),COLUMN()))=TRUNC(INDIRECT(ADDRESS(ROW(),COLUMN())))</formula>
    </cfRule>
  </conditionalFormatting>
  <conditionalFormatting sqref="AU162">
    <cfRule type="expression" dxfId="1117" priority="986">
      <formula>INDIRECT(ADDRESS(ROW(),COLUMN()))=TRUNC(INDIRECT(ADDRESS(ROW(),COLUMN())))</formula>
    </cfRule>
  </conditionalFormatting>
  <conditionalFormatting sqref="AU161">
    <cfRule type="expression" dxfId="1116" priority="987">
      <formula>INDIRECT(ADDRESS(ROW(),COLUMN()))=TRUNC(INDIRECT(ADDRESS(ROW(),COLUMN())))</formula>
    </cfRule>
  </conditionalFormatting>
  <conditionalFormatting sqref="AV162:AW162">
    <cfRule type="expression" dxfId="1115" priority="988">
      <formula>INDIRECT(ADDRESS(ROW(),COLUMN()))=TRUNC(INDIRECT(ADDRESS(ROW(),COLUMN())))</formula>
    </cfRule>
  </conditionalFormatting>
  <conditionalFormatting sqref="AV161:AW161">
    <cfRule type="expression" dxfId="1114" priority="989">
      <formula>INDIRECT(ADDRESS(ROW(),COLUMN()))=TRUNC(INDIRECT(ADDRESS(ROW(),COLUMN())))</formula>
    </cfRule>
  </conditionalFormatting>
  <conditionalFormatting sqref="AX164:BA165">
    <cfRule type="expression" dxfId="1113" priority="990">
      <formula>INDIRECT(ADDRESS(ROW(),COLUMN()))=TRUNC(INDIRECT(ADDRESS(ROW(),COLUMN())))</formula>
    </cfRule>
  </conditionalFormatting>
  <conditionalFormatting sqref="S165">
    <cfRule type="expression" dxfId="1112" priority="991">
      <formula>INDIRECT(ADDRESS(ROW(),COLUMN()))=TRUNC(INDIRECT(ADDRESS(ROW(),COLUMN())))</formula>
    </cfRule>
  </conditionalFormatting>
  <conditionalFormatting sqref="S164">
    <cfRule type="expression" dxfId="1111" priority="992">
      <formula>INDIRECT(ADDRESS(ROW(),COLUMN()))=TRUNC(INDIRECT(ADDRESS(ROW(),COLUMN())))</formula>
    </cfRule>
  </conditionalFormatting>
  <conditionalFormatting sqref="T165:Y165">
    <cfRule type="expression" dxfId="1110" priority="993">
      <formula>INDIRECT(ADDRESS(ROW(),COLUMN()))=TRUNC(INDIRECT(ADDRESS(ROW(),COLUMN())))</formula>
    </cfRule>
  </conditionalFormatting>
  <conditionalFormatting sqref="T164:Y164">
    <cfRule type="expression" dxfId="1109" priority="994">
      <formula>INDIRECT(ADDRESS(ROW(),COLUMN()))=TRUNC(INDIRECT(ADDRESS(ROW(),COLUMN())))</formula>
    </cfRule>
  </conditionalFormatting>
  <conditionalFormatting sqref="Z165">
    <cfRule type="expression" dxfId="1108" priority="995">
      <formula>INDIRECT(ADDRESS(ROW(),COLUMN()))=TRUNC(INDIRECT(ADDRESS(ROW(),COLUMN())))</formula>
    </cfRule>
  </conditionalFormatting>
  <conditionalFormatting sqref="Z164">
    <cfRule type="expression" dxfId="1107" priority="996">
      <formula>INDIRECT(ADDRESS(ROW(),COLUMN()))=TRUNC(INDIRECT(ADDRESS(ROW(),COLUMN())))</formula>
    </cfRule>
  </conditionalFormatting>
  <conditionalFormatting sqref="AA165:AF165">
    <cfRule type="expression" dxfId="1106" priority="997">
      <formula>INDIRECT(ADDRESS(ROW(),COLUMN()))=TRUNC(INDIRECT(ADDRESS(ROW(),COLUMN())))</formula>
    </cfRule>
  </conditionalFormatting>
  <conditionalFormatting sqref="AA164:AF164">
    <cfRule type="expression" dxfId="1105" priority="998">
      <formula>INDIRECT(ADDRESS(ROW(),COLUMN()))=TRUNC(INDIRECT(ADDRESS(ROW(),COLUMN())))</formula>
    </cfRule>
  </conditionalFormatting>
  <conditionalFormatting sqref="AG165">
    <cfRule type="expression" dxfId="1104" priority="999">
      <formula>INDIRECT(ADDRESS(ROW(),COLUMN()))=TRUNC(INDIRECT(ADDRESS(ROW(),COLUMN())))</formula>
    </cfRule>
  </conditionalFormatting>
  <conditionalFormatting sqref="AG164">
    <cfRule type="expression" dxfId="1103" priority="1000">
      <formula>INDIRECT(ADDRESS(ROW(),COLUMN()))=TRUNC(INDIRECT(ADDRESS(ROW(),COLUMN())))</formula>
    </cfRule>
  </conditionalFormatting>
  <conditionalFormatting sqref="AH165:AM165">
    <cfRule type="expression" dxfId="1102" priority="1001">
      <formula>INDIRECT(ADDRESS(ROW(),COLUMN()))=TRUNC(INDIRECT(ADDRESS(ROW(),COLUMN())))</formula>
    </cfRule>
  </conditionalFormatting>
  <conditionalFormatting sqref="AH164:AM164">
    <cfRule type="expression" dxfId="1101" priority="1002">
      <formula>INDIRECT(ADDRESS(ROW(),COLUMN()))=TRUNC(INDIRECT(ADDRESS(ROW(),COLUMN())))</formula>
    </cfRule>
  </conditionalFormatting>
  <conditionalFormatting sqref="AN165">
    <cfRule type="expression" dxfId="1100" priority="1003">
      <formula>INDIRECT(ADDRESS(ROW(),COLUMN()))=TRUNC(INDIRECT(ADDRESS(ROW(),COLUMN())))</formula>
    </cfRule>
  </conditionalFormatting>
  <conditionalFormatting sqref="AN164">
    <cfRule type="expression" dxfId="1099" priority="1004">
      <formula>INDIRECT(ADDRESS(ROW(),COLUMN()))=TRUNC(INDIRECT(ADDRESS(ROW(),COLUMN())))</formula>
    </cfRule>
  </conditionalFormatting>
  <conditionalFormatting sqref="AO165:AT165">
    <cfRule type="expression" dxfId="1098" priority="1005">
      <formula>INDIRECT(ADDRESS(ROW(),COLUMN()))=TRUNC(INDIRECT(ADDRESS(ROW(),COLUMN())))</formula>
    </cfRule>
  </conditionalFormatting>
  <conditionalFormatting sqref="AO164:AT164">
    <cfRule type="expression" dxfId="1097" priority="1006">
      <formula>INDIRECT(ADDRESS(ROW(),COLUMN()))=TRUNC(INDIRECT(ADDRESS(ROW(),COLUMN())))</formula>
    </cfRule>
  </conditionalFormatting>
  <conditionalFormatting sqref="AU165">
    <cfRule type="expression" dxfId="1096" priority="1007">
      <formula>INDIRECT(ADDRESS(ROW(),COLUMN()))=TRUNC(INDIRECT(ADDRESS(ROW(),COLUMN())))</formula>
    </cfRule>
  </conditionalFormatting>
  <conditionalFormatting sqref="AU164">
    <cfRule type="expression" dxfId="1095" priority="1008">
      <formula>INDIRECT(ADDRESS(ROW(),COLUMN()))=TRUNC(INDIRECT(ADDRESS(ROW(),COLUMN())))</formula>
    </cfRule>
  </conditionalFormatting>
  <conditionalFormatting sqref="AV165:AW165">
    <cfRule type="expression" dxfId="1094" priority="1009">
      <formula>INDIRECT(ADDRESS(ROW(),COLUMN()))=TRUNC(INDIRECT(ADDRESS(ROW(),COLUMN())))</formula>
    </cfRule>
  </conditionalFormatting>
  <conditionalFormatting sqref="AV164:AW164">
    <cfRule type="expression" dxfId="1093" priority="1010">
      <formula>INDIRECT(ADDRESS(ROW(),COLUMN()))=TRUNC(INDIRECT(ADDRESS(ROW(),COLUMN())))</formula>
    </cfRule>
  </conditionalFormatting>
  <conditionalFormatting sqref="AX167:BA168">
    <cfRule type="expression" dxfId="1092" priority="1011">
      <formula>INDIRECT(ADDRESS(ROW(),COLUMN()))=TRUNC(INDIRECT(ADDRESS(ROW(),COLUMN())))</formula>
    </cfRule>
  </conditionalFormatting>
  <conditionalFormatting sqref="S168">
    <cfRule type="expression" dxfId="1091" priority="1012">
      <formula>INDIRECT(ADDRESS(ROW(),COLUMN()))=TRUNC(INDIRECT(ADDRESS(ROW(),COLUMN())))</formula>
    </cfRule>
  </conditionalFormatting>
  <conditionalFormatting sqref="S167">
    <cfRule type="expression" dxfId="1090" priority="1013">
      <formula>INDIRECT(ADDRESS(ROW(),COLUMN()))=TRUNC(INDIRECT(ADDRESS(ROW(),COLUMN())))</formula>
    </cfRule>
  </conditionalFormatting>
  <conditionalFormatting sqref="T168:Y168">
    <cfRule type="expression" dxfId="1089" priority="1014">
      <formula>INDIRECT(ADDRESS(ROW(),COLUMN()))=TRUNC(INDIRECT(ADDRESS(ROW(),COLUMN())))</formula>
    </cfRule>
  </conditionalFormatting>
  <conditionalFormatting sqref="T167:Y167">
    <cfRule type="expression" dxfId="1088" priority="1015">
      <formula>INDIRECT(ADDRESS(ROW(),COLUMN()))=TRUNC(INDIRECT(ADDRESS(ROW(),COLUMN())))</formula>
    </cfRule>
  </conditionalFormatting>
  <conditionalFormatting sqref="Z168">
    <cfRule type="expression" dxfId="1087" priority="1016">
      <formula>INDIRECT(ADDRESS(ROW(),COLUMN()))=TRUNC(INDIRECT(ADDRESS(ROW(),COLUMN())))</formula>
    </cfRule>
  </conditionalFormatting>
  <conditionalFormatting sqref="Z167">
    <cfRule type="expression" dxfId="1086" priority="1017">
      <formula>INDIRECT(ADDRESS(ROW(),COLUMN()))=TRUNC(INDIRECT(ADDRESS(ROW(),COLUMN())))</formula>
    </cfRule>
  </conditionalFormatting>
  <conditionalFormatting sqref="AA168:AF168">
    <cfRule type="expression" dxfId="1085" priority="1018">
      <formula>INDIRECT(ADDRESS(ROW(),COLUMN()))=TRUNC(INDIRECT(ADDRESS(ROW(),COLUMN())))</formula>
    </cfRule>
  </conditionalFormatting>
  <conditionalFormatting sqref="AA167:AF167">
    <cfRule type="expression" dxfId="1084" priority="1019">
      <formula>INDIRECT(ADDRESS(ROW(),COLUMN()))=TRUNC(INDIRECT(ADDRESS(ROW(),COLUMN())))</formula>
    </cfRule>
  </conditionalFormatting>
  <conditionalFormatting sqref="AG168">
    <cfRule type="expression" dxfId="1083" priority="1020">
      <formula>INDIRECT(ADDRESS(ROW(),COLUMN()))=TRUNC(INDIRECT(ADDRESS(ROW(),COLUMN())))</formula>
    </cfRule>
  </conditionalFormatting>
  <conditionalFormatting sqref="AG167">
    <cfRule type="expression" dxfId="1082" priority="1021">
      <formula>INDIRECT(ADDRESS(ROW(),COLUMN()))=TRUNC(INDIRECT(ADDRESS(ROW(),COLUMN())))</formula>
    </cfRule>
  </conditionalFormatting>
  <conditionalFormatting sqref="AH168:AM168">
    <cfRule type="expression" dxfId="1081" priority="1022">
      <formula>INDIRECT(ADDRESS(ROW(),COLUMN()))=TRUNC(INDIRECT(ADDRESS(ROW(),COLUMN())))</formula>
    </cfRule>
  </conditionalFormatting>
  <conditionalFormatting sqref="AH167:AM167">
    <cfRule type="expression" dxfId="1080" priority="1023">
      <formula>INDIRECT(ADDRESS(ROW(),COLUMN()))=TRUNC(INDIRECT(ADDRESS(ROW(),COLUMN())))</formula>
    </cfRule>
  </conditionalFormatting>
  <conditionalFormatting sqref="AN168">
    <cfRule type="expression" dxfId="1079" priority="1024">
      <formula>INDIRECT(ADDRESS(ROW(),COLUMN()))=TRUNC(INDIRECT(ADDRESS(ROW(),COLUMN())))</formula>
    </cfRule>
  </conditionalFormatting>
  <conditionalFormatting sqref="AN167">
    <cfRule type="expression" dxfId="1078" priority="1025">
      <formula>INDIRECT(ADDRESS(ROW(),COLUMN()))=TRUNC(INDIRECT(ADDRESS(ROW(),COLUMN())))</formula>
    </cfRule>
  </conditionalFormatting>
  <conditionalFormatting sqref="AO168:AT168">
    <cfRule type="expression" dxfId="1077" priority="1026">
      <formula>INDIRECT(ADDRESS(ROW(),COLUMN()))=TRUNC(INDIRECT(ADDRESS(ROW(),COLUMN())))</formula>
    </cfRule>
  </conditionalFormatting>
  <conditionalFormatting sqref="AO167:AT167">
    <cfRule type="expression" dxfId="1076" priority="1027">
      <formula>INDIRECT(ADDRESS(ROW(),COLUMN()))=TRUNC(INDIRECT(ADDRESS(ROW(),COLUMN())))</formula>
    </cfRule>
  </conditionalFormatting>
  <conditionalFormatting sqref="AU168">
    <cfRule type="expression" dxfId="1075" priority="1028">
      <formula>INDIRECT(ADDRESS(ROW(),COLUMN()))=TRUNC(INDIRECT(ADDRESS(ROW(),COLUMN())))</formula>
    </cfRule>
  </conditionalFormatting>
  <conditionalFormatting sqref="AU167">
    <cfRule type="expression" dxfId="1074" priority="1029">
      <formula>INDIRECT(ADDRESS(ROW(),COLUMN()))=TRUNC(INDIRECT(ADDRESS(ROW(),COLUMN())))</formula>
    </cfRule>
  </conditionalFormatting>
  <conditionalFormatting sqref="AV168:AW168">
    <cfRule type="expression" dxfId="1073" priority="1030">
      <formula>INDIRECT(ADDRESS(ROW(),COLUMN()))=TRUNC(INDIRECT(ADDRESS(ROW(),COLUMN())))</formula>
    </cfRule>
  </conditionalFormatting>
  <conditionalFormatting sqref="AV167:AW167">
    <cfRule type="expression" dxfId="1072" priority="1031">
      <formula>INDIRECT(ADDRESS(ROW(),COLUMN()))=TRUNC(INDIRECT(ADDRESS(ROW(),COLUMN())))</formula>
    </cfRule>
  </conditionalFormatting>
  <conditionalFormatting sqref="AX170:BA171">
    <cfRule type="expression" dxfId="1071" priority="1032">
      <formula>INDIRECT(ADDRESS(ROW(),COLUMN()))=TRUNC(INDIRECT(ADDRESS(ROW(),COLUMN())))</formula>
    </cfRule>
  </conditionalFormatting>
  <conditionalFormatting sqref="S171">
    <cfRule type="expression" dxfId="1070" priority="1033">
      <formula>INDIRECT(ADDRESS(ROW(),COLUMN()))=TRUNC(INDIRECT(ADDRESS(ROW(),COLUMN())))</formula>
    </cfRule>
  </conditionalFormatting>
  <conditionalFormatting sqref="S170">
    <cfRule type="expression" dxfId="1069" priority="1034">
      <formula>INDIRECT(ADDRESS(ROW(),COLUMN()))=TRUNC(INDIRECT(ADDRESS(ROW(),COLUMN())))</formula>
    </cfRule>
  </conditionalFormatting>
  <conditionalFormatting sqref="T171:Y171">
    <cfRule type="expression" dxfId="1068" priority="1035">
      <formula>INDIRECT(ADDRESS(ROW(),COLUMN()))=TRUNC(INDIRECT(ADDRESS(ROW(),COLUMN())))</formula>
    </cfRule>
  </conditionalFormatting>
  <conditionalFormatting sqref="T170:Y170">
    <cfRule type="expression" dxfId="1067" priority="1036">
      <formula>INDIRECT(ADDRESS(ROW(),COLUMN()))=TRUNC(INDIRECT(ADDRESS(ROW(),COLUMN())))</formula>
    </cfRule>
  </conditionalFormatting>
  <conditionalFormatting sqref="Z171">
    <cfRule type="expression" dxfId="1066" priority="1037">
      <formula>INDIRECT(ADDRESS(ROW(),COLUMN()))=TRUNC(INDIRECT(ADDRESS(ROW(),COLUMN())))</formula>
    </cfRule>
  </conditionalFormatting>
  <conditionalFormatting sqref="Z170">
    <cfRule type="expression" dxfId="1065" priority="1038">
      <formula>INDIRECT(ADDRESS(ROW(),COLUMN()))=TRUNC(INDIRECT(ADDRESS(ROW(),COLUMN())))</formula>
    </cfRule>
  </conditionalFormatting>
  <conditionalFormatting sqref="AA171:AF171">
    <cfRule type="expression" dxfId="1064" priority="1039">
      <formula>INDIRECT(ADDRESS(ROW(),COLUMN()))=TRUNC(INDIRECT(ADDRESS(ROW(),COLUMN())))</formula>
    </cfRule>
  </conditionalFormatting>
  <conditionalFormatting sqref="AA170:AF170">
    <cfRule type="expression" dxfId="1063" priority="1040">
      <formula>INDIRECT(ADDRESS(ROW(),COLUMN()))=TRUNC(INDIRECT(ADDRESS(ROW(),COLUMN())))</formula>
    </cfRule>
  </conditionalFormatting>
  <conditionalFormatting sqref="AG171">
    <cfRule type="expression" dxfId="1062" priority="1041">
      <formula>INDIRECT(ADDRESS(ROW(),COLUMN()))=TRUNC(INDIRECT(ADDRESS(ROW(),COLUMN())))</formula>
    </cfRule>
  </conditionalFormatting>
  <conditionalFormatting sqref="AG170">
    <cfRule type="expression" dxfId="1061" priority="1042">
      <formula>INDIRECT(ADDRESS(ROW(),COLUMN()))=TRUNC(INDIRECT(ADDRESS(ROW(),COLUMN())))</formula>
    </cfRule>
  </conditionalFormatting>
  <conditionalFormatting sqref="AH171:AM171">
    <cfRule type="expression" dxfId="1060" priority="1043">
      <formula>INDIRECT(ADDRESS(ROW(),COLUMN()))=TRUNC(INDIRECT(ADDRESS(ROW(),COLUMN())))</formula>
    </cfRule>
  </conditionalFormatting>
  <conditionalFormatting sqref="AH170:AM170">
    <cfRule type="expression" dxfId="1059" priority="1044">
      <formula>INDIRECT(ADDRESS(ROW(),COLUMN()))=TRUNC(INDIRECT(ADDRESS(ROW(),COLUMN())))</formula>
    </cfRule>
  </conditionalFormatting>
  <conditionalFormatting sqref="AN171">
    <cfRule type="expression" dxfId="1058" priority="1045">
      <formula>INDIRECT(ADDRESS(ROW(),COLUMN()))=TRUNC(INDIRECT(ADDRESS(ROW(),COLUMN())))</formula>
    </cfRule>
  </conditionalFormatting>
  <conditionalFormatting sqref="AN170">
    <cfRule type="expression" dxfId="1057" priority="1046">
      <formula>INDIRECT(ADDRESS(ROW(),COLUMN()))=TRUNC(INDIRECT(ADDRESS(ROW(),COLUMN())))</formula>
    </cfRule>
  </conditionalFormatting>
  <conditionalFormatting sqref="AO171:AT171">
    <cfRule type="expression" dxfId="1056" priority="1047">
      <formula>INDIRECT(ADDRESS(ROW(),COLUMN()))=TRUNC(INDIRECT(ADDRESS(ROW(),COLUMN())))</formula>
    </cfRule>
  </conditionalFormatting>
  <conditionalFormatting sqref="AO170:AT170">
    <cfRule type="expression" dxfId="1055" priority="1048">
      <formula>INDIRECT(ADDRESS(ROW(),COLUMN()))=TRUNC(INDIRECT(ADDRESS(ROW(),COLUMN())))</formula>
    </cfRule>
  </conditionalFormatting>
  <conditionalFormatting sqref="AU171">
    <cfRule type="expression" dxfId="1054" priority="1049">
      <formula>INDIRECT(ADDRESS(ROW(),COLUMN()))=TRUNC(INDIRECT(ADDRESS(ROW(),COLUMN())))</formula>
    </cfRule>
  </conditionalFormatting>
  <conditionalFormatting sqref="AU170">
    <cfRule type="expression" dxfId="1053" priority="1050">
      <formula>INDIRECT(ADDRESS(ROW(),COLUMN()))=TRUNC(INDIRECT(ADDRESS(ROW(),COLUMN())))</formula>
    </cfRule>
  </conditionalFormatting>
  <conditionalFormatting sqref="AV171:AW171">
    <cfRule type="expression" dxfId="1052" priority="1051">
      <formula>INDIRECT(ADDRESS(ROW(),COLUMN()))=TRUNC(INDIRECT(ADDRESS(ROW(),COLUMN())))</formula>
    </cfRule>
  </conditionalFormatting>
  <conditionalFormatting sqref="AV170:AW170">
    <cfRule type="expression" dxfId="1051" priority="1052">
      <formula>INDIRECT(ADDRESS(ROW(),COLUMN()))=TRUNC(INDIRECT(ADDRESS(ROW(),COLUMN())))</formula>
    </cfRule>
  </conditionalFormatting>
  <conditionalFormatting sqref="AX173:BA174">
    <cfRule type="expression" dxfId="1050" priority="1053">
      <formula>INDIRECT(ADDRESS(ROW(),COLUMN()))=TRUNC(INDIRECT(ADDRESS(ROW(),COLUMN())))</formula>
    </cfRule>
  </conditionalFormatting>
  <conditionalFormatting sqref="S174">
    <cfRule type="expression" dxfId="1049" priority="1054">
      <formula>INDIRECT(ADDRESS(ROW(),COLUMN()))=TRUNC(INDIRECT(ADDRESS(ROW(),COLUMN())))</formula>
    </cfRule>
  </conditionalFormatting>
  <conditionalFormatting sqref="S173">
    <cfRule type="expression" dxfId="1048" priority="1055">
      <formula>INDIRECT(ADDRESS(ROW(),COLUMN()))=TRUNC(INDIRECT(ADDRESS(ROW(),COLUMN())))</formula>
    </cfRule>
  </conditionalFormatting>
  <conditionalFormatting sqref="T174:Y174">
    <cfRule type="expression" dxfId="1047" priority="1056">
      <formula>INDIRECT(ADDRESS(ROW(),COLUMN()))=TRUNC(INDIRECT(ADDRESS(ROW(),COLUMN())))</formula>
    </cfRule>
  </conditionalFormatting>
  <conditionalFormatting sqref="T173:Y173">
    <cfRule type="expression" dxfId="1046" priority="1057">
      <formula>INDIRECT(ADDRESS(ROW(),COLUMN()))=TRUNC(INDIRECT(ADDRESS(ROW(),COLUMN())))</formula>
    </cfRule>
  </conditionalFormatting>
  <conditionalFormatting sqref="Z174">
    <cfRule type="expression" dxfId="1045" priority="1058">
      <formula>INDIRECT(ADDRESS(ROW(),COLUMN()))=TRUNC(INDIRECT(ADDRESS(ROW(),COLUMN())))</formula>
    </cfRule>
  </conditionalFormatting>
  <conditionalFormatting sqref="Z173">
    <cfRule type="expression" dxfId="1044" priority="1059">
      <formula>INDIRECT(ADDRESS(ROW(),COLUMN()))=TRUNC(INDIRECT(ADDRESS(ROW(),COLUMN())))</formula>
    </cfRule>
  </conditionalFormatting>
  <conditionalFormatting sqref="AA174:AF174">
    <cfRule type="expression" dxfId="1043" priority="1060">
      <formula>INDIRECT(ADDRESS(ROW(),COLUMN()))=TRUNC(INDIRECT(ADDRESS(ROW(),COLUMN())))</formula>
    </cfRule>
  </conditionalFormatting>
  <conditionalFormatting sqref="AA173:AF173">
    <cfRule type="expression" dxfId="1042" priority="1061">
      <formula>INDIRECT(ADDRESS(ROW(),COLUMN()))=TRUNC(INDIRECT(ADDRESS(ROW(),COLUMN())))</formula>
    </cfRule>
  </conditionalFormatting>
  <conditionalFormatting sqref="AG174">
    <cfRule type="expression" dxfId="1041" priority="1062">
      <formula>INDIRECT(ADDRESS(ROW(),COLUMN()))=TRUNC(INDIRECT(ADDRESS(ROW(),COLUMN())))</formula>
    </cfRule>
  </conditionalFormatting>
  <conditionalFormatting sqref="AG173">
    <cfRule type="expression" dxfId="1040" priority="1063">
      <formula>INDIRECT(ADDRESS(ROW(),COLUMN()))=TRUNC(INDIRECT(ADDRESS(ROW(),COLUMN())))</formula>
    </cfRule>
  </conditionalFormatting>
  <conditionalFormatting sqref="AH174:AM174">
    <cfRule type="expression" dxfId="1039" priority="1064">
      <formula>INDIRECT(ADDRESS(ROW(),COLUMN()))=TRUNC(INDIRECT(ADDRESS(ROW(),COLUMN())))</formula>
    </cfRule>
  </conditionalFormatting>
  <conditionalFormatting sqref="AH173:AM173">
    <cfRule type="expression" dxfId="1038" priority="1065">
      <formula>INDIRECT(ADDRESS(ROW(),COLUMN()))=TRUNC(INDIRECT(ADDRESS(ROW(),COLUMN())))</formula>
    </cfRule>
  </conditionalFormatting>
  <conditionalFormatting sqref="AN174">
    <cfRule type="expression" dxfId="1037" priority="1066">
      <formula>INDIRECT(ADDRESS(ROW(),COLUMN()))=TRUNC(INDIRECT(ADDRESS(ROW(),COLUMN())))</formula>
    </cfRule>
  </conditionalFormatting>
  <conditionalFormatting sqref="AN173">
    <cfRule type="expression" dxfId="1036" priority="1067">
      <formula>INDIRECT(ADDRESS(ROW(),COLUMN()))=TRUNC(INDIRECT(ADDRESS(ROW(),COLUMN())))</formula>
    </cfRule>
  </conditionalFormatting>
  <conditionalFormatting sqref="AO174:AT174">
    <cfRule type="expression" dxfId="1035" priority="1068">
      <formula>INDIRECT(ADDRESS(ROW(),COLUMN()))=TRUNC(INDIRECT(ADDRESS(ROW(),COLUMN())))</formula>
    </cfRule>
  </conditionalFormatting>
  <conditionalFormatting sqref="AO173:AT173">
    <cfRule type="expression" dxfId="1034" priority="1069">
      <formula>INDIRECT(ADDRESS(ROW(),COLUMN()))=TRUNC(INDIRECT(ADDRESS(ROW(),COLUMN())))</formula>
    </cfRule>
  </conditionalFormatting>
  <conditionalFormatting sqref="AU174">
    <cfRule type="expression" dxfId="1033" priority="1070">
      <formula>INDIRECT(ADDRESS(ROW(),COLUMN()))=TRUNC(INDIRECT(ADDRESS(ROW(),COLUMN())))</formula>
    </cfRule>
  </conditionalFormatting>
  <conditionalFormatting sqref="AU173">
    <cfRule type="expression" dxfId="1032" priority="1071">
      <formula>INDIRECT(ADDRESS(ROW(),COLUMN()))=TRUNC(INDIRECT(ADDRESS(ROW(),COLUMN())))</formula>
    </cfRule>
  </conditionalFormatting>
  <conditionalFormatting sqref="AV174:AW174">
    <cfRule type="expression" dxfId="1031" priority="1072">
      <formula>INDIRECT(ADDRESS(ROW(),COLUMN()))=TRUNC(INDIRECT(ADDRESS(ROW(),COLUMN())))</formula>
    </cfRule>
  </conditionalFormatting>
  <conditionalFormatting sqref="AV173:AW173">
    <cfRule type="expression" dxfId="1030" priority="1073">
      <formula>INDIRECT(ADDRESS(ROW(),COLUMN()))=TRUNC(INDIRECT(ADDRESS(ROW(),COLUMN())))</formula>
    </cfRule>
  </conditionalFormatting>
  <conditionalFormatting sqref="AX176:BA177">
    <cfRule type="expression" dxfId="1029" priority="1074">
      <formula>INDIRECT(ADDRESS(ROW(),COLUMN()))=TRUNC(INDIRECT(ADDRESS(ROW(),COLUMN())))</formula>
    </cfRule>
  </conditionalFormatting>
  <conditionalFormatting sqref="S177">
    <cfRule type="expression" dxfId="1028" priority="1075">
      <formula>INDIRECT(ADDRESS(ROW(),COLUMN()))=TRUNC(INDIRECT(ADDRESS(ROW(),COLUMN())))</formula>
    </cfRule>
  </conditionalFormatting>
  <conditionalFormatting sqref="S176">
    <cfRule type="expression" dxfId="1027" priority="1076">
      <formula>INDIRECT(ADDRESS(ROW(),COLUMN()))=TRUNC(INDIRECT(ADDRESS(ROW(),COLUMN())))</formula>
    </cfRule>
  </conditionalFormatting>
  <conditionalFormatting sqref="T177:Y177">
    <cfRule type="expression" dxfId="1026" priority="1077">
      <formula>INDIRECT(ADDRESS(ROW(),COLUMN()))=TRUNC(INDIRECT(ADDRESS(ROW(),COLUMN())))</formula>
    </cfRule>
  </conditionalFormatting>
  <conditionalFormatting sqref="T176:Y176">
    <cfRule type="expression" dxfId="1025" priority="1078">
      <formula>INDIRECT(ADDRESS(ROW(),COLUMN()))=TRUNC(INDIRECT(ADDRESS(ROW(),COLUMN())))</formula>
    </cfRule>
  </conditionalFormatting>
  <conditionalFormatting sqref="Z177">
    <cfRule type="expression" dxfId="1024" priority="1079">
      <formula>INDIRECT(ADDRESS(ROW(),COLUMN()))=TRUNC(INDIRECT(ADDRESS(ROW(),COLUMN())))</formula>
    </cfRule>
  </conditionalFormatting>
  <conditionalFormatting sqref="Z176">
    <cfRule type="expression" dxfId="1023" priority="1080">
      <formula>INDIRECT(ADDRESS(ROW(),COLUMN()))=TRUNC(INDIRECT(ADDRESS(ROW(),COLUMN())))</formula>
    </cfRule>
  </conditionalFormatting>
  <conditionalFormatting sqref="AA177:AF177">
    <cfRule type="expression" dxfId="1022" priority="1081">
      <formula>INDIRECT(ADDRESS(ROW(),COLUMN()))=TRUNC(INDIRECT(ADDRESS(ROW(),COLUMN())))</formula>
    </cfRule>
  </conditionalFormatting>
  <conditionalFormatting sqref="AA176:AF176">
    <cfRule type="expression" dxfId="1021" priority="1082">
      <formula>INDIRECT(ADDRESS(ROW(),COLUMN()))=TRUNC(INDIRECT(ADDRESS(ROW(),COLUMN())))</formula>
    </cfRule>
  </conditionalFormatting>
  <conditionalFormatting sqref="AG177">
    <cfRule type="expression" dxfId="1020" priority="1083">
      <formula>INDIRECT(ADDRESS(ROW(),COLUMN()))=TRUNC(INDIRECT(ADDRESS(ROW(),COLUMN())))</formula>
    </cfRule>
  </conditionalFormatting>
  <conditionalFormatting sqref="AG176">
    <cfRule type="expression" dxfId="1019" priority="1084">
      <formula>INDIRECT(ADDRESS(ROW(),COLUMN()))=TRUNC(INDIRECT(ADDRESS(ROW(),COLUMN())))</formula>
    </cfRule>
  </conditionalFormatting>
  <conditionalFormatting sqref="AH177:AM177">
    <cfRule type="expression" dxfId="1018" priority="1085">
      <formula>INDIRECT(ADDRESS(ROW(),COLUMN()))=TRUNC(INDIRECT(ADDRESS(ROW(),COLUMN())))</formula>
    </cfRule>
  </conditionalFormatting>
  <conditionalFormatting sqref="AH176:AM176">
    <cfRule type="expression" dxfId="1017" priority="1086">
      <formula>INDIRECT(ADDRESS(ROW(),COLUMN()))=TRUNC(INDIRECT(ADDRESS(ROW(),COLUMN())))</formula>
    </cfRule>
  </conditionalFormatting>
  <conditionalFormatting sqref="AN177">
    <cfRule type="expression" dxfId="1016" priority="1087">
      <formula>INDIRECT(ADDRESS(ROW(),COLUMN()))=TRUNC(INDIRECT(ADDRESS(ROW(),COLUMN())))</formula>
    </cfRule>
  </conditionalFormatting>
  <conditionalFormatting sqref="AN176">
    <cfRule type="expression" dxfId="1015" priority="1088">
      <formula>INDIRECT(ADDRESS(ROW(),COLUMN()))=TRUNC(INDIRECT(ADDRESS(ROW(),COLUMN())))</formula>
    </cfRule>
  </conditionalFormatting>
  <conditionalFormatting sqref="AO177:AT177">
    <cfRule type="expression" dxfId="1014" priority="1089">
      <formula>INDIRECT(ADDRESS(ROW(),COLUMN()))=TRUNC(INDIRECT(ADDRESS(ROW(),COLUMN())))</formula>
    </cfRule>
  </conditionalFormatting>
  <conditionalFormatting sqref="AO176:AT176">
    <cfRule type="expression" dxfId="1013" priority="1090">
      <formula>INDIRECT(ADDRESS(ROW(),COLUMN()))=TRUNC(INDIRECT(ADDRESS(ROW(),COLUMN())))</formula>
    </cfRule>
  </conditionalFormatting>
  <conditionalFormatting sqref="AU177">
    <cfRule type="expression" dxfId="1012" priority="1091">
      <formula>INDIRECT(ADDRESS(ROW(),COLUMN()))=TRUNC(INDIRECT(ADDRESS(ROW(),COLUMN())))</formula>
    </cfRule>
  </conditionalFormatting>
  <conditionalFormatting sqref="AU176">
    <cfRule type="expression" dxfId="1011" priority="1092">
      <formula>INDIRECT(ADDRESS(ROW(),COLUMN()))=TRUNC(INDIRECT(ADDRESS(ROW(),COLUMN())))</formula>
    </cfRule>
  </conditionalFormatting>
  <conditionalFormatting sqref="AV177:AW177">
    <cfRule type="expression" dxfId="1010" priority="1093">
      <formula>INDIRECT(ADDRESS(ROW(),COLUMN()))=TRUNC(INDIRECT(ADDRESS(ROW(),COLUMN())))</formula>
    </cfRule>
  </conditionalFormatting>
  <conditionalFormatting sqref="AV176:AW176">
    <cfRule type="expression" dxfId="1009" priority="1094">
      <formula>INDIRECT(ADDRESS(ROW(),COLUMN()))=TRUNC(INDIRECT(ADDRESS(ROW(),COLUMN())))</formula>
    </cfRule>
  </conditionalFormatting>
  <conditionalFormatting sqref="AX179:BA180">
    <cfRule type="expression" dxfId="1008" priority="1095">
      <formula>INDIRECT(ADDRESS(ROW(),COLUMN()))=TRUNC(INDIRECT(ADDRESS(ROW(),COLUMN())))</formula>
    </cfRule>
  </conditionalFormatting>
  <conditionalFormatting sqref="S180">
    <cfRule type="expression" dxfId="1007" priority="1096">
      <formula>INDIRECT(ADDRESS(ROW(),COLUMN()))=TRUNC(INDIRECT(ADDRESS(ROW(),COLUMN())))</formula>
    </cfRule>
  </conditionalFormatting>
  <conditionalFormatting sqref="S179">
    <cfRule type="expression" dxfId="1006" priority="1097">
      <formula>INDIRECT(ADDRESS(ROW(),COLUMN()))=TRUNC(INDIRECT(ADDRESS(ROW(),COLUMN())))</formula>
    </cfRule>
  </conditionalFormatting>
  <conditionalFormatting sqref="T180:Y180">
    <cfRule type="expression" dxfId="1005" priority="1098">
      <formula>INDIRECT(ADDRESS(ROW(),COLUMN()))=TRUNC(INDIRECT(ADDRESS(ROW(),COLUMN())))</formula>
    </cfRule>
  </conditionalFormatting>
  <conditionalFormatting sqref="T179:Y179">
    <cfRule type="expression" dxfId="1004" priority="1099">
      <formula>INDIRECT(ADDRESS(ROW(),COLUMN()))=TRUNC(INDIRECT(ADDRESS(ROW(),COLUMN())))</formula>
    </cfRule>
  </conditionalFormatting>
  <conditionalFormatting sqref="Z180">
    <cfRule type="expression" dxfId="1003" priority="1100">
      <formula>INDIRECT(ADDRESS(ROW(),COLUMN()))=TRUNC(INDIRECT(ADDRESS(ROW(),COLUMN())))</formula>
    </cfRule>
  </conditionalFormatting>
  <conditionalFormatting sqref="Z179">
    <cfRule type="expression" dxfId="1002" priority="1101">
      <formula>INDIRECT(ADDRESS(ROW(),COLUMN()))=TRUNC(INDIRECT(ADDRESS(ROW(),COLUMN())))</formula>
    </cfRule>
  </conditionalFormatting>
  <conditionalFormatting sqref="AA180:AF180">
    <cfRule type="expression" dxfId="1001" priority="1102">
      <formula>INDIRECT(ADDRESS(ROW(),COLUMN()))=TRUNC(INDIRECT(ADDRESS(ROW(),COLUMN())))</formula>
    </cfRule>
  </conditionalFormatting>
  <conditionalFormatting sqref="AA179:AF179">
    <cfRule type="expression" dxfId="1000" priority="1103">
      <formula>INDIRECT(ADDRESS(ROW(),COLUMN()))=TRUNC(INDIRECT(ADDRESS(ROW(),COLUMN())))</formula>
    </cfRule>
  </conditionalFormatting>
  <conditionalFormatting sqref="AG180">
    <cfRule type="expression" dxfId="999" priority="1104">
      <formula>INDIRECT(ADDRESS(ROW(),COLUMN()))=TRUNC(INDIRECT(ADDRESS(ROW(),COLUMN())))</formula>
    </cfRule>
  </conditionalFormatting>
  <conditionalFormatting sqref="AG179">
    <cfRule type="expression" dxfId="998" priority="1105">
      <formula>INDIRECT(ADDRESS(ROW(),COLUMN()))=TRUNC(INDIRECT(ADDRESS(ROW(),COLUMN())))</formula>
    </cfRule>
  </conditionalFormatting>
  <conditionalFormatting sqref="AH180:AM180">
    <cfRule type="expression" dxfId="997" priority="1106">
      <formula>INDIRECT(ADDRESS(ROW(),COLUMN()))=TRUNC(INDIRECT(ADDRESS(ROW(),COLUMN())))</formula>
    </cfRule>
  </conditionalFormatting>
  <conditionalFormatting sqref="AH179:AM179">
    <cfRule type="expression" dxfId="996" priority="1107">
      <formula>INDIRECT(ADDRESS(ROW(),COLUMN()))=TRUNC(INDIRECT(ADDRESS(ROW(),COLUMN())))</formula>
    </cfRule>
  </conditionalFormatting>
  <conditionalFormatting sqref="AN180">
    <cfRule type="expression" dxfId="995" priority="1108">
      <formula>INDIRECT(ADDRESS(ROW(),COLUMN()))=TRUNC(INDIRECT(ADDRESS(ROW(),COLUMN())))</formula>
    </cfRule>
  </conditionalFormatting>
  <conditionalFormatting sqref="AN179">
    <cfRule type="expression" dxfId="994" priority="1109">
      <formula>INDIRECT(ADDRESS(ROW(),COLUMN()))=TRUNC(INDIRECT(ADDRESS(ROW(),COLUMN())))</formula>
    </cfRule>
  </conditionalFormatting>
  <conditionalFormatting sqref="AO180:AT180">
    <cfRule type="expression" dxfId="993" priority="1110">
      <formula>INDIRECT(ADDRESS(ROW(),COLUMN()))=TRUNC(INDIRECT(ADDRESS(ROW(),COLUMN())))</formula>
    </cfRule>
  </conditionalFormatting>
  <conditionalFormatting sqref="AO179:AT179">
    <cfRule type="expression" dxfId="992" priority="1111">
      <formula>INDIRECT(ADDRESS(ROW(),COLUMN()))=TRUNC(INDIRECT(ADDRESS(ROW(),COLUMN())))</formula>
    </cfRule>
  </conditionalFormatting>
  <conditionalFormatting sqref="AU180">
    <cfRule type="expression" dxfId="991" priority="1112">
      <formula>INDIRECT(ADDRESS(ROW(),COLUMN()))=TRUNC(INDIRECT(ADDRESS(ROW(),COLUMN())))</formula>
    </cfRule>
  </conditionalFormatting>
  <conditionalFormatting sqref="AU179">
    <cfRule type="expression" dxfId="990" priority="1113">
      <formula>INDIRECT(ADDRESS(ROW(),COLUMN()))=TRUNC(INDIRECT(ADDRESS(ROW(),COLUMN())))</formula>
    </cfRule>
  </conditionalFormatting>
  <conditionalFormatting sqref="AV180:AW180">
    <cfRule type="expression" dxfId="989" priority="1114">
      <formula>INDIRECT(ADDRESS(ROW(),COLUMN()))=TRUNC(INDIRECT(ADDRESS(ROW(),COLUMN())))</formula>
    </cfRule>
  </conditionalFormatting>
  <conditionalFormatting sqref="AV179:AW179">
    <cfRule type="expression" dxfId="988" priority="1115">
      <formula>INDIRECT(ADDRESS(ROW(),COLUMN()))=TRUNC(INDIRECT(ADDRESS(ROW(),COLUMN())))</formula>
    </cfRule>
  </conditionalFormatting>
  <conditionalFormatting sqref="AX182:BA183">
    <cfRule type="expression" dxfId="987" priority="1116">
      <formula>INDIRECT(ADDRESS(ROW(),COLUMN()))=TRUNC(INDIRECT(ADDRESS(ROW(),COLUMN())))</formula>
    </cfRule>
  </conditionalFormatting>
  <conditionalFormatting sqref="S183">
    <cfRule type="expression" dxfId="986" priority="1117">
      <formula>INDIRECT(ADDRESS(ROW(),COLUMN()))=TRUNC(INDIRECT(ADDRESS(ROW(),COLUMN())))</formula>
    </cfRule>
  </conditionalFormatting>
  <conditionalFormatting sqref="S182">
    <cfRule type="expression" dxfId="985" priority="1118">
      <formula>INDIRECT(ADDRESS(ROW(),COLUMN()))=TRUNC(INDIRECT(ADDRESS(ROW(),COLUMN())))</formula>
    </cfRule>
  </conditionalFormatting>
  <conditionalFormatting sqref="T183:Y183">
    <cfRule type="expression" dxfId="984" priority="1119">
      <formula>INDIRECT(ADDRESS(ROW(),COLUMN()))=TRUNC(INDIRECT(ADDRESS(ROW(),COLUMN())))</formula>
    </cfRule>
  </conditionalFormatting>
  <conditionalFormatting sqref="T182:Y182">
    <cfRule type="expression" dxfId="983" priority="1120">
      <formula>INDIRECT(ADDRESS(ROW(),COLUMN()))=TRUNC(INDIRECT(ADDRESS(ROW(),COLUMN())))</formula>
    </cfRule>
  </conditionalFormatting>
  <conditionalFormatting sqref="Z183">
    <cfRule type="expression" dxfId="982" priority="1121">
      <formula>INDIRECT(ADDRESS(ROW(),COLUMN()))=TRUNC(INDIRECT(ADDRESS(ROW(),COLUMN())))</formula>
    </cfRule>
  </conditionalFormatting>
  <conditionalFormatting sqref="Z182">
    <cfRule type="expression" dxfId="981" priority="1122">
      <formula>INDIRECT(ADDRESS(ROW(),COLUMN()))=TRUNC(INDIRECT(ADDRESS(ROW(),COLUMN())))</formula>
    </cfRule>
  </conditionalFormatting>
  <conditionalFormatting sqref="AA183:AF183">
    <cfRule type="expression" dxfId="980" priority="1123">
      <formula>INDIRECT(ADDRESS(ROW(),COLUMN()))=TRUNC(INDIRECT(ADDRESS(ROW(),COLUMN())))</formula>
    </cfRule>
  </conditionalFormatting>
  <conditionalFormatting sqref="AA182:AF182">
    <cfRule type="expression" dxfId="979" priority="1124">
      <formula>INDIRECT(ADDRESS(ROW(),COLUMN()))=TRUNC(INDIRECT(ADDRESS(ROW(),COLUMN())))</formula>
    </cfRule>
  </conditionalFormatting>
  <conditionalFormatting sqref="AG183">
    <cfRule type="expression" dxfId="978" priority="1125">
      <formula>INDIRECT(ADDRESS(ROW(),COLUMN()))=TRUNC(INDIRECT(ADDRESS(ROW(),COLUMN())))</formula>
    </cfRule>
  </conditionalFormatting>
  <conditionalFormatting sqref="AG182">
    <cfRule type="expression" dxfId="977" priority="1126">
      <formula>INDIRECT(ADDRESS(ROW(),COLUMN()))=TRUNC(INDIRECT(ADDRESS(ROW(),COLUMN())))</formula>
    </cfRule>
  </conditionalFormatting>
  <conditionalFormatting sqref="AH183:AM183">
    <cfRule type="expression" dxfId="976" priority="1127">
      <formula>INDIRECT(ADDRESS(ROW(),COLUMN()))=TRUNC(INDIRECT(ADDRESS(ROW(),COLUMN())))</formula>
    </cfRule>
  </conditionalFormatting>
  <conditionalFormatting sqref="AH182:AM182">
    <cfRule type="expression" dxfId="975" priority="1128">
      <formula>INDIRECT(ADDRESS(ROW(),COLUMN()))=TRUNC(INDIRECT(ADDRESS(ROW(),COLUMN())))</formula>
    </cfRule>
  </conditionalFormatting>
  <conditionalFormatting sqref="AN183">
    <cfRule type="expression" dxfId="974" priority="1129">
      <formula>INDIRECT(ADDRESS(ROW(),COLUMN()))=TRUNC(INDIRECT(ADDRESS(ROW(),COLUMN())))</formula>
    </cfRule>
  </conditionalFormatting>
  <conditionalFormatting sqref="AN182">
    <cfRule type="expression" dxfId="973" priority="1130">
      <formula>INDIRECT(ADDRESS(ROW(),COLUMN()))=TRUNC(INDIRECT(ADDRESS(ROW(),COLUMN())))</formula>
    </cfRule>
  </conditionalFormatting>
  <conditionalFormatting sqref="AO183:AT183">
    <cfRule type="expression" dxfId="972" priority="1131">
      <formula>INDIRECT(ADDRESS(ROW(),COLUMN()))=TRUNC(INDIRECT(ADDRESS(ROW(),COLUMN())))</formula>
    </cfRule>
  </conditionalFormatting>
  <conditionalFormatting sqref="AO182:AT182">
    <cfRule type="expression" dxfId="971" priority="1132">
      <formula>INDIRECT(ADDRESS(ROW(),COLUMN()))=TRUNC(INDIRECT(ADDRESS(ROW(),COLUMN())))</formula>
    </cfRule>
  </conditionalFormatting>
  <conditionalFormatting sqref="AU183">
    <cfRule type="expression" dxfId="970" priority="1133">
      <formula>INDIRECT(ADDRESS(ROW(),COLUMN()))=TRUNC(INDIRECT(ADDRESS(ROW(),COLUMN())))</formula>
    </cfRule>
  </conditionalFormatting>
  <conditionalFormatting sqref="AU182">
    <cfRule type="expression" dxfId="969" priority="1134">
      <formula>INDIRECT(ADDRESS(ROW(),COLUMN()))=TRUNC(INDIRECT(ADDRESS(ROW(),COLUMN())))</formula>
    </cfRule>
  </conditionalFormatting>
  <conditionalFormatting sqref="AV183:AW183">
    <cfRule type="expression" dxfId="968" priority="1135">
      <formula>INDIRECT(ADDRESS(ROW(),COLUMN()))=TRUNC(INDIRECT(ADDRESS(ROW(),COLUMN())))</formula>
    </cfRule>
  </conditionalFormatting>
  <conditionalFormatting sqref="AV182:AW182">
    <cfRule type="expression" dxfId="967" priority="1136">
      <formula>INDIRECT(ADDRESS(ROW(),COLUMN()))=TRUNC(INDIRECT(ADDRESS(ROW(),COLUMN())))</formula>
    </cfRule>
  </conditionalFormatting>
  <conditionalFormatting sqref="AX185:BA186">
    <cfRule type="expression" dxfId="966" priority="1137">
      <formula>INDIRECT(ADDRESS(ROW(),COLUMN()))=TRUNC(INDIRECT(ADDRESS(ROW(),COLUMN())))</formula>
    </cfRule>
  </conditionalFormatting>
  <conditionalFormatting sqref="S186">
    <cfRule type="expression" dxfId="965" priority="1138">
      <formula>INDIRECT(ADDRESS(ROW(),COLUMN()))=TRUNC(INDIRECT(ADDRESS(ROW(),COLUMN())))</formula>
    </cfRule>
  </conditionalFormatting>
  <conditionalFormatting sqref="S185">
    <cfRule type="expression" dxfId="964" priority="1139">
      <formula>INDIRECT(ADDRESS(ROW(),COLUMN()))=TRUNC(INDIRECT(ADDRESS(ROW(),COLUMN())))</formula>
    </cfRule>
  </conditionalFormatting>
  <conditionalFormatting sqref="T186:Y186">
    <cfRule type="expression" dxfId="963" priority="1140">
      <formula>INDIRECT(ADDRESS(ROW(),COLUMN()))=TRUNC(INDIRECT(ADDRESS(ROW(),COLUMN())))</formula>
    </cfRule>
  </conditionalFormatting>
  <conditionalFormatting sqref="T185:Y185">
    <cfRule type="expression" dxfId="962" priority="1141">
      <formula>INDIRECT(ADDRESS(ROW(),COLUMN()))=TRUNC(INDIRECT(ADDRESS(ROW(),COLUMN())))</formula>
    </cfRule>
  </conditionalFormatting>
  <conditionalFormatting sqref="Z186">
    <cfRule type="expression" dxfId="961" priority="1142">
      <formula>INDIRECT(ADDRESS(ROW(),COLUMN()))=TRUNC(INDIRECT(ADDRESS(ROW(),COLUMN())))</formula>
    </cfRule>
  </conditionalFormatting>
  <conditionalFormatting sqref="Z185">
    <cfRule type="expression" dxfId="960" priority="1143">
      <formula>INDIRECT(ADDRESS(ROW(),COLUMN()))=TRUNC(INDIRECT(ADDRESS(ROW(),COLUMN())))</formula>
    </cfRule>
  </conditionalFormatting>
  <conditionalFormatting sqref="AA186:AF186">
    <cfRule type="expression" dxfId="959" priority="1144">
      <formula>INDIRECT(ADDRESS(ROW(),COLUMN()))=TRUNC(INDIRECT(ADDRESS(ROW(),COLUMN())))</formula>
    </cfRule>
  </conditionalFormatting>
  <conditionalFormatting sqref="AA185:AF185">
    <cfRule type="expression" dxfId="958" priority="1145">
      <formula>INDIRECT(ADDRESS(ROW(),COLUMN()))=TRUNC(INDIRECT(ADDRESS(ROW(),COLUMN())))</formula>
    </cfRule>
  </conditionalFormatting>
  <conditionalFormatting sqref="AG186">
    <cfRule type="expression" dxfId="957" priority="1146">
      <formula>INDIRECT(ADDRESS(ROW(),COLUMN()))=TRUNC(INDIRECT(ADDRESS(ROW(),COLUMN())))</formula>
    </cfRule>
  </conditionalFormatting>
  <conditionalFormatting sqref="AG185">
    <cfRule type="expression" dxfId="956" priority="1147">
      <formula>INDIRECT(ADDRESS(ROW(),COLUMN()))=TRUNC(INDIRECT(ADDRESS(ROW(),COLUMN())))</formula>
    </cfRule>
  </conditionalFormatting>
  <conditionalFormatting sqref="AH186:AM186">
    <cfRule type="expression" dxfId="955" priority="1148">
      <formula>INDIRECT(ADDRESS(ROW(),COLUMN()))=TRUNC(INDIRECT(ADDRESS(ROW(),COLUMN())))</formula>
    </cfRule>
  </conditionalFormatting>
  <conditionalFormatting sqref="AH185:AM185">
    <cfRule type="expression" dxfId="954" priority="1149">
      <formula>INDIRECT(ADDRESS(ROW(),COLUMN()))=TRUNC(INDIRECT(ADDRESS(ROW(),COLUMN())))</formula>
    </cfRule>
  </conditionalFormatting>
  <conditionalFormatting sqref="AN186">
    <cfRule type="expression" dxfId="953" priority="1150">
      <formula>INDIRECT(ADDRESS(ROW(),COLUMN()))=TRUNC(INDIRECT(ADDRESS(ROW(),COLUMN())))</formula>
    </cfRule>
  </conditionalFormatting>
  <conditionalFormatting sqref="AN185">
    <cfRule type="expression" dxfId="952" priority="1151">
      <formula>INDIRECT(ADDRESS(ROW(),COLUMN()))=TRUNC(INDIRECT(ADDRESS(ROW(),COLUMN())))</formula>
    </cfRule>
  </conditionalFormatting>
  <conditionalFormatting sqref="AO186:AT186">
    <cfRule type="expression" dxfId="951" priority="1152">
      <formula>INDIRECT(ADDRESS(ROW(),COLUMN()))=TRUNC(INDIRECT(ADDRESS(ROW(),COLUMN())))</formula>
    </cfRule>
  </conditionalFormatting>
  <conditionalFormatting sqref="AO185:AT185">
    <cfRule type="expression" dxfId="950" priority="1153">
      <formula>INDIRECT(ADDRESS(ROW(),COLUMN()))=TRUNC(INDIRECT(ADDRESS(ROW(),COLUMN())))</formula>
    </cfRule>
  </conditionalFormatting>
  <conditionalFormatting sqref="AU186">
    <cfRule type="expression" dxfId="949" priority="1154">
      <formula>INDIRECT(ADDRESS(ROW(),COLUMN()))=TRUNC(INDIRECT(ADDRESS(ROW(),COLUMN())))</formula>
    </cfRule>
  </conditionalFormatting>
  <conditionalFormatting sqref="AU185">
    <cfRule type="expression" dxfId="948" priority="1155">
      <formula>INDIRECT(ADDRESS(ROW(),COLUMN()))=TRUNC(INDIRECT(ADDRESS(ROW(),COLUMN())))</formula>
    </cfRule>
  </conditionalFormatting>
  <conditionalFormatting sqref="AV186:AW186">
    <cfRule type="expression" dxfId="947" priority="1156">
      <formula>INDIRECT(ADDRESS(ROW(),COLUMN()))=TRUNC(INDIRECT(ADDRESS(ROW(),COLUMN())))</formula>
    </cfRule>
  </conditionalFormatting>
  <conditionalFormatting sqref="AV185:AW185">
    <cfRule type="expression" dxfId="946" priority="1157">
      <formula>INDIRECT(ADDRESS(ROW(),COLUMN()))=TRUNC(INDIRECT(ADDRESS(ROW(),COLUMN())))</formula>
    </cfRule>
  </conditionalFormatting>
  <conditionalFormatting sqref="AX188:BA189">
    <cfRule type="expression" dxfId="945" priority="1158">
      <formula>INDIRECT(ADDRESS(ROW(),COLUMN()))=TRUNC(INDIRECT(ADDRESS(ROW(),COLUMN())))</formula>
    </cfRule>
  </conditionalFormatting>
  <conditionalFormatting sqref="S189">
    <cfRule type="expression" dxfId="944" priority="1159">
      <formula>INDIRECT(ADDRESS(ROW(),COLUMN()))=TRUNC(INDIRECT(ADDRESS(ROW(),COLUMN())))</formula>
    </cfRule>
  </conditionalFormatting>
  <conditionalFormatting sqref="S188">
    <cfRule type="expression" dxfId="943" priority="1160">
      <formula>INDIRECT(ADDRESS(ROW(),COLUMN()))=TRUNC(INDIRECT(ADDRESS(ROW(),COLUMN())))</formula>
    </cfRule>
  </conditionalFormatting>
  <conditionalFormatting sqref="T189:Y189">
    <cfRule type="expression" dxfId="942" priority="1161">
      <formula>INDIRECT(ADDRESS(ROW(),COLUMN()))=TRUNC(INDIRECT(ADDRESS(ROW(),COLUMN())))</formula>
    </cfRule>
  </conditionalFormatting>
  <conditionalFormatting sqref="T188:Y188">
    <cfRule type="expression" dxfId="941" priority="1162">
      <formula>INDIRECT(ADDRESS(ROW(),COLUMN()))=TRUNC(INDIRECT(ADDRESS(ROW(),COLUMN())))</formula>
    </cfRule>
  </conditionalFormatting>
  <conditionalFormatting sqref="Z189">
    <cfRule type="expression" dxfId="940" priority="1163">
      <formula>INDIRECT(ADDRESS(ROW(),COLUMN()))=TRUNC(INDIRECT(ADDRESS(ROW(),COLUMN())))</formula>
    </cfRule>
  </conditionalFormatting>
  <conditionalFormatting sqref="Z188">
    <cfRule type="expression" dxfId="939" priority="1164">
      <formula>INDIRECT(ADDRESS(ROW(),COLUMN()))=TRUNC(INDIRECT(ADDRESS(ROW(),COLUMN())))</formula>
    </cfRule>
  </conditionalFormatting>
  <conditionalFormatting sqref="AA189:AF189">
    <cfRule type="expression" dxfId="938" priority="1165">
      <formula>INDIRECT(ADDRESS(ROW(),COLUMN()))=TRUNC(INDIRECT(ADDRESS(ROW(),COLUMN())))</formula>
    </cfRule>
  </conditionalFormatting>
  <conditionalFormatting sqref="AA188:AF188">
    <cfRule type="expression" dxfId="937" priority="1166">
      <formula>INDIRECT(ADDRESS(ROW(),COLUMN()))=TRUNC(INDIRECT(ADDRESS(ROW(),COLUMN())))</formula>
    </cfRule>
  </conditionalFormatting>
  <conditionalFormatting sqref="AG189">
    <cfRule type="expression" dxfId="936" priority="1167">
      <formula>INDIRECT(ADDRESS(ROW(),COLUMN()))=TRUNC(INDIRECT(ADDRESS(ROW(),COLUMN())))</formula>
    </cfRule>
  </conditionalFormatting>
  <conditionalFormatting sqref="AG188">
    <cfRule type="expression" dxfId="935" priority="1168">
      <formula>INDIRECT(ADDRESS(ROW(),COLUMN()))=TRUNC(INDIRECT(ADDRESS(ROW(),COLUMN())))</formula>
    </cfRule>
  </conditionalFormatting>
  <conditionalFormatting sqref="AH189:AM189">
    <cfRule type="expression" dxfId="934" priority="1169">
      <formula>INDIRECT(ADDRESS(ROW(),COLUMN()))=TRUNC(INDIRECT(ADDRESS(ROW(),COLUMN())))</formula>
    </cfRule>
  </conditionalFormatting>
  <conditionalFormatting sqref="AH188:AM188">
    <cfRule type="expression" dxfId="933" priority="1170">
      <formula>INDIRECT(ADDRESS(ROW(),COLUMN()))=TRUNC(INDIRECT(ADDRESS(ROW(),COLUMN())))</formula>
    </cfRule>
  </conditionalFormatting>
  <conditionalFormatting sqref="AN189">
    <cfRule type="expression" dxfId="932" priority="1171">
      <formula>INDIRECT(ADDRESS(ROW(),COLUMN()))=TRUNC(INDIRECT(ADDRESS(ROW(),COLUMN())))</formula>
    </cfRule>
  </conditionalFormatting>
  <conditionalFormatting sqref="AN188">
    <cfRule type="expression" dxfId="931" priority="1172">
      <formula>INDIRECT(ADDRESS(ROW(),COLUMN()))=TRUNC(INDIRECT(ADDRESS(ROW(),COLUMN())))</formula>
    </cfRule>
  </conditionalFormatting>
  <conditionalFormatting sqref="AO189:AT189">
    <cfRule type="expression" dxfId="930" priority="1173">
      <formula>INDIRECT(ADDRESS(ROW(),COLUMN()))=TRUNC(INDIRECT(ADDRESS(ROW(),COLUMN())))</formula>
    </cfRule>
  </conditionalFormatting>
  <conditionalFormatting sqref="AO188:AT188">
    <cfRule type="expression" dxfId="929" priority="1174">
      <formula>INDIRECT(ADDRESS(ROW(),COLUMN()))=TRUNC(INDIRECT(ADDRESS(ROW(),COLUMN())))</formula>
    </cfRule>
  </conditionalFormatting>
  <conditionalFormatting sqref="AU189">
    <cfRule type="expression" dxfId="928" priority="1175">
      <formula>INDIRECT(ADDRESS(ROW(),COLUMN()))=TRUNC(INDIRECT(ADDRESS(ROW(),COLUMN())))</formula>
    </cfRule>
  </conditionalFormatting>
  <conditionalFormatting sqref="AU188">
    <cfRule type="expression" dxfId="927" priority="1176">
      <formula>INDIRECT(ADDRESS(ROW(),COLUMN()))=TRUNC(INDIRECT(ADDRESS(ROW(),COLUMN())))</formula>
    </cfRule>
  </conditionalFormatting>
  <conditionalFormatting sqref="AV189:AW189">
    <cfRule type="expression" dxfId="926" priority="1177">
      <formula>INDIRECT(ADDRESS(ROW(),COLUMN()))=TRUNC(INDIRECT(ADDRESS(ROW(),COLUMN())))</formula>
    </cfRule>
  </conditionalFormatting>
  <conditionalFormatting sqref="AV188:AW188">
    <cfRule type="expression" dxfId="925" priority="1178">
      <formula>INDIRECT(ADDRESS(ROW(),COLUMN()))=TRUNC(INDIRECT(ADDRESS(ROW(),COLUMN())))</formula>
    </cfRule>
  </conditionalFormatting>
  <conditionalFormatting sqref="AX191:BA192">
    <cfRule type="expression" dxfId="924" priority="1179">
      <formula>INDIRECT(ADDRESS(ROW(),COLUMN()))=TRUNC(INDIRECT(ADDRESS(ROW(),COLUMN())))</formula>
    </cfRule>
  </conditionalFormatting>
  <conditionalFormatting sqref="S192">
    <cfRule type="expression" dxfId="923" priority="1180">
      <formula>INDIRECT(ADDRESS(ROW(),COLUMN()))=TRUNC(INDIRECT(ADDRESS(ROW(),COLUMN())))</formula>
    </cfRule>
  </conditionalFormatting>
  <conditionalFormatting sqref="S191">
    <cfRule type="expression" dxfId="922" priority="1181">
      <formula>INDIRECT(ADDRESS(ROW(),COLUMN()))=TRUNC(INDIRECT(ADDRESS(ROW(),COLUMN())))</formula>
    </cfRule>
  </conditionalFormatting>
  <conditionalFormatting sqref="T192:Y192">
    <cfRule type="expression" dxfId="921" priority="1182">
      <formula>INDIRECT(ADDRESS(ROW(),COLUMN()))=TRUNC(INDIRECT(ADDRESS(ROW(),COLUMN())))</formula>
    </cfRule>
  </conditionalFormatting>
  <conditionalFormatting sqref="T191:Y191">
    <cfRule type="expression" dxfId="920" priority="1183">
      <formula>INDIRECT(ADDRESS(ROW(),COLUMN()))=TRUNC(INDIRECT(ADDRESS(ROW(),COLUMN())))</formula>
    </cfRule>
  </conditionalFormatting>
  <conditionalFormatting sqref="Z192">
    <cfRule type="expression" dxfId="919" priority="1184">
      <formula>INDIRECT(ADDRESS(ROW(),COLUMN()))=TRUNC(INDIRECT(ADDRESS(ROW(),COLUMN())))</formula>
    </cfRule>
  </conditionalFormatting>
  <conditionalFormatting sqref="Z191">
    <cfRule type="expression" dxfId="918" priority="1185">
      <formula>INDIRECT(ADDRESS(ROW(),COLUMN()))=TRUNC(INDIRECT(ADDRESS(ROW(),COLUMN())))</formula>
    </cfRule>
  </conditionalFormatting>
  <conditionalFormatting sqref="AA192:AF192">
    <cfRule type="expression" dxfId="917" priority="1186">
      <formula>INDIRECT(ADDRESS(ROW(),COLUMN()))=TRUNC(INDIRECT(ADDRESS(ROW(),COLUMN())))</formula>
    </cfRule>
  </conditionalFormatting>
  <conditionalFormatting sqref="AA191:AF191">
    <cfRule type="expression" dxfId="916" priority="1187">
      <formula>INDIRECT(ADDRESS(ROW(),COLUMN()))=TRUNC(INDIRECT(ADDRESS(ROW(),COLUMN())))</formula>
    </cfRule>
  </conditionalFormatting>
  <conditionalFormatting sqref="AG192">
    <cfRule type="expression" dxfId="915" priority="1188">
      <formula>INDIRECT(ADDRESS(ROW(),COLUMN()))=TRUNC(INDIRECT(ADDRESS(ROW(),COLUMN())))</formula>
    </cfRule>
  </conditionalFormatting>
  <conditionalFormatting sqref="AG191">
    <cfRule type="expression" dxfId="914" priority="1189">
      <formula>INDIRECT(ADDRESS(ROW(),COLUMN()))=TRUNC(INDIRECT(ADDRESS(ROW(),COLUMN())))</formula>
    </cfRule>
  </conditionalFormatting>
  <conditionalFormatting sqref="AH192:AM192">
    <cfRule type="expression" dxfId="913" priority="1190">
      <formula>INDIRECT(ADDRESS(ROW(),COLUMN()))=TRUNC(INDIRECT(ADDRESS(ROW(),COLUMN())))</formula>
    </cfRule>
  </conditionalFormatting>
  <conditionalFormatting sqref="AH191:AM191">
    <cfRule type="expression" dxfId="912" priority="1191">
      <formula>INDIRECT(ADDRESS(ROW(),COLUMN()))=TRUNC(INDIRECT(ADDRESS(ROW(),COLUMN())))</formula>
    </cfRule>
  </conditionalFormatting>
  <conditionalFormatting sqref="AN192">
    <cfRule type="expression" dxfId="911" priority="1192">
      <formula>INDIRECT(ADDRESS(ROW(),COLUMN()))=TRUNC(INDIRECT(ADDRESS(ROW(),COLUMN())))</formula>
    </cfRule>
  </conditionalFormatting>
  <conditionalFormatting sqref="AN191">
    <cfRule type="expression" dxfId="910" priority="1193">
      <formula>INDIRECT(ADDRESS(ROW(),COLUMN()))=TRUNC(INDIRECT(ADDRESS(ROW(),COLUMN())))</formula>
    </cfRule>
  </conditionalFormatting>
  <conditionalFormatting sqref="AO192:AT192">
    <cfRule type="expression" dxfId="909" priority="1194">
      <formula>INDIRECT(ADDRESS(ROW(),COLUMN()))=TRUNC(INDIRECT(ADDRESS(ROW(),COLUMN())))</formula>
    </cfRule>
  </conditionalFormatting>
  <conditionalFormatting sqref="AO191:AT191">
    <cfRule type="expression" dxfId="908" priority="1195">
      <formula>INDIRECT(ADDRESS(ROW(),COLUMN()))=TRUNC(INDIRECT(ADDRESS(ROW(),COLUMN())))</formula>
    </cfRule>
  </conditionalFormatting>
  <conditionalFormatting sqref="AU192">
    <cfRule type="expression" dxfId="907" priority="1196">
      <formula>INDIRECT(ADDRESS(ROW(),COLUMN()))=TRUNC(INDIRECT(ADDRESS(ROW(),COLUMN())))</formula>
    </cfRule>
  </conditionalFormatting>
  <conditionalFormatting sqref="AU191">
    <cfRule type="expression" dxfId="906" priority="1197">
      <formula>INDIRECT(ADDRESS(ROW(),COLUMN()))=TRUNC(INDIRECT(ADDRESS(ROW(),COLUMN())))</formula>
    </cfRule>
  </conditionalFormatting>
  <conditionalFormatting sqref="AV192:AW192">
    <cfRule type="expression" dxfId="905" priority="1198">
      <formula>INDIRECT(ADDRESS(ROW(),COLUMN()))=TRUNC(INDIRECT(ADDRESS(ROW(),COLUMN())))</formula>
    </cfRule>
  </conditionalFormatting>
  <conditionalFormatting sqref="AV191:AW191">
    <cfRule type="expression" dxfId="904" priority="1199">
      <formula>INDIRECT(ADDRESS(ROW(),COLUMN()))=TRUNC(INDIRECT(ADDRESS(ROW(),COLUMN())))</formula>
    </cfRule>
  </conditionalFormatting>
  <conditionalFormatting sqref="AX194:BA195">
    <cfRule type="expression" dxfId="903" priority="1200">
      <formula>INDIRECT(ADDRESS(ROW(),COLUMN()))=TRUNC(INDIRECT(ADDRESS(ROW(),COLUMN())))</formula>
    </cfRule>
  </conditionalFormatting>
  <conditionalFormatting sqref="S195">
    <cfRule type="expression" dxfId="902" priority="1201">
      <formula>INDIRECT(ADDRESS(ROW(),COLUMN()))=TRUNC(INDIRECT(ADDRESS(ROW(),COLUMN())))</formula>
    </cfRule>
  </conditionalFormatting>
  <conditionalFormatting sqref="S194">
    <cfRule type="expression" dxfId="901" priority="1202">
      <formula>INDIRECT(ADDRESS(ROW(),COLUMN()))=TRUNC(INDIRECT(ADDRESS(ROW(),COLUMN())))</formula>
    </cfRule>
  </conditionalFormatting>
  <conditionalFormatting sqref="T195:Y195">
    <cfRule type="expression" dxfId="900" priority="1203">
      <formula>INDIRECT(ADDRESS(ROW(),COLUMN()))=TRUNC(INDIRECT(ADDRESS(ROW(),COLUMN())))</formula>
    </cfRule>
  </conditionalFormatting>
  <conditionalFormatting sqref="T194:Y194">
    <cfRule type="expression" dxfId="899" priority="1204">
      <formula>INDIRECT(ADDRESS(ROW(),COLUMN()))=TRUNC(INDIRECT(ADDRESS(ROW(),COLUMN())))</formula>
    </cfRule>
  </conditionalFormatting>
  <conditionalFormatting sqref="Z195">
    <cfRule type="expression" dxfId="898" priority="1205">
      <formula>INDIRECT(ADDRESS(ROW(),COLUMN()))=TRUNC(INDIRECT(ADDRESS(ROW(),COLUMN())))</formula>
    </cfRule>
  </conditionalFormatting>
  <conditionalFormatting sqref="Z194">
    <cfRule type="expression" dxfId="897" priority="1206">
      <formula>INDIRECT(ADDRESS(ROW(),COLUMN()))=TRUNC(INDIRECT(ADDRESS(ROW(),COLUMN())))</formula>
    </cfRule>
  </conditionalFormatting>
  <conditionalFormatting sqref="AA195:AF195">
    <cfRule type="expression" dxfId="896" priority="1207">
      <formula>INDIRECT(ADDRESS(ROW(),COLUMN()))=TRUNC(INDIRECT(ADDRESS(ROW(),COLUMN())))</formula>
    </cfRule>
  </conditionalFormatting>
  <conditionalFormatting sqref="AA194:AF194">
    <cfRule type="expression" dxfId="895" priority="1208">
      <formula>INDIRECT(ADDRESS(ROW(),COLUMN()))=TRUNC(INDIRECT(ADDRESS(ROW(),COLUMN())))</formula>
    </cfRule>
  </conditionalFormatting>
  <conditionalFormatting sqref="AG195">
    <cfRule type="expression" dxfId="894" priority="1209">
      <formula>INDIRECT(ADDRESS(ROW(),COLUMN()))=TRUNC(INDIRECT(ADDRESS(ROW(),COLUMN())))</formula>
    </cfRule>
  </conditionalFormatting>
  <conditionalFormatting sqref="AG194">
    <cfRule type="expression" dxfId="893" priority="1210">
      <formula>INDIRECT(ADDRESS(ROW(),COLUMN()))=TRUNC(INDIRECT(ADDRESS(ROW(),COLUMN())))</formula>
    </cfRule>
  </conditionalFormatting>
  <conditionalFormatting sqref="AH195:AM195">
    <cfRule type="expression" dxfId="892" priority="1211">
      <formula>INDIRECT(ADDRESS(ROW(),COLUMN()))=TRUNC(INDIRECT(ADDRESS(ROW(),COLUMN())))</formula>
    </cfRule>
  </conditionalFormatting>
  <conditionalFormatting sqref="AH194:AM194">
    <cfRule type="expression" dxfId="891" priority="1212">
      <formula>INDIRECT(ADDRESS(ROW(),COLUMN()))=TRUNC(INDIRECT(ADDRESS(ROW(),COLUMN())))</formula>
    </cfRule>
  </conditionalFormatting>
  <conditionalFormatting sqref="AN195">
    <cfRule type="expression" dxfId="890" priority="1213">
      <formula>INDIRECT(ADDRESS(ROW(),COLUMN()))=TRUNC(INDIRECT(ADDRESS(ROW(),COLUMN())))</formula>
    </cfRule>
  </conditionalFormatting>
  <conditionalFormatting sqref="AN194">
    <cfRule type="expression" dxfId="889" priority="1214">
      <formula>INDIRECT(ADDRESS(ROW(),COLUMN()))=TRUNC(INDIRECT(ADDRESS(ROW(),COLUMN())))</formula>
    </cfRule>
  </conditionalFormatting>
  <conditionalFormatting sqref="AO195:AT195">
    <cfRule type="expression" dxfId="888" priority="1215">
      <formula>INDIRECT(ADDRESS(ROW(),COLUMN()))=TRUNC(INDIRECT(ADDRESS(ROW(),COLUMN())))</formula>
    </cfRule>
  </conditionalFormatting>
  <conditionalFormatting sqref="AO194:AT194">
    <cfRule type="expression" dxfId="887" priority="1216">
      <formula>INDIRECT(ADDRESS(ROW(),COLUMN()))=TRUNC(INDIRECT(ADDRESS(ROW(),COLUMN())))</formula>
    </cfRule>
  </conditionalFormatting>
  <conditionalFormatting sqref="AU195">
    <cfRule type="expression" dxfId="886" priority="1217">
      <formula>INDIRECT(ADDRESS(ROW(),COLUMN()))=TRUNC(INDIRECT(ADDRESS(ROW(),COLUMN())))</formula>
    </cfRule>
  </conditionalFormatting>
  <conditionalFormatting sqref="AU194">
    <cfRule type="expression" dxfId="885" priority="1218">
      <formula>INDIRECT(ADDRESS(ROW(),COLUMN()))=TRUNC(INDIRECT(ADDRESS(ROW(),COLUMN())))</formula>
    </cfRule>
  </conditionalFormatting>
  <conditionalFormatting sqref="AV195:AW195">
    <cfRule type="expression" dxfId="884" priority="1219">
      <formula>INDIRECT(ADDRESS(ROW(),COLUMN()))=TRUNC(INDIRECT(ADDRESS(ROW(),COLUMN())))</formula>
    </cfRule>
  </conditionalFormatting>
  <conditionalFormatting sqref="AV194:AW194">
    <cfRule type="expression" dxfId="883" priority="1220">
      <formula>INDIRECT(ADDRESS(ROW(),COLUMN()))=TRUNC(INDIRECT(ADDRESS(ROW(),COLUMN())))</formula>
    </cfRule>
  </conditionalFormatting>
  <conditionalFormatting sqref="AX197:BA198">
    <cfRule type="expression" dxfId="882" priority="1221">
      <formula>INDIRECT(ADDRESS(ROW(),COLUMN()))=TRUNC(INDIRECT(ADDRESS(ROW(),COLUMN())))</formula>
    </cfRule>
  </conditionalFormatting>
  <conditionalFormatting sqref="S198">
    <cfRule type="expression" dxfId="881" priority="1222">
      <formula>INDIRECT(ADDRESS(ROW(),COLUMN()))=TRUNC(INDIRECT(ADDRESS(ROW(),COLUMN())))</formula>
    </cfRule>
  </conditionalFormatting>
  <conditionalFormatting sqref="S197">
    <cfRule type="expression" dxfId="880" priority="1223">
      <formula>INDIRECT(ADDRESS(ROW(),COLUMN()))=TRUNC(INDIRECT(ADDRESS(ROW(),COLUMN())))</formula>
    </cfRule>
  </conditionalFormatting>
  <conditionalFormatting sqref="T198:Y198">
    <cfRule type="expression" dxfId="879" priority="1224">
      <formula>INDIRECT(ADDRESS(ROW(),COLUMN()))=TRUNC(INDIRECT(ADDRESS(ROW(),COLUMN())))</formula>
    </cfRule>
  </conditionalFormatting>
  <conditionalFormatting sqref="T197:Y197">
    <cfRule type="expression" dxfId="878" priority="1225">
      <formula>INDIRECT(ADDRESS(ROW(),COLUMN()))=TRUNC(INDIRECT(ADDRESS(ROW(),COLUMN())))</formula>
    </cfRule>
  </conditionalFormatting>
  <conditionalFormatting sqref="Z198">
    <cfRule type="expression" dxfId="877" priority="1226">
      <formula>INDIRECT(ADDRESS(ROW(),COLUMN()))=TRUNC(INDIRECT(ADDRESS(ROW(),COLUMN())))</formula>
    </cfRule>
  </conditionalFormatting>
  <conditionalFormatting sqref="Z197">
    <cfRule type="expression" dxfId="876" priority="1227">
      <formula>INDIRECT(ADDRESS(ROW(),COLUMN()))=TRUNC(INDIRECT(ADDRESS(ROW(),COLUMN())))</formula>
    </cfRule>
  </conditionalFormatting>
  <conditionalFormatting sqref="AA198:AF198">
    <cfRule type="expression" dxfId="875" priority="1228">
      <formula>INDIRECT(ADDRESS(ROW(),COLUMN()))=TRUNC(INDIRECT(ADDRESS(ROW(),COLUMN())))</formula>
    </cfRule>
  </conditionalFormatting>
  <conditionalFormatting sqref="AA197:AF197">
    <cfRule type="expression" dxfId="874" priority="1229">
      <formula>INDIRECT(ADDRESS(ROW(),COLUMN()))=TRUNC(INDIRECT(ADDRESS(ROW(),COLUMN())))</formula>
    </cfRule>
  </conditionalFormatting>
  <conditionalFormatting sqref="AG198">
    <cfRule type="expression" dxfId="873" priority="1230">
      <formula>INDIRECT(ADDRESS(ROW(),COLUMN()))=TRUNC(INDIRECT(ADDRESS(ROW(),COLUMN())))</formula>
    </cfRule>
  </conditionalFormatting>
  <conditionalFormatting sqref="AG197">
    <cfRule type="expression" dxfId="872" priority="1231">
      <formula>INDIRECT(ADDRESS(ROW(),COLUMN()))=TRUNC(INDIRECT(ADDRESS(ROW(),COLUMN())))</formula>
    </cfRule>
  </conditionalFormatting>
  <conditionalFormatting sqref="AH198:AM198">
    <cfRule type="expression" dxfId="871" priority="1232">
      <formula>INDIRECT(ADDRESS(ROW(),COLUMN()))=TRUNC(INDIRECT(ADDRESS(ROW(),COLUMN())))</formula>
    </cfRule>
  </conditionalFormatting>
  <conditionalFormatting sqref="AH197:AM197">
    <cfRule type="expression" dxfId="870" priority="1233">
      <formula>INDIRECT(ADDRESS(ROW(),COLUMN()))=TRUNC(INDIRECT(ADDRESS(ROW(),COLUMN())))</formula>
    </cfRule>
  </conditionalFormatting>
  <conditionalFormatting sqref="AN198">
    <cfRule type="expression" dxfId="869" priority="1234">
      <formula>INDIRECT(ADDRESS(ROW(),COLUMN()))=TRUNC(INDIRECT(ADDRESS(ROW(),COLUMN())))</formula>
    </cfRule>
  </conditionalFormatting>
  <conditionalFormatting sqref="AN197">
    <cfRule type="expression" dxfId="868" priority="1235">
      <formula>INDIRECT(ADDRESS(ROW(),COLUMN()))=TRUNC(INDIRECT(ADDRESS(ROW(),COLUMN())))</formula>
    </cfRule>
  </conditionalFormatting>
  <conditionalFormatting sqref="AO198:AT198">
    <cfRule type="expression" dxfId="867" priority="1236">
      <formula>INDIRECT(ADDRESS(ROW(),COLUMN()))=TRUNC(INDIRECT(ADDRESS(ROW(),COLUMN())))</formula>
    </cfRule>
  </conditionalFormatting>
  <conditionalFormatting sqref="AO197:AT197">
    <cfRule type="expression" dxfId="866" priority="1237">
      <formula>INDIRECT(ADDRESS(ROW(),COLUMN()))=TRUNC(INDIRECT(ADDRESS(ROW(),COLUMN())))</formula>
    </cfRule>
  </conditionalFormatting>
  <conditionalFormatting sqref="AU198">
    <cfRule type="expression" dxfId="865" priority="1238">
      <formula>INDIRECT(ADDRESS(ROW(),COLUMN()))=TRUNC(INDIRECT(ADDRESS(ROW(),COLUMN())))</formula>
    </cfRule>
  </conditionalFormatting>
  <conditionalFormatting sqref="AU197">
    <cfRule type="expression" dxfId="864" priority="1239">
      <formula>INDIRECT(ADDRESS(ROW(),COLUMN()))=TRUNC(INDIRECT(ADDRESS(ROW(),COLUMN())))</formula>
    </cfRule>
  </conditionalFormatting>
  <conditionalFormatting sqref="AV198:AW198">
    <cfRule type="expression" dxfId="863" priority="1240">
      <formula>INDIRECT(ADDRESS(ROW(),COLUMN()))=TRUNC(INDIRECT(ADDRESS(ROW(),COLUMN())))</formula>
    </cfRule>
  </conditionalFormatting>
  <conditionalFormatting sqref="AV197:AW197">
    <cfRule type="expression" dxfId="862" priority="1241">
      <formula>INDIRECT(ADDRESS(ROW(),COLUMN()))=TRUNC(INDIRECT(ADDRESS(ROW(),COLUMN())))</formula>
    </cfRule>
  </conditionalFormatting>
  <conditionalFormatting sqref="AX200:BA201">
    <cfRule type="expression" dxfId="861" priority="1242">
      <formula>INDIRECT(ADDRESS(ROW(),COLUMN()))=TRUNC(INDIRECT(ADDRESS(ROW(),COLUMN())))</formula>
    </cfRule>
  </conditionalFormatting>
  <conditionalFormatting sqref="S201">
    <cfRule type="expression" dxfId="860" priority="1243">
      <formula>INDIRECT(ADDRESS(ROW(),COLUMN()))=TRUNC(INDIRECT(ADDRESS(ROW(),COLUMN())))</formula>
    </cfRule>
  </conditionalFormatting>
  <conditionalFormatting sqref="S200">
    <cfRule type="expression" dxfId="859" priority="1244">
      <formula>INDIRECT(ADDRESS(ROW(),COLUMN()))=TRUNC(INDIRECT(ADDRESS(ROW(),COLUMN())))</formula>
    </cfRule>
  </conditionalFormatting>
  <conditionalFormatting sqref="T201:Y201">
    <cfRule type="expression" dxfId="858" priority="1245">
      <formula>INDIRECT(ADDRESS(ROW(),COLUMN()))=TRUNC(INDIRECT(ADDRESS(ROW(),COLUMN())))</formula>
    </cfRule>
  </conditionalFormatting>
  <conditionalFormatting sqref="T200:Y200">
    <cfRule type="expression" dxfId="857" priority="1246">
      <formula>INDIRECT(ADDRESS(ROW(),COLUMN()))=TRUNC(INDIRECT(ADDRESS(ROW(),COLUMN())))</formula>
    </cfRule>
  </conditionalFormatting>
  <conditionalFormatting sqref="Z201">
    <cfRule type="expression" dxfId="856" priority="1247">
      <formula>INDIRECT(ADDRESS(ROW(),COLUMN()))=TRUNC(INDIRECT(ADDRESS(ROW(),COLUMN())))</formula>
    </cfRule>
  </conditionalFormatting>
  <conditionalFormatting sqref="Z200">
    <cfRule type="expression" dxfId="855" priority="1248">
      <formula>INDIRECT(ADDRESS(ROW(),COLUMN()))=TRUNC(INDIRECT(ADDRESS(ROW(),COLUMN())))</formula>
    </cfRule>
  </conditionalFormatting>
  <conditionalFormatting sqref="AA201:AF201">
    <cfRule type="expression" dxfId="854" priority="1249">
      <formula>INDIRECT(ADDRESS(ROW(),COLUMN()))=TRUNC(INDIRECT(ADDRESS(ROW(),COLUMN())))</formula>
    </cfRule>
  </conditionalFormatting>
  <conditionalFormatting sqref="AA200:AF200">
    <cfRule type="expression" dxfId="853" priority="1250">
      <formula>INDIRECT(ADDRESS(ROW(),COLUMN()))=TRUNC(INDIRECT(ADDRESS(ROW(),COLUMN())))</formula>
    </cfRule>
  </conditionalFormatting>
  <conditionalFormatting sqref="AG201">
    <cfRule type="expression" dxfId="852" priority="1251">
      <formula>INDIRECT(ADDRESS(ROW(),COLUMN()))=TRUNC(INDIRECT(ADDRESS(ROW(),COLUMN())))</formula>
    </cfRule>
  </conditionalFormatting>
  <conditionalFormatting sqref="AG200">
    <cfRule type="expression" dxfId="851" priority="1252">
      <formula>INDIRECT(ADDRESS(ROW(),COLUMN()))=TRUNC(INDIRECT(ADDRESS(ROW(),COLUMN())))</formula>
    </cfRule>
  </conditionalFormatting>
  <conditionalFormatting sqref="AH201:AM201">
    <cfRule type="expression" dxfId="850" priority="1253">
      <formula>INDIRECT(ADDRESS(ROW(),COLUMN()))=TRUNC(INDIRECT(ADDRESS(ROW(),COLUMN())))</formula>
    </cfRule>
  </conditionalFormatting>
  <conditionalFormatting sqref="AH200:AM200">
    <cfRule type="expression" dxfId="849" priority="1254">
      <formula>INDIRECT(ADDRESS(ROW(),COLUMN()))=TRUNC(INDIRECT(ADDRESS(ROW(),COLUMN())))</formula>
    </cfRule>
  </conditionalFormatting>
  <conditionalFormatting sqref="AN201">
    <cfRule type="expression" dxfId="848" priority="1255">
      <formula>INDIRECT(ADDRESS(ROW(),COLUMN()))=TRUNC(INDIRECT(ADDRESS(ROW(),COLUMN())))</formula>
    </cfRule>
  </conditionalFormatting>
  <conditionalFormatting sqref="AN200">
    <cfRule type="expression" dxfId="847" priority="1256">
      <formula>INDIRECT(ADDRESS(ROW(),COLUMN()))=TRUNC(INDIRECT(ADDRESS(ROW(),COLUMN())))</formula>
    </cfRule>
  </conditionalFormatting>
  <conditionalFormatting sqref="AO201:AT201">
    <cfRule type="expression" dxfId="846" priority="1257">
      <formula>INDIRECT(ADDRESS(ROW(),COLUMN()))=TRUNC(INDIRECT(ADDRESS(ROW(),COLUMN())))</formula>
    </cfRule>
  </conditionalFormatting>
  <conditionalFormatting sqref="AO200:AT200">
    <cfRule type="expression" dxfId="845" priority="1258">
      <formula>INDIRECT(ADDRESS(ROW(),COLUMN()))=TRUNC(INDIRECT(ADDRESS(ROW(),COLUMN())))</formula>
    </cfRule>
  </conditionalFormatting>
  <conditionalFormatting sqref="AU201">
    <cfRule type="expression" dxfId="844" priority="1259">
      <formula>INDIRECT(ADDRESS(ROW(),COLUMN()))=TRUNC(INDIRECT(ADDRESS(ROW(),COLUMN())))</formula>
    </cfRule>
  </conditionalFormatting>
  <conditionalFormatting sqref="AU200">
    <cfRule type="expression" dxfId="843" priority="1260">
      <formula>INDIRECT(ADDRESS(ROW(),COLUMN()))=TRUNC(INDIRECT(ADDRESS(ROW(),COLUMN())))</formula>
    </cfRule>
  </conditionalFormatting>
  <conditionalFormatting sqref="AV201:AW201">
    <cfRule type="expression" dxfId="842" priority="1261">
      <formula>INDIRECT(ADDRESS(ROW(),COLUMN()))=TRUNC(INDIRECT(ADDRESS(ROW(),COLUMN())))</formula>
    </cfRule>
  </conditionalFormatting>
  <conditionalFormatting sqref="AV200:AW200">
    <cfRule type="expression" dxfId="841" priority="1262">
      <formula>INDIRECT(ADDRESS(ROW(),COLUMN()))=TRUNC(INDIRECT(ADDRESS(ROW(),COLUMN())))</formula>
    </cfRule>
  </conditionalFormatting>
  <conditionalFormatting sqref="AX203:BA204">
    <cfRule type="expression" dxfId="840" priority="1263">
      <formula>INDIRECT(ADDRESS(ROW(),COLUMN()))=TRUNC(INDIRECT(ADDRESS(ROW(),COLUMN())))</formula>
    </cfRule>
  </conditionalFormatting>
  <conditionalFormatting sqref="S204">
    <cfRule type="expression" dxfId="839" priority="1264">
      <formula>INDIRECT(ADDRESS(ROW(),COLUMN()))=TRUNC(INDIRECT(ADDRESS(ROW(),COLUMN())))</formula>
    </cfRule>
  </conditionalFormatting>
  <conditionalFormatting sqref="S203">
    <cfRule type="expression" dxfId="838" priority="1265">
      <formula>INDIRECT(ADDRESS(ROW(),COLUMN()))=TRUNC(INDIRECT(ADDRESS(ROW(),COLUMN())))</formula>
    </cfRule>
  </conditionalFormatting>
  <conditionalFormatting sqref="T204:Y204">
    <cfRule type="expression" dxfId="837" priority="1266">
      <formula>INDIRECT(ADDRESS(ROW(),COLUMN()))=TRUNC(INDIRECT(ADDRESS(ROW(),COLUMN())))</formula>
    </cfRule>
  </conditionalFormatting>
  <conditionalFormatting sqref="T203:Y203">
    <cfRule type="expression" dxfId="836" priority="1267">
      <formula>INDIRECT(ADDRESS(ROW(),COLUMN()))=TRUNC(INDIRECT(ADDRESS(ROW(),COLUMN())))</formula>
    </cfRule>
  </conditionalFormatting>
  <conditionalFormatting sqref="Z204">
    <cfRule type="expression" dxfId="835" priority="1268">
      <formula>INDIRECT(ADDRESS(ROW(),COLUMN()))=TRUNC(INDIRECT(ADDRESS(ROW(),COLUMN())))</formula>
    </cfRule>
  </conditionalFormatting>
  <conditionalFormatting sqref="Z203">
    <cfRule type="expression" dxfId="834" priority="1269">
      <formula>INDIRECT(ADDRESS(ROW(),COLUMN()))=TRUNC(INDIRECT(ADDRESS(ROW(),COLUMN())))</formula>
    </cfRule>
  </conditionalFormatting>
  <conditionalFormatting sqref="AA204:AF204">
    <cfRule type="expression" dxfId="833" priority="1270">
      <formula>INDIRECT(ADDRESS(ROW(),COLUMN()))=TRUNC(INDIRECT(ADDRESS(ROW(),COLUMN())))</formula>
    </cfRule>
  </conditionalFormatting>
  <conditionalFormatting sqref="AA203:AF203">
    <cfRule type="expression" dxfId="832" priority="1271">
      <formula>INDIRECT(ADDRESS(ROW(),COLUMN()))=TRUNC(INDIRECT(ADDRESS(ROW(),COLUMN())))</formula>
    </cfRule>
  </conditionalFormatting>
  <conditionalFormatting sqref="AG204">
    <cfRule type="expression" dxfId="831" priority="1272">
      <formula>INDIRECT(ADDRESS(ROW(),COLUMN()))=TRUNC(INDIRECT(ADDRESS(ROW(),COLUMN())))</formula>
    </cfRule>
  </conditionalFormatting>
  <conditionalFormatting sqref="AG203">
    <cfRule type="expression" dxfId="830" priority="1273">
      <formula>INDIRECT(ADDRESS(ROW(),COLUMN()))=TRUNC(INDIRECT(ADDRESS(ROW(),COLUMN())))</formula>
    </cfRule>
  </conditionalFormatting>
  <conditionalFormatting sqref="AH204:AM204">
    <cfRule type="expression" dxfId="829" priority="1274">
      <formula>INDIRECT(ADDRESS(ROW(),COLUMN()))=TRUNC(INDIRECT(ADDRESS(ROW(),COLUMN())))</formula>
    </cfRule>
  </conditionalFormatting>
  <conditionalFormatting sqref="AH203:AM203">
    <cfRule type="expression" dxfId="828" priority="1275">
      <formula>INDIRECT(ADDRESS(ROW(),COLUMN()))=TRUNC(INDIRECT(ADDRESS(ROW(),COLUMN())))</formula>
    </cfRule>
  </conditionalFormatting>
  <conditionalFormatting sqref="AN204">
    <cfRule type="expression" dxfId="827" priority="1276">
      <formula>INDIRECT(ADDRESS(ROW(),COLUMN()))=TRUNC(INDIRECT(ADDRESS(ROW(),COLUMN())))</formula>
    </cfRule>
  </conditionalFormatting>
  <conditionalFormatting sqref="AN203">
    <cfRule type="expression" dxfId="826" priority="1277">
      <formula>INDIRECT(ADDRESS(ROW(),COLUMN()))=TRUNC(INDIRECT(ADDRESS(ROW(),COLUMN())))</formula>
    </cfRule>
  </conditionalFormatting>
  <conditionalFormatting sqref="AO204:AT204">
    <cfRule type="expression" dxfId="825" priority="1278">
      <formula>INDIRECT(ADDRESS(ROW(),COLUMN()))=TRUNC(INDIRECT(ADDRESS(ROW(),COLUMN())))</formula>
    </cfRule>
  </conditionalFormatting>
  <conditionalFormatting sqref="AO203:AT203">
    <cfRule type="expression" dxfId="824" priority="1279">
      <formula>INDIRECT(ADDRESS(ROW(),COLUMN()))=TRUNC(INDIRECT(ADDRESS(ROW(),COLUMN())))</formula>
    </cfRule>
  </conditionalFormatting>
  <conditionalFormatting sqref="AU204">
    <cfRule type="expression" dxfId="823" priority="1280">
      <formula>INDIRECT(ADDRESS(ROW(),COLUMN()))=TRUNC(INDIRECT(ADDRESS(ROW(),COLUMN())))</formula>
    </cfRule>
  </conditionalFormatting>
  <conditionalFormatting sqref="AU203">
    <cfRule type="expression" dxfId="822" priority="1281">
      <formula>INDIRECT(ADDRESS(ROW(),COLUMN()))=TRUNC(INDIRECT(ADDRESS(ROW(),COLUMN())))</formula>
    </cfRule>
  </conditionalFormatting>
  <conditionalFormatting sqref="AV204:AW204">
    <cfRule type="expression" dxfId="821" priority="1282">
      <formula>INDIRECT(ADDRESS(ROW(),COLUMN()))=TRUNC(INDIRECT(ADDRESS(ROW(),COLUMN())))</formula>
    </cfRule>
  </conditionalFormatting>
  <conditionalFormatting sqref="AV203:AW203">
    <cfRule type="expression" dxfId="820" priority="1283">
      <formula>INDIRECT(ADDRESS(ROW(),COLUMN()))=TRUNC(INDIRECT(ADDRESS(ROW(),COLUMN())))</formula>
    </cfRule>
  </conditionalFormatting>
  <conditionalFormatting sqref="AX206:BA207">
    <cfRule type="expression" dxfId="819" priority="1284">
      <formula>INDIRECT(ADDRESS(ROW(),COLUMN()))=TRUNC(INDIRECT(ADDRESS(ROW(),COLUMN())))</formula>
    </cfRule>
  </conditionalFormatting>
  <conditionalFormatting sqref="S207">
    <cfRule type="expression" dxfId="818" priority="1285">
      <formula>INDIRECT(ADDRESS(ROW(),COLUMN()))=TRUNC(INDIRECT(ADDRESS(ROW(),COLUMN())))</formula>
    </cfRule>
  </conditionalFormatting>
  <conditionalFormatting sqref="S206">
    <cfRule type="expression" dxfId="817" priority="1286">
      <formula>INDIRECT(ADDRESS(ROW(),COLUMN()))=TRUNC(INDIRECT(ADDRESS(ROW(),COLUMN())))</formula>
    </cfRule>
  </conditionalFormatting>
  <conditionalFormatting sqref="T207:Y207">
    <cfRule type="expression" dxfId="816" priority="1287">
      <formula>INDIRECT(ADDRESS(ROW(),COLUMN()))=TRUNC(INDIRECT(ADDRESS(ROW(),COLUMN())))</formula>
    </cfRule>
  </conditionalFormatting>
  <conditionalFormatting sqref="T206:Y206">
    <cfRule type="expression" dxfId="815" priority="1288">
      <formula>INDIRECT(ADDRESS(ROW(),COLUMN()))=TRUNC(INDIRECT(ADDRESS(ROW(),COLUMN())))</formula>
    </cfRule>
  </conditionalFormatting>
  <conditionalFormatting sqref="Z207">
    <cfRule type="expression" dxfId="814" priority="1289">
      <formula>INDIRECT(ADDRESS(ROW(),COLUMN()))=TRUNC(INDIRECT(ADDRESS(ROW(),COLUMN())))</formula>
    </cfRule>
  </conditionalFormatting>
  <conditionalFormatting sqref="Z206">
    <cfRule type="expression" dxfId="813" priority="1290">
      <formula>INDIRECT(ADDRESS(ROW(),COLUMN()))=TRUNC(INDIRECT(ADDRESS(ROW(),COLUMN())))</formula>
    </cfRule>
  </conditionalFormatting>
  <conditionalFormatting sqref="AA207:AF207">
    <cfRule type="expression" dxfId="812" priority="1291">
      <formula>INDIRECT(ADDRESS(ROW(),COLUMN()))=TRUNC(INDIRECT(ADDRESS(ROW(),COLUMN())))</formula>
    </cfRule>
  </conditionalFormatting>
  <conditionalFormatting sqref="AA206:AF206">
    <cfRule type="expression" dxfId="811" priority="1292">
      <formula>INDIRECT(ADDRESS(ROW(),COLUMN()))=TRUNC(INDIRECT(ADDRESS(ROW(),COLUMN())))</formula>
    </cfRule>
  </conditionalFormatting>
  <conditionalFormatting sqref="AG207">
    <cfRule type="expression" dxfId="810" priority="1293">
      <formula>INDIRECT(ADDRESS(ROW(),COLUMN()))=TRUNC(INDIRECT(ADDRESS(ROW(),COLUMN())))</formula>
    </cfRule>
  </conditionalFormatting>
  <conditionalFormatting sqref="AG206">
    <cfRule type="expression" dxfId="809" priority="1294">
      <formula>INDIRECT(ADDRESS(ROW(),COLUMN()))=TRUNC(INDIRECT(ADDRESS(ROW(),COLUMN())))</formula>
    </cfRule>
  </conditionalFormatting>
  <conditionalFormatting sqref="AH207:AM207">
    <cfRule type="expression" dxfId="808" priority="1295">
      <formula>INDIRECT(ADDRESS(ROW(),COLUMN()))=TRUNC(INDIRECT(ADDRESS(ROW(),COLUMN())))</formula>
    </cfRule>
  </conditionalFormatting>
  <conditionalFormatting sqref="AH206:AM206">
    <cfRule type="expression" dxfId="807" priority="1296">
      <formula>INDIRECT(ADDRESS(ROW(),COLUMN()))=TRUNC(INDIRECT(ADDRESS(ROW(),COLUMN())))</formula>
    </cfRule>
  </conditionalFormatting>
  <conditionalFormatting sqref="AN207">
    <cfRule type="expression" dxfId="806" priority="1297">
      <formula>INDIRECT(ADDRESS(ROW(),COLUMN()))=TRUNC(INDIRECT(ADDRESS(ROW(),COLUMN())))</formula>
    </cfRule>
  </conditionalFormatting>
  <conditionalFormatting sqref="AN206">
    <cfRule type="expression" dxfId="805" priority="1298">
      <formula>INDIRECT(ADDRESS(ROW(),COLUMN()))=TRUNC(INDIRECT(ADDRESS(ROW(),COLUMN())))</formula>
    </cfRule>
  </conditionalFormatting>
  <conditionalFormatting sqref="AO207:AT207">
    <cfRule type="expression" dxfId="804" priority="1299">
      <formula>INDIRECT(ADDRESS(ROW(),COLUMN()))=TRUNC(INDIRECT(ADDRESS(ROW(),COLUMN())))</formula>
    </cfRule>
  </conditionalFormatting>
  <conditionalFormatting sqref="AO206:AT206">
    <cfRule type="expression" dxfId="803" priority="1300">
      <formula>INDIRECT(ADDRESS(ROW(),COLUMN()))=TRUNC(INDIRECT(ADDRESS(ROW(),COLUMN())))</formula>
    </cfRule>
  </conditionalFormatting>
  <conditionalFormatting sqref="AU207">
    <cfRule type="expression" dxfId="802" priority="1301">
      <formula>INDIRECT(ADDRESS(ROW(),COLUMN()))=TRUNC(INDIRECT(ADDRESS(ROW(),COLUMN())))</formula>
    </cfRule>
  </conditionalFormatting>
  <conditionalFormatting sqref="AU206">
    <cfRule type="expression" dxfId="801" priority="1302">
      <formula>INDIRECT(ADDRESS(ROW(),COLUMN()))=TRUNC(INDIRECT(ADDRESS(ROW(),COLUMN())))</formula>
    </cfRule>
  </conditionalFormatting>
  <conditionalFormatting sqref="AV207:AW207">
    <cfRule type="expression" dxfId="800" priority="1303">
      <formula>INDIRECT(ADDRESS(ROW(),COLUMN()))=TRUNC(INDIRECT(ADDRESS(ROW(),COLUMN())))</formula>
    </cfRule>
  </conditionalFormatting>
  <conditionalFormatting sqref="AV206:AW206">
    <cfRule type="expression" dxfId="799" priority="1304">
      <formula>INDIRECT(ADDRESS(ROW(),COLUMN()))=TRUNC(INDIRECT(ADDRESS(ROW(),COLUMN())))</formula>
    </cfRule>
  </conditionalFormatting>
  <conditionalFormatting sqref="AX209:BA210">
    <cfRule type="expression" dxfId="798" priority="1305">
      <formula>INDIRECT(ADDRESS(ROW(),COLUMN()))=TRUNC(INDIRECT(ADDRESS(ROW(),COLUMN())))</formula>
    </cfRule>
  </conditionalFormatting>
  <conditionalFormatting sqref="S210">
    <cfRule type="expression" dxfId="797" priority="1306">
      <formula>INDIRECT(ADDRESS(ROW(),COLUMN()))=TRUNC(INDIRECT(ADDRESS(ROW(),COLUMN())))</formula>
    </cfRule>
  </conditionalFormatting>
  <conditionalFormatting sqref="S209">
    <cfRule type="expression" dxfId="796" priority="1307">
      <formula>INDIRECT(ADDRESS(ROW(),COLUMN()))=TRUNC(INDIRECT(ADDRESS(ROW(),COLUMN())))</formula>
    </cfRule>
  </conditionalFormatting>
  <conditionalFormatting sqref="T210:Y210">
    <cfRule type="expression" dxfId="795" priority="1308">
      <formula>INDIRECT(ADDRESS(ROW(),COLUMN()))=TRUNC(INDIRECT(ADDRESS(ROW(),COLUMN())))</formula>
    </cfRule>
  </conditionalFormatting>
  <conditionalFormatting sqref="T209:Y209">
    <cfRule type="expression" dxfId="794" priority="1309">
      <formula>INDIRECT(ADDRESS(ROW(),COLUMN()))=TRUNC(INDIRECT(ADDRESS(ROW(),COLUMN())))</formula>
    </cfRule>
  </conditionalFormatting>
  <conditionalFormatting sqref="Z210">
    <cfRule type="expression" dxfId="793" priority="1310">
      <formula>INDIRECT(ADDRESS(ROW(),COLUMN()))=TRUNC(INDIRECT(ADDRESS(ROW(),COLUMN())))</formula>
    </cfRule>
  </conditionalFormatting>
  <conditionalFormatting sqref="Z209">
    <cfRule type="expression" dxfId="792" priority="1311">
      <formula>INDIRECT(ADDRESS(ROW(),COLUMN()))=TRUNC(INDIRECT(ADDRESS(ROW(),COLUMN())))</formula>
    </cfRule>
  </conditionalFormatting>
  <conditionalFormatting sqref="AA210:AF210">
    <cfRule type="expression" dxfId="791" priority="1312">
      <formula>INDIRECT(ADDRESS(ROW(),COLUMN()))=TRUNC(INDIRECT(ADDRESS(ROW(),COLUMN())))</formula>
    </cfRule>
  </conditionalFormatting>
  <conditionalFormatting sqref="AA209:AF209">
    <cfRule type="expression" dxfId="790" priority="1313">
      <formula>INDIRECT(ADDRESS(ROW(),COLUMN()))=TRUNC(INDIRECT(ADDRESS(ROW(),COLUMN())))</formula>
    </cfRule>
  </conditionalFormatting>
  <conditionalFormatting sqref="AG210">
    <cfRule type="expression" dxfId="789" priority="1314">
      <formula>INDIRECT(ADDRESS(ROW(),COLUMN()))=TRUNC(INDIRECT(ADDRESS(ROW(),COLUMN())))</formula>
    </cfRule>
  </conditionalFormatting>
  <conditionalFormatting sqref="AG209">
    <cfRule type="expression" dxfId="788" priority="1315">
      <formula>INDIRECT(ADDRESS(ROW(),COLUMN()))=TRUNC(INDIRECT(ADDRESS(ROW(),COLUMN())))</formula>
    </cfRule>
  </conditionalFormatting>
  <conditionalFormatting sqref="AH210:AM210">
    <cfRule type="expression" dxfId="787" priority="1316">
      <formula>INDIRECT(ADDRESS(ROW(),COLUMN()))=TRUNC(INDIRECT(ADDRESS(ROW(),COLUMN())))</formula>
    </cfRule>
  </conditionalFormatting>
  <conditionalFormatting sqref="AH209:AM209">
    <cfRule type="expression" dxfId="786" priority="1317">
      <formula>INDIRECT(ADDRESS(ROW(),COLUMN()))=TRUNC(INDIRECT(ADDRESS(ROW(),COLUMN())))</formula>
    </cfRule>
  </conditionalFormatting>
  <conditionalFormatting sqref="AN210">
    <cfRule type="expression" dxfId="785" priority="1318">
      <formula>INDIRECT(ADDRESS(ROW(),COLUMN()))=TRUNC(INDIRECT(ADDRESS(ROW(),COLUMN())))</formula>
    </cfRule>
  </conditionalFormatting>
  <conditionalFormatting sqref="AN209">
    <cfRule type="expression" dxfId="784" priority="1319">
      <formula>INDIRECT(ADDRESS(ROW(),COLUMN()))=TRUNC(INDIRECT(ADDRESS(ROW(),COLUMN())))</formula>
    </cfRule>
  </conditionalFormatting>
  <conditionalFormatting sqref="AO210:AT210">
    <cfRule type="expression" dxfId="783" priority="1320">
      <formula>INDIRECT(ADDRESS(ROW(),COLUMN()))=TRUNC(INDIRECT(ADDRESS(ROW(),COLUMN())))</formula>
    </cfRule>
  </conditionalFormatting>
  <conditionalFormatting sqref="AO209:AT209">
    <cfRule type="expression" dxfId="782" priority="1321">
      <formula>INDIRECT(ADDRESS(ROW(),COLUMN()))=TRUNC(INDIRECT(ADDRESS(ROW(),COLUMN())))</formula>
    </cfRule>
  </conditionalFormatting>
  <conditionalFormatting sqref="AU210">
    <cfRule type="expression" dxfId="781" priority="1322">
      <formula>INDIRECT(ADDRESS(ROW(),COLUMN()))=TRUNC(INDIRECT(ADDRESS(ROW(),COLUMN())))</formula>
    </cfRule>
  </conditionalFormatting>
  <conditionalFormatting sqref="AU209">
    <cfRule type="expression" dxfId="780" priority="1323">
      <formula>INDIRECT(ADDRESS(ROW(),COLUMN()))=TRUNC(INDIRECT(ADDRESS(ROW(),COLUMN())))</formula>
    </cfRule>
  </conditionalFormatting>
  <conditionalFormatting sqref="AV210:AW210">
    <cfRule type="expression" dxfId="779" priority="1324">
      <formula>INDIRECT(ADDRESS(ROW(),COLUMN()))=TRUNC(INDIRECT(ADDRESS(ROW(),COLUMN())))</formula>
    </cfRule>
  </conditionalFormatting>
  <conditionalFormatting sqref="AV209:AW209">
    <cfRule type="expression" dxfId="778" priority="1325">
      <formula>INDIRECT(ADDRESS(ROW(),COLUMN()))=TRUNC(INDIRECT(ADDRESS(ROW(),COLUMN())))</formula>
    </cfRule>
  </conditionalFormatting>
  <conditionalFormatting sqref="AX212:BA213">
    <cfRule type="expression" dxfId="777" priority="1326">
      <formula>INDIRECT(ADDRESS(ROW(),COLUMN()))=TRUNC(INDIRECT(ADDRESS(ROW(),COLUMN())))</formula>
    </cfRule>
  </conditionalFormatting>
  <conditionalFormatting sqref="S213">
    <cfRule type="expression" dxfId="776" priority="1327">
      <formula>INDIRECT(ADDRESS(ROW(),COLUMN()))=TRUNC(INDIRECT(ADDRESS(ROW(),COLUMN())))</formula>
    </cfRule>
  </conditionalFormatting>
  <conditionalFormatting sqref="S212">
    <cfRule type="expression" dxfId="775" priority="1328">
      <formula>INDIRECT(ADDRESS(ROW(),COLUMN()))=TRUNC(INDIRECT(ADDRESS(ROW(),COLUMN())))</formula>
    </cfRule>
  </conditionalFormatting>
  <conditionalFormatting sqref="T213:Y213">
    <cfRule type="expression" dxfId="774" priority="1329">
      <formula>INDIRECT(ADDRESS(ROW(),COLUMN()))=TRUNC(INDIRECT(ADDRESS(ROW(),COLUMN())))</formula>
    </cfRule>
  </conditionalFormatting>
  <conditionalFormatting sqref="T212:Y212">
    <cfRule type="expression" dxfId="773" priority="1330">
      <formula>INDIRECT(ADDRESS(ROW(),COLUMN()))=TRUNC(INDIRECT(ADDRESS(ROW(),COLUMN())))</formula>
    </cfRule>
  </conditionalFormatting>
  <conditionalFormatting sqref="Z213">
    <cfRule type="expression" dxfId="772" priority="1331">
      <formula>INDIRECT(ADDRESS(ROW(),COLUMN()))=TRUNC(INDIRECT(ADDRESS(ROW(),COLUMN())))</formula>
    </cfRule>
  </conditionalFormatting>
  <conditionalFormatting sqref="Z212">
    <cfRule type="expression" dxfId="771" priority="1332">
      <formula>INDIRECT(ADDRESS(ROW(),COLUMN()))=TRUNC(INDIRECT(ADDRESS(ROW(),COLUMN())))</formula>
    </cfRule>
  </conditionalFormatting>
  <conditionalFormatting sqref="AA213:AF213">
    <cfRule type="expression" dxfId="770" priority="1333">
      <formula>INDIRECT(ADDRESS(ROW(),COLUMN()))=TRUNC(INDIRECT(ADDRESS(ROW(),COLUMN())))</formula>
    </cfRule>
  </conditionalFormatting>
  <conditionalFormatting sqref="AA212:AF212">
    <cfRule type="expression" dxfId="769" priority="1334">
      <formula>INDIRECT(ADDRESS(ROW(),COLUMN()))=TRUNC(INDIRECT(ADDRESS(ROW(),COLUMN())))</formula>
    </cfRule>
  </conditionalFormatting>
  <conditionalFormatting sqref="AG213">
    <cfRule type="expression" dxfId="768" priority="1335">
      <formula>INDIRECT(ADDRESS(ROW(),COLUMN()))=TRUNC(INDIRECT(ADDRESS(ROW(),COLUMN())))</formula>
    </cfRule>
  </conditionalFormatting>
  <conditionalFormatting sqref="AG212">
    <cfRule type="expression" dxfId="767" priority="1336">
      <formula>INDIRECT(ADDRESS(ROW(),COLUMN()))=TRUNC(INDIRECT(ADDRESS(ROW(),COLUMN())))</formula>
    </cfRule>
  </conditionalFormatting>
  <conditionalFormatting sqref="AH213:AM213">
    <cfRule type="expression" dxfId="766" priority="1337">
      <formula>INDIRECT(ADDRESS(ROW(),COLUMN()))=TRUNC(INDIRECT(ADDRESS(ROW(),COLUMN())))</formula>
    </cfRule>
  </conditionalFormatting>
  <conditionalFormatting sqref="AH212:AM212">
    <cfRule type="expression" dxfId="765" priority="1338">
      <formula>INDIRECT(ADDRESS(ROW(),COLUMN()))=TRUNC(INDIRECT(ADDRESS(ROW(),COLUMN())))</formula>
    </cfRule>
  </conditionalFormatting>
  <conditionalFormatting sqref="AN213">
    <cfRule type="expression" dxfId="764" priority="1339">
      <formula>INDIRECT(ADDRESS(ROW(),COLUMN()))=TRUNC(INDIRECT(ADDRESS(ROW(),COLUMN())))</formula>
    </cfRule>
  </conditionalFormatting>
  <conditionalFormatting sqref="AN212">
    <cfRule type="expression" dxfId="763" priority="1340">
      <formula>INDIRECT(ADDRESS(ROW(),COLUMN()))=TRUNC(INDIRECT(ADDRESS(ROW(),COLUMN())))</formula>
    </cfRule>
  </conditionalFormatting>
  <conditionalFormatting sqref="AO213:AT213">
    <cfRule type="expression" dxfId="762" priority="1341">
      <formula>INDIRECT(ADDRESS(ROW(),COLUMN()))=TRUNC(INDIRECT(ADDRESS(ROW(),COLUMN())))</formula>
    </cfRule>
  </conditionalFormatting>
  <conditionalFormatting sqref="AO212:AT212">
    <cfRule type="expression" dxfId="761" priority="1342">
      <formula>INDIRECT(ADDRESS(ROW(),COLUMN()))=TRUNC(INDIRECT(ADDRESS(ROW(),COLUMN())))</formula>
    </cfRule>
  </conditionalFormatting>
  <conditionalFormatting sqref="AU213">
    <cfRule type="expression" dxfId="760" priority="1343">
      <formula>INDIRECT(ADDRESS(ROW(),COLUMN()))=TRUNC(INDIRECT(ADDRESS(ROW(),COLUMN())))</formula>
    </cfRule>
  </conditionalFormatting>
  <conditionalFormatting sqref="AU212">
    <cfRule type="expression" dxfId="759" priority="1344">
      <formula>INDIRECT(ADDRESS(ROW(),COLUMN()))=TRUNC(INDIRECT(ADDRESS(ROW(),COLUMN())))</formula>
    </cfRule>
  </conditionalFormatting>
  <conditionalFormatting sqref="AV213:AW213">
    <cfRule type="expression" dxfId="758" priority="1345">
      <formula>INDIRECT(ADDRESS(ROW(),COLUMN()))=TRUNC(INDIRECT(ADDRESS(ROW(),COLUMN())))</formula>
    </cfRule>
  </conditionalFormatting>
  <conditionalFormatting sqref="AV212:AW212">
    <cfRule type="expression" dxfId="757" priority="1346">
      <formula>INDIRECT(ADDRESS(ROW(),COLUMN()))=TRUNC(INDIRECT(ADDRESS(ROW(),COLUMN())))</formula>
    </cfRule>
  </conditionalFormatting>
  <conditionalFormatting sqref="AX215:BA216">
    <cfRule type="expression" dxfId="756" priority="1347">
      <formula>INDIRECT(ADDRESS(ROW(),COLUMN()))=TRUNC(INDIRECT(ADDRESS(ROW(),COLUMN())))</formula>
    </cfRule>
  </conditionalFormatting>
  <conditionalFormatting sqref="S216">
    <cfRule type="expression" dxfId="755" priority="1348">
      <formula>INDIRECT(ADDRESS(ROW(),COLUMN()))=TRUNC(INDIRECT(ADDRESS(ROW(),COLUMN())))</formula>
    </cfRule>
  </conditionalFormatting>
  <conditionalFormatting sqref="S215">
    <cfRule type="expression" dxfId="754" priority="1349">
      <formula>INDIRECT(ADDRESS(ROW(),COLUMN()))=TRUNC(INDIRECT(ADDRESS(ROW(),COLUMN())))</formula>
    </cfRule>
  </conditionalFormatting>
  <conditionalFormatting sqref="T216:Y216">
    <cfRule type="expression" dxfId="753" priority="1350">
      <formula>INDIRECT(ADDRESS(ROW(),COLUMN()))=TRUNC(INDIRECT(ADDRESS(ROW(),COLUMN())))</formula>
    </cfRule>
  </conditionalFormatting>
  <conditionalFormatting sqref="T215:Y215">
    <cfRule type="expression" dxfId="752" priority="1351">
      <formula>INDIRECT(ADDRESS(ROW(),COLUMN()))=TRUNC(INDIRECT(ADDRESS(ROW(),COLUMN())))</formula>
    </cfRule>
  </conditionalFormatting>
  <conditionalFormatting sqref="Z216">
    <cfRule type="expression" dxfId="751" priority="1352">
      <formula>INDIRECT(ADDRESS(ROW(),COLUMN()))=TRUNC(INDIRECT(ADDRESS(ROW(),COLUMN())))</formula>
    </cfRule>
  </conditionalFormatting>
  <conditionalFormatting sqref="Z215">
    <cfRule type="expression" dxfId="750" priority="1353">
      <formula>INDIRECT(ADDRESS(ROW(),COLUMN()))=TRUNC(INDIRECT(ADDRESS(ROW(),COLUMN())))</formula>
    </cfRule>
  </conditionalFormatting>
  <conditionalFormatting sqref="AA216:AF216">
    <cfRule type="expression" dxfId="749" priority="1354">
      <formula>INDIRECT(ADDRESS(ROW(),COLUMN()))=TRUNC(INDIRECT(ADDRESS(ROW(),COLUMN())))</formula>
    </cfRule>
  </conditionalFormatting>
  <conditionalFormatting sqref="AA215:AF215">
    <cfRule type="expression" dxfId="748" priority="1355">
      <formula>INDIRECT(ADDRESS(ROW(),COLUMN()))=TRUNC(INDIRECT(ADDRESS(ROW(),COLUMN())))</formula>
    </cfRule>
  </conditionalFormatting>
  <conditionalFormatting sqref="AG216">
    <cfRule type="expression" dxfId="747" priority="1356">
      <formula>INDIRECT(ADDRESS(ROW(),COLUMN()))=TRUNC(INDIRECT(ADDRESS(ROW(),COLUMN())))</formula>
    </cfRule>
  </conditionalFormatting>
  <conditionalFormatting sqref="AG215">
    <cfRule type="expression" dxfId="746" priority="1357">
      <formula>INDIRECT(ADDRESS(ROW(),COLUMN()))=TRUNC(INDIRECT(ADDRESS(ROW(),COLUMN())))</formula>
    </cfRule>
  </conditionalFormatting>
  <conditionalFormatting sqref="AH216:AM216">
    <cfRule type="expression" dxfId="745" priority="1358">
      <formula>INDIRECT(ADDRESS(ROW(),COLUMN()))=TRUNC(INDIRECT(ADDRESS(ROW(),COLUMN())))</formula>
    </cfRule>
  </conditionalFormatting>
  <conditionalFormatting sqref="AH215:AM215">
    <cfRule type="expression" dxfId="744" priority="1359">
      <formula>INDIRECT(ADDRESS(ROW(),COLUMN()))=TRUNC(INDIRECT(ADDRESS(ROW(),COLUMN())))</formula>
    </cfRule>
  </conditionalFormatting>
  <conditionalFormatting sqref="AN216">
    <cfRule type="expression" dxfId="743" priority="1360">
      <formula>INDIRECT(ADDRESS(ROW(),COLUMN()))=TRUNC(INDIRECT(ADDRESS(ROW(),COLUMN())))</formula>
    </cfRule>
  </conditionalFormatting>
  <conditionalFormatting sqref="AN215">
    <cfRule type="expression" dxfId="742" priority="1361">
      <formula>INDIRECT(ADDRESS(ROW(),COLUMN()))=TRUNC(INDIRECT(ADDRESS(ROW(),COLUMN())))</formula>
    </cfRule>
  </conditionalFormatting>
  <conditionalFormatting sqref="AO216:AT216">
    <cfRule type="expression" dxfId="741" priority="1362">
      <formula>INDIRECT(ADDRESS(ROW(),COLUMN()))=TRUNC(INDIRECT(ADDRESS(ROW(),COLUMN())))</formula>
    </cfRule>
  </conditionalFormatting>
  <conditionalFormatting sqref="AO215:AT215">
    <cfRule type="expression" dxfId="740" priority="1363">
      <formula>INDIRECT(ADDRESS(ROW(),COLUMN()))=TRUNC(INDIRECT(ADDRESS(ROW(),COLUMN())))</formula>
    </cfRule>
  </conditionalFormatting>
  <conditionalFormatting sqref="AU216">
    <cfRule type="expression" dxfId="739" priority="1364">
      <formula>INDIRECT(ADDRESS(ROW(),COLUMN()))=TRUNC(INDIRECT(ADDRESS(ROW(),COLUMN())))</formula>
    </cfRule>
  </conditionalFormatting>
  <conditionalFormatting sqref="AU215">
    <cfRule type="expression" dxfId="738" priority="1365">
      <formula>INDIRECT(ADDRESS(ROW(),COLUMN()))=TRUNC(INDIRECT(ADDRESS(ROW(),COLUMN())))</formula>
    </cfRule>
  </conditionalFormatting>
  <conditionalFormatting sqref="AV216:AW216">
    <cfRule type="expression" dxfId="737" priority="1366">
      <formula>INDIRECT(ADDRESS(ROW(),COLUMN()))=TRUNC(INDIRECT(ADDRESS(ROW(),COLUMN())))</formula>
    </cfRule>
  </conditionalFormatting>
  <conditionalFormatting sqref="AV215:AW215">
    <cfRule type="expression" dxfId="736" priority="1367">
      <formula>INDIRECT(ADDRESS(ROW(),COLUMN()))=TRUNC(INDIRECT(ADDRESS(ROW(),COLUMN())))</formula>
    </cfRule>
  </conditionalFormatting>
  <conditionalFormatting sqref="AX218:BA219">
    <cfRule type="expression" dxfId="735" priority="1368">
      <formula>INDIRECT(ADDRESS(ROW(),COLUMN()))=TRUNC(INDIRECT(ADDRESS(ROW(),COLUMN())))</formula>
    </cfRule>
  </conditionalFormatting>
  <conditionalFormatting sqref="S219">
    <cfRule type="expression" dxfId="734" priority="1369">
      <formula>INDIRECT(ADDRESS(ROW(),COLUMN()))=TRUNC(INDIRECT(ADDRESS(ROW(),COLUMN())))</formula>
    </cfRule>
  </conditionalFormatting>
  <conditionalFormatting sqref="S218">
    <cfRule type="expression" dxfId="733" priority="1370">
      <formula>INDIRECT(ADDRESS(ROW(),COLUMN()))=TRUNC(INDIRECT(ADDRESS(ROW(),COLUMN())))</formula>
    </cfRule>
  </conditionalFormatting>
  <conditionalFormatting sqref="T219:Y219">
    <cfRule type="expression" dxfId="732" priority="1371">
      <formula>INDIRECT(ADDRESS(ROW(),COLUMN()))=TRUNC(INDIRECT(ADDRESS(ROW(),COLUMN())))</formula>
    </cfRule>
  </conditionalFormatting>
  <conditionalFormatting sqref="T218:Y218">
    <cfRule type="expression" dxfId="731" priority="1372">
      <formula>INDIRECT(ADDRESS(ROW(),COLUMN()))=TRUNC(INDIRECT(ADDRESS(ROW(),COLUMN())))</formula>
    </cfRule>
  </conditionalFormatting>
  <conditionalFormatting sqref="Z219">
    <cfRule type="expression" dxfId="730" priority="1373">
      <formula>INDIRECT(ADDRESS(ROW(),COLUMN()))=TRUNC(INDIRECT(ADDRESS(ROW(),COLUMN())))</formula>
    </cfRule>
  </conditionalFormatting>
  <conditionalFormatting sqref="Z218">
    <cfRule type="expression" dxfId="729" priority="1374">
      <formula>INDIRECT(ADDRESS(ROW(),COLUMN()))=TRUNC(INDIRECT(ADDRESS(ROW(),COLUMN())))</formula>
    </cfRule>
  </conditionalFormatting>
  <conditionalFormatting sqref="AA219:AF219">
    <cfRule type="expression" dxfId="728" priority="1375">
      <formula>INDIRECT(ADDRESS(ROW(),COLUMN()))=TRUNC(INDIRECT(ADDRESS(ROW(),COLUMN())))</formula>
    </cfRule>
  </conditionalFormatting>
  <conditionalFormatting sqref="AA218:AF218">
    <cfRule type="expression" dxfId="727" priority="1376">
      <formula>INDIRECT(ADDRESS(ROW(),COLUMN()))=TRUNC(INDIRECT(ADDRESS(ROW(),COLUMN())))</formula>
    </cfRule>
  </conditionalFormatting>
  <conditionalFormatting sqref="AG219">
    <cfRule type="expression" dxfId="726" priority="1377">
      <formula>INDIRECT(ADDRESS(ROW(),COLUMN()))=TRUNC(INDIRECT(ADDRESS(ROW(),COLUMN())))</formula>
    </cfRule>
  </conditionalFormatting>
  <conditionalFormatting sqref="AG218">
    <cfRule type="expression" dxfId="725" priority="1378">
      <formula>INDIRECT(ADDRESS(ROW(),COLUMN()))=TRUNC(INDIRECT(ADDRESS(ROW(),COLUMN())))</formula>
    </cfRule>
  </conditionalFormatting>
  <conditionalFormatting sqref="AH219:AM219">
    <cfRule type="expression" dxfId="724" priority="1379">
      <formula>INDIRECT(ADDRESS(ROW(),COLUMN()))=TRUNC(INDIRECT(ADDRESS(ROW(),COLUMN())))</formula>
    </cfRule>
  </conditionalFormatting>
  <conditionalFormatting sqref="AH218:AM218">
    <cfRule type="expression" dxfId="723" priority="1380">
      <formula>INDIRECT(ADDRESS(ROW(),COLUMN()))=TRUNC(INDIRECT(ADDRESS(ROW(),COLUMN())))</formula>
    </cfRule>
  </conditionalFormatting>
  <conditionalFormatting sqref="AN219">
    <cfRule type="expression" dxfId="722" priority="1381">
      <formula>INDIRECT(ADDRESS(ROW(),COLUMN()))=TRUNC(INDIRECT(ADDRESS(ROW(),COLUMN())))</formula>
    </cfRule>
  </conditionalFormatting>
  <conditionalFormatting sqref="AN218">
    <cfRule type="expression" dxfId="721" priority="1382">
      <formula>INDIRECT(ADDRESS(ROW(),COLUMN()))=TRUNC(INDIRECT(ADDRESS(ROW(),COLUMN())))</formula>
    </cfRule>
  </conditionalFormatting>
  <conditionalFormatting sqref="AO219:AT219">
    <cfRule type="expression" dxfId="720" priority="1383">
      <formula>INDIRECT(ADDRESS(ROW(),COLUMN()))=TRUNC(INDIRECT(ADDRESS(ROW(),COLUMN())))</formula>
    </cfRule>
  </conditionalFormatting>
  <conditionalFormatting sqref="AO218:AT218">
    <cfRule type="expression" dxfId="719" priority="1384">
      <formula>INDIRECT(ADDRESS(ROW(),COLUMN()))=TRUNC(INDIRECT(ADDRESS(ROW(),COLUMN())))</formula>
    </cfRule>
  </conditionalFormatting>
  <conditionalFormatting sqref="AU219">
    <cfRule type="expression" dxfId="718" priority="1385">
      <formula>INDIRECT(ADDRESS(ROW(),COLUMN()))=TRUNC(INDIRECT(ADDRESS(ROW(),COLUMN())))</formula>
    </cfRule>
  </conditionalFormatting>
  <conditionalFormatting sqref="AU218">
    <cfRule type="expression" dxfId="717" priority="1386">
      <formula>INDIRECT(ADDRESS(ROW(),COLUMN()))=TRUNC(INDIRECT(ADDRESS(ROW(),COLUMN())))</formula>
    </cfRule>
  </conditionalFormatting>
  <conditionalFormatting sqref="AV219:AW219">
    <cfRule type="expression" dxfId="716" priority="1387">
      <formula>INDIRECT(ADDRESS(ROW(),COLUMN()))=TRUNC(INDIRECT(ADDRESS(ROW(),COLUMN())))</formula>
    </cfRule>
  </conditionalFormatting>
  <conditionalFormatting sqref="AV218:AW218">
    <cfRule type="expression" dxfId="715" priority="1388">
      <formula>INDIRECT(ADDRESS(ROW(),COLUMN()))=TRUNC(INDIRECT(ADDRESS(ROW(),COLUMN())))</formula>
    </cfRule>
  </conditionalFormatting>
  <conditionalFormatting sqref="AX221:BA222">
    <cfRule type="expression" dxfId="714" priority="1389">
      <formula>INDIRECT(ADDRESS(ROW(),COLUMN()))=TRUNC(INDIRECT(ADDRESS(ROW(),COLUMN())))</formula>
    </cfRule>
  </conditionalFormatting>
  <conditionalFormatting sqref="S222">
    <cfRule type="expression" dxfId="713" priority="1390">
      <formula>INDIRECT(ADDRESS(ROW(),COLUMN()))=TRUNC(INDIRECT(ADDRESS(ROW(),COLUMN())))</formula>
    </cfRule>
  </conditionalFormatting>
  <conditionalFormatting sqref="S221">
    <cfRule type="expression" dxfId="712" priority="1391">
      <formula>INDIRECT(ADDRESS(ROW(),COLUMN()))=TRUNC(INDIRECT(ADDRESS(ROW(),COLUMN())))</formula>
    </cfRule>
  </conditionalFormatting>
  <conditionalFormatting sqref="T222:Y222">
    <cfRule type="expression" dxfId="711" priority="1392">
      <formula>INDIRECT(ADDRESS(ROW(),COLUMN()))=TRUNC(INDIRECT(ADDRESS(ROW(),COLUMN())))</formula>
    </cfRule>
  </conditionalFormatting>
  <conditionalFormatting sqref="T221:Y221">
    <cfRule type="expression" dxfId="710" priority="1393">
      <formula>INDIRECT(ADDRESS(ROW(),COLUMN()))=TRUNC(INDIRECT(ADDRESS(ROW(),COLUMN())))</formula>
    </cfRule>
  </conditionalFormatting>
  <conditionalFormatting sqref="Z222">
    <cfRule type="expression" dxfId="709" priority="1394">
      <formula>INDIRECT(ADDRESS(ROW(),COLUMN()))=TRUNC(INDIRECT(ADDRESS(ROW(),COLUMN())))</formula>
    </cfRule>
  </conditionalFormatting>
  <conditionalFormatting sqref="Z221">
    <cfRule type="expression" dxfId="708" priority="1395">
      <formula>INDIRECT(ADDRESS(ROW(),COLUMN()))=TRUNC(INDIRECT(ADDRESS(ROW(),COLUMN())))</formula>
    </cfRule>
  </conditionalFormatting>
  <conditionalFormatting sqref="AA222:AF222">
    <cfRule type="expression" dxfId="707" priority="1396">
      <formula>INDIRECT(ADDRESS(ROW(),COLUMN()))=TRUNC(INDIRECT(ADDRESS(ROW(),COLUMN())))</formula>
    </cfRule>
  </conditionalFormatting>
  <conditionalFormatting sqref="AA221:AF221">
    <cfRule type="expression" dxfId="706" priority="1397">
      <formula>INDIRECT(ADDRESS(ROW(),COLUMN()))=TRUNC(INDIRECT(ADDRESS(ROW(),COLUMN())))</formula>
    </cfRule>
  </conditionalFormatting>
  <conditionalFormatting sqref="AG222">
    <cfRule type="expression" dxfId="705" priority="1398">
      <formula>INDIRECT(ADDRESS(ROW(),COLUMN()))=TRUNC(INDIRECT(ADDRESS(ROW(),COLUMN())))</formula>
    </cfRule>
  </conditionalFormatting>
  <conditionalFormatting sqref="AG221">
    <cfRule type="expression" dxfId="704" priority="1399">
      <formula>INDIRECT(ADDRESS(ROW(),COLUMN()))=TRUNC(INDIRECT(ADDRESS(ROW(),COLUMN())))</formula>
    </cfRule>
  </conditionalFormatting>
  <conditionalFormatting sqref="AH222:AM222">
    <cfRule type="expression" dxfId="703" priority="1400">
      <formula>INDIRECT(ADDRESS(ROW(),COLUMN()))=TRUNC(INDIRECT(ADDRESS(ROW(),COLUMN())))</formula>
    </cfRule>
  </conditionalFormatting>
  <conditionalFormatting sqref="AH221:AM221">
    <cfRule type="expression" dxfId="702" priority="1401">
      <formula>INDIRECT(ADDRESS(ROW(),COLUMN()))=TRUNC(INDIRECT(ADDRESS(ROW(),COLUMN())))</formula>
    </cfRule>
  </conditionalFormatting>
  <conditionalFormatting sqref="AN222">
    <cfRule type="expression" dxfId="701" priority="1402">
      <formula>INDIRECT(ADDRESS(ROW(),COLUMN()))=TRUNC(INDIRECT(ADDRESS(ROW(),COLUMN())))</formula>
    </cfRule>
  </conditionalFormatting>
  <conditionalFormatting sqref="AN221">
    <cfRule type="expression" dxfId="700" priority="1403">
      <formula>INDIRECT(ADDRESS(ROW(),COLUMN()))=TRUNC(INDIRECT(ADDRESS(ROW(),COLUMN())))</formula>
    </cfRule>
  </conditionalFormatting>
  <conditionalFormatting sqref="AO222:AT222">
    <cfRule type="expression" dxfId="699" priority="1404">
      <formula>INDIRECT(ADDRESS(ROW(),COLUMN()))=TRUNC(INDIRECT(ADDRESS(ROW(),COLUMN())))</formula>
    </cfRule>
  </conditionalFormatting>
  <conditionalFormatting sqref="AO221:AT221">
    <cfRule type="expression" dxfId="698" priority="1405">
      <formula>INDIRECT(ADDRESS(ROW(),COLUMN()))=TRUNC(INDIRECT(ADDRESS(ROW(),COLUMN())))</formula>
    </cfRule>
  </conditionalFormatting>
  <conditionalFormatting sqref="AU222">
    <cfRule type="expression" dxfId="697" priority="1406">
      <formula>INDIRECT(ADDRESS(ROW(),COLUMN()))=TRUNC(INDIRECT(ADDRESS(ROW(),COLUMN())))</formula>
    </cfRule>
  </conditionalFormatting>
  <conditionalFormatting sqref="AU221">
    <cfRule type="expression" dxfId="696" priority="1407">
      <formula>INDIRECT(ADDRESS(ROW(),COLUMN()))=TRUNC(INDIRECT(ADDRESS(ROW(),COLUMN())))</formula>
    </cfRule>
  </conditionalFormatting>
  <conditionalFormatting sqref="AV222:AW222">
    <cfRule type="expression" dxfId="695" priority="1408">
      <formula>INDIRECT(ADDRESS(ROW(),COLUMN()))=TRUNC(INDIRECT(ADDRESS(ROW(),COLUMN())))</formula>
    </cfRule>
  </conditionalFormatting>
  <conditionalFormatting sqref="AV221:AW221">
    <cfRule type="expression" dxfId="694" priority="1409">
      <formula>INDIRECT(ADDRESS(ROW(),COLUMN()))=TRUNC(INDIRECT(ADDRESS(ROW(),COLUMN())))</formula>
    </cfRule>
  </conditionalFormatting>
  <conditionalFormatting sqref="AX224:BA225">
    <cfRule type="expression" dxfId="693" priority="1410">
      <formula>INDIRECT(ADDRESS(ROW(),COLUMN()))=TRUNC(INDIRECT(ADDRESS(ROW(),COLUMN())))</formula>
    </cfRule>
  </conditionalFormatting>
  <conditionalFormatting sqref="S225">
    <cfRule type="expression" dxfId="692" priority="1411">
      <formula>INDIRECT(ADDRESS(ROW(),COLUMN()))=TRUNC(INDIRECT(ADDRESS(ROW(),COLUMN())))</formula>
    </cfRule>
  </conditionalFormatting>
  <conditionalFormatting sqref="S224">
    <cfRule type="expression" dxfId="691" priority="1412">
      <formula>INDIRECT(ADDRESS(ROW(),COLUMN()))=TRUNC(INDIRECT(ADDRESS(ROW(),COLUMN())))</formula>
    </cfRule>
  </conditionalFormatting>
  <conditionalFormatting sqref="T225:Y225">
    <cfRule type="expression" dxfId="690" priority="1413">
      <formula>INDIRECT(ADDRESS(ROW(),COLUMN()))=TRUNC(INDIRECT(ADDRESS(ROW(),COLUMN())))</formula>
    </cfRule>
  </conditionalFormatting>
  <conditionalFormatting sqref="T224:Y224">
    <cfRule type="expression" dxfId="689" priority="1414">
      <formula>INDIRECT(ADDRESS(ROW(),COLUMN()))=TRUNC(INDIRECT(ADDRESS(ROW(),COLUMN())))</formula>
    </cfRule>
  </conditionalFormatting>
  <conditionalFormatting sqref="Z225">
    <cfRule type="expression" dxfId="688" priority="1415">
      <formula>INDIRECT(ADDRESS(ROW(),COLUMN()))=TRUNC(INDIRECT(ADDRESS(ROW(),COLUMN())))</formula>
    </cfRule>
  </conditionalFormatting>
  <conditionalFormatting sqref="Z224">
    <cfRule type="expression" dxfId="687" priority="1416">
      <formula>INDIRECT(ADDRESS(ROW(),COLUMN()))=TRUNC(INDIRECT(ADDRESS(ROW(),COLUMN())))</formula>
    </cfRule>
  </conditionalFormatting>
  <conditionalFormatting sqref="AA225:AF225">
    <cfRule type="expression" dxfId="686" priority="1417">
      <formula>INDIRECT(ADDRESS(ROW(),COLUMN()))=TRUNC(INDIRECT(ADDRESS(ROW(),COLUMN())))</formula>
    </cfRule>
  </conditionalFormatting>
  <conditionalFormatting sqref="AA224:AF224">
    <cfRule type="expression" dxfId="685" priority="1418">
      <formula>INDIRECT(ADDRESS(ROW(),COLUMN()))=TRUNC(INDIRECT(ADDRESS(ROW(),COLUMN())))</formula>
    </cfRule>
  </conditionalFormatting>
  <conditionalFormatting sqref="AG225">
    <cfRule type="expression" dxfId="684" priority="1419">
      <formula>INDIRECT(ADDRESS(ROW(),COLUMN()))=TRUNC(INDIRECT(ADDRESS(ROW(),COLUMN())))</formula>
    </cfRule>
  </conditionalFormatting>
  <conditionalFormatting sqref="AG224">
    <cfRule type="expression" dxfId="683" priority="1420">
      <formula>INDIRECT(ADDRESS(ROW(),COLUMN()))=TRUNC(INDIRECT(ADDRESS(ROW(),COLUMN())))</formula>
    </cfRule>
  </conditionalFormatting>
  <conditionalFormatting sqref="AH225:AM225">
    <cfRule type="expression" dxfId="682" priority="1421">
      <formula>INDIRECT(ADDRESS(ROW(),COLUMN()))=TRUNC(INDIRECT(ADDRESS(ROW(),COLUMN())))</formula>
    </cfRule>
  </conditionalFormatting>
  <conditionalFormatting sqref="AH224:AM224">
    <cfRule type="expression" dxfId="681" priority="1422">
      <formula>INDIRECT(ADDRESS(ROW(),COLUMN()))=TRUNC(INDIRECT(ADDRESS(ROW(),COLUMN())))</formula>
    </cfRule>
  </conditionalFormatting>
  <conditionalFormatting sqref="AN225">
    <cfRule type="expression" dxfId="680" priority="1423">
      <formula>INDIRECT(ADDRESS(ROW(),COLUMN()))=TRUNC(INDIRECT(ADDRESS(ROW(),COLUMN())))</formula>
    </cfRule>
  </conditionalFormatting>
  <conditionalFormatting sqref="AN224">
    <cfRule type="expression" dxfId="679" priority="1424">
      <formula>INDIRECT(ADDRESS(ROW(),COLUMN()))=TRUNC(INDIRECT(ADDRESS(ROW(),COLUMN())))</formula>
    </cfRule>
  </conditionalFormatting>
  <conditionalFormatting sqref="AO225:AT225">
    <cfRule type="expression" dxfId="678" priority="1425">
      <formula>INDIRECT(ADDRESS(ROW(),COLUMN()))=TRUNC(INDIRECT(ADDRESS(ROW(),COLUMN())))</formula>
    </cfRule>
  </conditionalFormatting>
  <conditionalFormatting sqref="AO224:AT224">
    <cfRule type="expression" dxfId="677" priority="1426">
      <formula>INDIRECT(ADDRESS(ROW(),COLUMN()))=TRUNC(INDIRECT(ADDRESS(ROW(),COLUMN())))</formula>
    </cfRule>
  </conditionalFormatting>
  <conditionalFormatting sqref="AU225">
    <cfRule type="expression" dxfId="676" priority="1427">
      <formula>INDIRECT(ADDRESS(ROW(),COLUMN()))=TRUNC(INDIRECT(ADDRESS(ROW(),COLUMN())))</formula>
    </cfRule>
  </conditionalFormatting>
  <conditionalFormatting sqref="AU224">
    <cfRule type="expression" dxfId="675" priority="1428">
      <formula>INDIRECT(ADDRESS(ROW(),COLUMN()))=TRUNC(INDIRECT(ADDRESS(ROW(),COLUMN())))</formula>
    </cfRule>
  </conditionalFormatting>
  <conditionalFormatting sqref="AV225:AW225">
    <cfRule type="expression" dxfId="674" priority="1429">
      <formula>INDIRECT(ADDRESS(ROW(),COLUMN()))=TRUNC(INDIRECT(ADDRESS(ROW(),COLUMN())))</formula>
    </cfRule>
  </conditionalFormatting>
  <conditionalFormatting sqref="AV224:AW224">
    <cfRule type="expression" dxfId="673" priority="1430">
      <formula>INDIRECT(ADDRESS(ROW(),COLUMN()))=TRUNC(INDIRECT(ADDRESS(ROW(),COLUMN())))</formula>
    </cfRule>
  </conditionalFormatting>
  <conditionalFormatting sqref="AX227:BA228">
    <cfRule type="expression" dxfId="672" priority="1431">
      <formula>INDIRECT(ADDRESS(ROW(),COLUMN()))=TRUNC(INDIRECT(ADDRESS(ROW(),COLUMN())))</formula>
    </cfRule>
  </conditionalFormatting>
  <conditionalFormatting sqref="S228">
    <cfRule type="expression" dxfId="671" priority="1432">
      <formula>INDIRECT(ADDRESS(ROW(),COLUMN()))=TRUNC(INDIRECT(ADDRESS(ROW(),COLUMN())))</formula>
    </cfRule>
  </conditionalFormatting>
  <conditionalFormatting sqref="S227">
    <cfRule type="expression" dxfId="670" priority="1433">
      <formula>INDIRECT(ADDRESS(ROW(),COLUMN()))=TRUNC(INDIRECT(ADDRESS(ROW(),COLUMN())))</formula>
    </cfRule>
  </conditionalFormatting>
  <conditionalFormatting sqref="T228:Y228">
    <cfRule type="expression" dxfId="669" priority="1434">
      <formula>INDIRECT(ADDRESS(ROW(),COLUMN()))=TRUNC(INDIRECT(ADDRESS(ROW(),COLUMN())))</formula>
    </cfRule>
  </conditionalFormatting>
  <conditionalFormatting sqref="T227:Y227">
    <cfRule type="expression" dxfId="668" priority="1435">
      <formula>INDIRECT(ADDRESS(ROW(),COLUMN()))=TRUNC(INDIRECT(ADDRESS(ROW(),COLUMN())))</formula>
    </cfRule>
  </conditionalFormatting>
  <conditionalFormatting sqref="Z228">
    <cfRule type="expression" dxfId="667" priority="1436">
      <formula>INDIRECT(ADDRESS(ROW(),COLUMN()))=TRUNC(INDIRECT(ADDRESS(ROW(),COLUMN())))</formula>
    </cfRule>
  </conditionalFormatting>
  <conditionalFormatting sqref="Z227">
    <cfRule type="expression" dxfId="666" priority="1437">
      <formula>INDIRECT(ADDRESS(ROW(),COLUMN()))=TRUNC(INDIRECT(ADDRESS(ROW(),COLUMN())))</formula>
    </cfRule>
  </conditionalFormatting>
  <conditionalFormatting sqref="AA228:AF228">
    <cfRule type="expression" dxfId="665" priority="1438">
      <formula>INDIRECT(ADDRESS(ROW(),COLUMN()))=TRUNC(INDIRECT(ADDRESS(ROW(),COLUMN())))</formula>
    </cfRule>
  </conditionalFormatting>
  <conditionalFormatting sqref="AA227:AF227">
    <cfRule type="expression" dxfId="664" priority="1439">
      <formula>INDIRECT(ADDRESS(ROW(),COLUMN()))=TRUNC(INDIRECT(ADDRESS(ROW(),COLUMN())))</formula>
    </cfRule>
  </conditionalFormatting>
  <conditionalFormatting sqref="AG228">
    <cfRule type="expression" dxfId="663" priority="1440">
      <formula>INDIRECT(ADDRESS(ROW(),COLUMN()))=TRUNC(INDIRECT(ADDRESS(ROW(),COLUMN())))</formula>
    </cfRule>
  </conditionalFormatting>
  <conditionalFormatting sqref="AG227">
    <cfRule type="expression" dxfId="662" priority="1441">
      <formula>INDIRECT(ADDRESS(ROW(),COLUMN()))=TRUNC(INDIRECT(ADDRESS(ROW(),COLUMN())))</formula>
    </cfRule>
  </conditionalFormatting>
  <conditionalFormatting sqref="AH228:AM228">
    <cfRule type="expression" dxfId="661" priority="1442">
      <formula>INDIRECT(ADDRESS(ROW(),COLUMN()))=TRUNC(INDIRECT(ADDRESS(ROW(),COLUMN())))</formula>
    </cfRule>
  </conditionalFormatting>
  <conditionalFormatting sqref="AH227:AM227">
    <cfRule type="expression" dxfId="660" priority="1443">
      <formula>INDIRECT(ADDRESS(ROW(),COLUMN()))=TRUNC(INDIRECT(ADDRESS(ROW(),COLUMN())))</formula>
    </cfRule>
  </conditionalFormatting>
  <conditionalFormatting sqref="AN228">
    <cfRule type="expression" dxfId="659" priority="1444">
      <formula>INDIRECT(ADDRESS(ROW(),COLUMN()))=TRUNC(INDIRECT(ADDRESS(ROW(),COLUMN())))</formula>
    </cfRule>
  </conditionalFormatting>
  <conditionalFormatting sqref="AN227">
    <cfRule type="expression" dxfId="658" priority="1445">
      <formula>INDIRECT(ADDRESS(ROW(),COLUMN()))=TRUNC(INDIRECT(ADDRESS(ROW(),COLUMN())))</formula>
    </cfRule>
  </conditionalFormatting>
  <conditionalFormatting sqref="AO228:AT228">
    <cfRule type="expression" dxfId="657" priority="1446">
      <formula>INDIRECT(ADDRESS(ROW(),COLUMN()))=TRUNC(INDIRECT(ADDRESS(ROW(),COLUMN())))</formula>
    </cfRule>
  </conditionalFormatting>
  <conditionalFormatting sqref="AO227:AT227">
    <cfRule type="expression" dxfId="656" priority="1447">
      <formula>INDIRECT(ADDRESS(ROW(),COLUMN()))=TRUNC(INDIRECT(ADDRESS(ROW(),COLUMN())))</formula>
    </cfRule>
  </conditionalFormatting>
  <conditionalFormatting sqref="AU228">
    <cfRule type="expression" dxfId="655" priority="1448">
      <formula>INDIRECT(ADDRESS(ROW(),COLUMN()))=TRUNC(INDIRECT(ADDRESS(ROW(),COLUMN())))</formula>
    </cfRule>
  </conditionalFormatting>
  <conditionalFormatting sqref="AU227">
    <cfRule type="expression" dxfId="654" priority="1449">
      <formula>INDIRECT(ADDRESS(ROW(),COLUMN()))=TRUNC(INDIRECT(ADDRESS(ROW(),COLUMN())))</formula>
    </cfRule>
  </conditionalFormatting>
  <conditionalFormatting sqref="AV228:AW228">
    <cfRule type="expression" dxfId="653" priority="1450">
      <formula>INDIRECT(ADDRESS(ROW(),COLUMN()))=TRUNC(INDIRECT(ADDRESS(ROW(),COLUMN())))</formula>
    </cfRule>
  </conditionalFormatting>
  <conditionalFormatting sqref="AV227:AW227">
    <cfRule type="expression" dxfId="652" priority="1451">
      <formula>INDIRECT(ADDRESS(ROW(),COLUMN()))=TRUNC(INDIRECT(ADDRESS(ROW(),COLUMN())))</formula>
    </cfRule>
  </conditionalFormatting>
  <conditionalFormatting sqref="AX230:BA231">
    <cfRule type="expression" dxfId="651" priority="1452">
      <formula>INDIRECT(ADDRESS(ROW(),COLUMN()))=TRUNC(INDIRECT(ADDRESS(ROW(),COLUMN())))</formula>
    </cfRule>
  </conditionalFormatting>
  <conditionalFormatting sqref="S231">
    <cfRule type="expression" dxfId="650" priority="1453">
      <formula>INDIRECT(ADDRESS(ROW(),COLUMN()))=TRUNC(INDIRECT(ADDRESS(ROW(),COLUMN())))</formula>
    </cfRule>
  </conditionalFormatting>
  <conditionalFormatting sqref="S230">
    <cfRule type="expression" dxfId="649" priority="1454">
      <formula>INDIRECT(ADDRESS(ROW(),COLUMN()))=TRUNC(INDIRECT(ADDRESS(ROW(),COLUMN())))</formula>
    </cfRule>
  </conditionalFormatting>
  <conditionalFormatting sqref="T231:Y231">
    <cfRule type="expression" dxfId="648" priority="1455">
      <formula>INDIRECT(ADDRESS(ROW(),COLUMN()))=TRUNC(INDIRECT(ADDRESS(ROW(),COLUMN())))</formula>
    </cfRule>
  </conditionalFormatting>
  <conditionalFormatting sqref="T230:Y230">
    <cfRule type="expression" dxfId="647" priority="1456">
      <formula>INDIRECT(ADDRESS(ROW(),COLUMN()))=TRUNC(INDIRECT(ADDRESS(ROW(),COLUMN())))</formula>
    </cfRule>
  </conditionalFormatting>
  <conditionalFormatting sqref="Z231">
    <cfRule type="expression" dxfId="646" priority="1457">
      <formula>INDIRECT(ADDRESS(ROW(),COLUMN()))=TRUNC(INDIRECT(ADDRESS(ROW(),COLUMN())))</formula>
    </cfRule>
  </conditionalFormatting>
  <conditionalFormatting sqref="Z230">
    <cfRule type="expression" dxfId="645" priority="1458">
      <formula>INDIRECT(ADDRESS(ROW(),COLUMN()))=TRUNC(INDIRECT(ADDRESS(ROW(),COLUMN())))</formula>
    </cfRule>
  </conditionalFormatting>
  <conditionalFormatting sqref="AA231:AF231">
    <cfRule type="expression" dxfId="644" priority="1459">
      <formula>INDIRECT(ADDRESS(ROW(),COLUMN()))=TRUNC(INDIRECT(ADDRESS(ROW(),COLUMN())))</formula>
    </cfRule>
  </conditionalFormatting>
  <conditionalFormatting sqref="AA230:AF230">
    <cfRule type="expression" dxfId="643" priority="1460">
      <formula>INDIRECT(ADDRESS(ROW(),COLUMN()))=TRUNC(INDIRECT(ADDRESS(ROW(),COLUMN())))</formula>
    </cfRule>
  </conditionalFormatting>
  <conditionalFormatting sqref="AG231">
    <cfRule type="expression" dxfId="642" priority="1461">
      <formula>INDIRECT(ADDRESS(ROW(),COLUMN()))=TRUNC(INDIRECT(ADDRESS(ROW(),COLUMN())))</formula>
    </cfRule>
  </conditionalFormatting>
  <conditionalFormatting sqref="AG230">
    <cfRule type="expression" dxfId="641" priority="1462">
      <formula>INDIRECT(ADDRESS(ROW(),COLUMN()))=TRUNC(INDIRECT(ADDRESS(ROW(),COLUMN())))</formula>
    </cfRule>
  </conditionalFormatting>
  <conditionalFormatting sqref="AH231:AM231">
    <cfRule type="expression" dxfId="640" priority="1463">
      <formula>INDIRECT(ADDRESS(ROW(),COLUMN()))=TRUNC(INDIRECT(ADDRESS(ROW(),COLUMN())))</formula>
    </cfRule>
  </conditionalFormatting>
  <conditionalFormatting sqref="AH230:AM230">
    <cfRule type="expression" dxfId="639" priority="1464">
      <formula>INDIRECT(ADDRESS(ROW(),COLUMN()))=TRUNC(INDIRECT(ADDRESS(ROW(),COLUMN())))</formula>
    </cfRule>
  </conditionalFormatting>
  <conditionalFormatting sqref="AN231">
    <cfRule type="expression" dxfId="638" priority="1465">
      <formula>INDIRECT(ADDRESS(ROW(),COLUMN()))=TRUNC(INDIRECT(ADDRESS(ROW(),COLUMN())))</formula>
    </cfRule>
  </conditionalFormatting>
  <conditionalFormatting sqref="AN230">
    <cfRule type="expression" dxfId="637" priority="1466">
      <formula>INDIRECT(ADDRESS(ROW(),COLUMN()))=TRUNC(INDIRECT(ADDRESS(ROW(),COLUMN())))</formula>
    </cfRule>
  </conditionalFormatting>
  <conditionalFormatting sqref="AO231:AT231">
    <cfRule type="expression" dxfId="636" priority="1467">
      <formula>INDIRECT(ADDRESS(ROW(),COLUMN()))=TRUNC(INDIRECT(ADDRESS(ROW(),COLUMN())))</formula>
    </cfRule>
  </conditionalFormatting>
  <conditionalFormatting sqref="AO230:AT230">
    <cfRule type="expression" dxfId="635" priority="1468">
      <formula>INDIRECT(ADDRESS(ROW(),COLUMN()))=TRUNC(INDIRECT(ADDRESS(ROW(),COLUMN())))</formula>
    </cfRule>
  </conditionalFormatting>
  <conditionalFormatting sqref="AU231">
    <cfRule type="expression" dxfId="634" priority="1469">
      <formula>INDIRECT(ADDRESS(ROW(),COLUMN()))=TRUNC(INDIRECT(ADDRESS(ROW(),COLUMN())))</formula>
    </cfRule>
  </conditionalFormatting>
  <conditionalFormatting sqref="AU230">
    <cfRule type="expression" dxfId="633" priority="1470">
      <formula>INDIRECT(ADDRESS(ROW(),COLUMN()))=TRUNC(INDIRECT(ADDRESS(ROW(),COLUMN())))</formula>
    </cfRule>
  </conditionalFormatting>
  <conditionalFormatting sqref="AV231:AW231">
    <cfRule type="expression" dxfId="632" priority="1471">
      <formula>INDIRECT(ADDRESS(ROW(),COLUMN()))=TRUNC(INDIRECT(ADDRESS(ROW(),COLUMN())))</formula>
    </cfRule>
  </conditionalFormatting>
  <conditionalFormatting sqref="AV230:AW230">
    <cfRule type="expression" dxfId="631" priority="1472">
      <formula>INDIRECT(ADDRESS(ROW(),COLUMN()))=TRUNC(INDIRECT(ADDRESS(ROW(),COLUMN())))</formula>
    </cfRule>
  </conditionalFormatting>
  <conditionalFormatting sqref="AX233:BA234">
    <cfRule type="expression" dxfId="630" priority="1473">
      <formula>INDIRECT(ADDRESS(ROW(),COLUMN()))=TRUNC(INDIRECT(ADDRESS(ROW(),COLUMN())))</formula>
    </cfRule>
  </conditionalFormatting>
  <conditionalFormatting sqref="S234">
    <cfRule type="expression" dxfId="629" priority="1474">
      <formula>INDIRECT(ADDRESS(ROW(),COLUMN()))=TRUNC(INDIRECT(ADDRESS(ROW(),COLUMN())))</formula>
    </cfRule>
  </conditionalFormatting>
  <conditionalFormatting sqref="S233">
    <cfRule type="expression" dxfId="628" priority="1475">
      <formula>INDIRECT(ADDRESS(ROW(),COLUMN()))=TRUNC(INDIRECT(ADDRESS(ROW(),COLUMN())))</formula>
    </cfRule>
  </conditionalFormatting>
  <conditionalFormatting sqref="T234:Y234">
    <cfRule type="expression" dxfId="627" priority="1476">
      <formula>INDIRECT(ADDRESS(ROW(),COLUMN()))=TRUNC(INDIRECT(ADDRESS(ROW(),COLUMN())))</formula>
    </cfRule>
  </conditionalFormatting>
  <conditionalFormatting sqref="T233:Y233">
    <cfRule type="expression" dxfId="626" priority="1477">
      <formula>INDIRECT(ADDRESS(ROW(),COLUMN()))=TRUNC(INDIRECT(ADDRESS(ROW(),COLUMN())))</formula>
    </cfRule>
  </conditionalFormatting>
  <conditionalFormatting sqref="Z234">
    <cfRule type="expression" dxfId="625" priority="1478">
      <formula>INDIRECT(ADDRESS(ROW(),COLUMN()))=TRUNC(INDIRECT(ADDRESS(ROW(),COLUMN())))</formula>
    </cfRule>
  </conditionalFormatting>
  <conditionalFormatting sqref="Z233">
    <cfRule type="expression" dxfId="624" priority="1479">
      <formula>INDIRECT(ADDRESS(ROW(),COLUMN()))=TRUNC(INDIRECT(ADDRESS(ROW(),COLUMN())))</formula>
    </cfRule>
  </conditionalFormatting>
  <conditionalFormatting sqref="AA234:AF234">
    <cfRule type="expression" dxfId="623" priority="1480">
      <formula>INDIRECT(ADDRESS(ROW(),COLUMN()))=TRUNC(INDIRECT(ADDRESS(ROW(),COLUMN())))</formula>
    </cfRule>
  </conditionalFormatting>
  <conditionalFormatting sqref="AA233:AF233">
    <cfRule type="expression" dxfId="622" priority="1481">
      <formula>INDIRECT(ADDRESS(ROW(),COLUMN()))=TRUNC(INDIRECT(ADDRESS(ROW(),COLUMN())))</formula>
    </cfRule>
  </conditionalFormatting>
  <conditionalFormatting sqref="AG234">
    <cfRule type="expression" dxfId="621" priority="1482">
      <formula>INDIRECT(ADDRESS(ROW(),COLUMN()))=TRUNC(INDIRECT(ADDRESS(ROW(),COLUMN())))</formula>
    </cfRule>
  </conditionalFormatting>
  <conditionalFormatting sqref="AG233">
    <cfRule type="expression" dxfId="620" priority="1483">
      <formula>INDIRECT(ADDRESS(ROW(),COLUMN()))=TRUNC(INDIRECT(ADDRESS(ROW(),COLUMN())))</formula>
    </cfRule>
  </conditionalFormatting>
  <conditionalFormatting sqref="AH234:AM234">
    <cfRule type="expression" dxfId="619" priority="1484">
      <formula>INDIRECT(ADDRESS(ROW(),COLUMN()))=TRUNC(INDIRECT(ADDRESS(ROW(),COLUMN())))</formula>
    </cfRule>
  </conditionalFormatting>
  <conditionalFormatting sqref="AH233:AM233">
    <cfRule type="expression" dxfId="618" priority="1485">
      <formula>INDIRECT(ADDRESS(ROW(),COLUMN()))=TRUNC(INDIRECT(ADDRESS(ROW(),COLUMN())))</formula>
    </cfRule>
  </conditionalFormatting>
  <conditionalFormatting sqref="AN234">
    <cfRule type="expression" dxfId="617" priority="1486">
      <formula>INDIRECT(ADDRESS(ROW(),COLUMN()))=TRUNC(INDIRECT(ADDRESS(ROW(),COLUMN())))</formula>
    </cfRule>
  </conditionalFormatting>
  <conditionalFormatting sqref="AN233">
    <cfRule type="expression" dxfId="616" priority="1487">
      <formula>INDIRECT(ADDRESS(ROW(),COLUMN()))=TRUNC(INDIRECT(ADDRESS(ROW(),COLUMN())))</formula>
    </cfRule>
  </conditionalFormatting>
  <conditionalFormatting sqref="AO234:AT234">
    <cfRule type="expression" dxfId="615" priority="1488">
      <formula>INDIRECT(ADDRESS(ROW(),COLUMN()))=TRUNC(INDIRECT(ADDRESS(ROW(),COLUMN())))</formula>
    </cfRule>
  </conditionalFormatting>
  <conditionalFormatting sqref="AO233:AT233">
    <cfRule type="expression" dxfId="614" priority="1489">
      <formula>INDIRECT(ADDRESS(ROW(),COLUMN()))=TRUNC(INDIRECT(ADDRESS(ROW(),COLUMN())))</formula>
    </cfRule>
  </conditionalFormatting>
  <conditionalFormatting sqref="AU234">
    <cfRule type="expression" dxfId="613" priority="1490">
      <formula>INDIRECT(ADDRESS(ROW(),COLUMN()))=TRUNC(INDIRECT(ADDRESS(ROW(),COLUMN())))</formula>
    </cfRule>
  </conditionalFormatting>
  <conditionalFormatting sqref="AU233">
    <cfRule type="expression" dxfId="612" priority="1491">
      <formula>INDIRECT(ADDRESS(ROW(),COLUMN()))=TRUNC(INDIRECT(ADDRESS(ROW(),COLUMN())))</formula>
    </cfRule>
  </conditionalFormatting>
  <conditionalFormatting sqref="AV234:AW234">
    <cfRule type="expression" dxfId="611" priority="1492">
      <formula>INDIRECT(ADDRESS(ROW(),COLUMN()))=TRUNC(INDIRECT(ADDRESS(ROW(),COLUMN())))</formula>
    </cfRule>
  </conditionalFormatting>
  <conditionalFormatting sqref="AV233:AW233">
    <cfRule type="expression" dxfId="610" priority="1493">
      <formula>INDIRECT(ADDRESS(ROW(),COLUMN()))=TRUNC(INDIRECT(ADDRESS(ROW(),COLUMN())))</formula>
    </cfRule>
  </conditionalFormatting>
  <conditionalFormatting sqref="AX236:BA237">
    <cfRule type="expression" dxfId="609" priority="1494">
      <formula>INDIRECT(ADDRESS(ROW(),COLUMN()))=TRUNC(INDIRECT(ADDRESS(ROW(),COLUMN())))</formula>
    </cfRule>
  </conditionalFormatting>
  <conditionalFormatting sqref="S237">
    <cfRule type="expression" dxfId="608" priority="1495">
      <formula>INDIRECT(ADDRESS(ROW(),COLUMN()))=TRUNC(INDIRECT(ADDRESS(ROW(),COLUMN())))</formula>
    </cfRule>
  </conditionalFormatting>
  <conditionalFormatting sqref="S236">
    <cfRule type="expression" dxfId="607" priority="1496">
      <formula>INDIRECT(ADDRESS(ROW(),COLUMN()))=TRUNC(INDIRECT(ADDRESS(ROW(),COLUMN())))</formula>
    </cfRule>
  </conditionalFormatting>
  <conditionalFormatting sqref="T237:Y237">
    <cfRule type="expression" dxfId="606" priority="1497">
      <formula>INDIRECT(ADDRESS(ROW(),COLUMN()))=TRUNC(INDIRECT(ADDRESS(ROW(),COLUMN())))</formula>
    </cfRule>
  </conditionalFormatting>
  <conditionalFormatting sqref="T236:Y236">
    <cfRule type="expression" dxfId="605" priority="1498">
      <formula>INDIRECT(ADDRESS(ROW(),COLUMN()))=TRUNC(INDIRECT(ADDRESS(ROW(),COLUMN())))</formula>
    </cfRule>
  </conditionalFormatting>
  <conditionalFormatting sqref="Z237">
    <cfRule type="expression" dxfId="604" priority="1499">
      <formula>INDIRECT(ADDRESS(ROW(),COLUMN()))=TRUNC(INDIRECT(ADDRESS(ROW(),COLUMN())))</formula>
    </cfRule>
  </conditionalFormatting>
  <conditionalFormatting sqref="Z236">
    <cfRule type="expression" dxfId="603" priority="1500">
      <formula>INDIRECT(ADDRESS(ROW(),COLUMN()))=TRUNC(INDIRECT(ADDRESS(ROW(),COLUMN())))</formula>
    </cfRule>
  </conditionalFormatting>
  <conditionalFormatting sqref="AA237:AF237">
    <cfRule type="expression" dxfId="602" priority="1501">
      <formula>INDIRECT(ADDRESS(ROW(),COLUMN()))=TRUNC(INDIRECT(ADDRESS(ROW(),COLUMN())))</formula>
    </cfRule>
  </conditionalFormatting>
  <conditionalFormatting sqref="AA236:AF236">
    <cfRule type="expression" dxfId="601" priority="1502">
      <formula>INDIRECT(ADDRESS(ROW(),COLUMN()))=TRUNC(INDIRECT(ADDRESS(ROW(),COLUMN())))</formula>
    </cfRule>
  </conditionalFormatting>
  <conditionalFormatting sqref="AG237">
    <cfRule type="expression" dxfId="600" priority="1503">
      <formula>INDIRECT(ADDRESS(ROW(),COLUMN()))=TRUNC(INDIRECT(ADDRESS(ROW(),COLUMN())))</formula>
    </cfRule>
  </conditionalFormatting>
  <conditionalFormatting sqref="AG236">
    <cfRule type="expression" dxfId="599" priority="1504">
      <formula>INDIRECT(ADDRESS(ROW(),COLUMN()))=TRUNC(INDIRECT(ADDRESS(ROW(),COLUMN())))</formula>
    </cfRule>
  </conditionalFormatting>
  <conditionalFormatting sqref="AH237:AM237">
    <cfRule type="expression" dxfId="598" priority="1505">
      <formula>INDIRECT(ADDRESS(ROW(),COLUMN()))=TRUNC(INDIRECT(ADDRESS(ROW(),COLUMN())))</formula>
    </cfRule>
  </conditionalFormatting>
  <conditionalFormatting sqref="AH236:AM236">
    <cfRule type="expression" dxfId="597" priority="1506">
      <formula>INDIRECT(ADDRESS(ROW(),COLUMN()))=TRUNC(INDIRECT(ADDRESS(ROW(),COLUMN())))</formula>
    </cfRule>
  </conditionalFormatting>
  <conditionalFormatting sqref="AN237">
    <cfRule type="expression" dxfId="596" priority="1507">
      <formula>INDIRECT(ADDRESS(ROW(),COLUMN()))=TRUNC(INDIRECT(ADDRESS(ROW(),COLUMN())))</formula>
    </cfRule>
  </conditionalFormatting>
  <conditionalFormatting sqref="AN236">
    <cfRule type="expression" dxfId="595" priority="1508">
      <formula>INDIRECT(ADDRESS(ROW(),COLUMN()))=TRUNC(INDIRECT(ADDRESS(ROW(),COLUMN())))</formula>
    </cfRule>
  </conditionalFormatting>
  <conditionalFormatting sqref="AO237:AT237">
    <cfRule type="expression" dxfId="594" priority="1509">
      <formula>INDIRECT(ADDRESS(ROW(),COLUMN()))=TRUNC(INDIRECT(ADDRESS(ROW(),COLUMN())))</formula>
    </cfRule>
  </conditionalFormatting>
  <conditionalFormatting sqref="AO236:AT236">
    <cfRule type="expression" dxfId="593" priority="1510">
      <formula>INDIRECT(ADDRESS(ROW(),COLUMN()))=TRUNC(INDIRECT(ADDRESS(ROW(),COLUMN())))</formula>
    </cfRule>
  </conditionalFormatting>
  <conditionalFormatting sqref="AU237">
    <cfRule type="expression" dxfId="592" priority="1511">
      <formula>INDIRECT(ADDRESS(ROW(),COLUMN()))=TRUNC(INDIRECT(ADDRESS(ROW(),COLUMN())))</formula>
    </cfRule>
  </conditionalFormatting>
  <conditionalFormatting sqref="AU236">
    <cfRule type="expression" dxfId="591" priority="1512">
      <formula>INDIRECT(ADDRESS(ROW(),COLUMN()))=TRUNC(INDIRECT(ADDRESS(ROW(),COLUMN())))</formula>
    </cfRule>
  </conditionalFormatting>
  <conditionalFormatting sqref="AV237:AW237">
    <cfRule type="expression" dxfId="590" priority="1513">
      <formula>INDIRECT(ADDRESS(ROW(),COLUMN()))=TRUNC(INDIRECT(ADDRESS(ROW(),COLUMN())))</formula>
    </cfRule>
  </conditionalFormatting>
  <conditionalFormatting sqref="AV236:AW236">
    <cfRule type="expression" dxfId="589" priority="1514">
      <formula>INDIRECT(ADDRESS(ROW(),COLUMN()))=TRUNC(INDIRECT(ADDRESS(ROW(),COLUMN())))</formula>
    </cfRule>
  </conditionalFormatting>
  <conditionalFormatting sqref="AX239:BA240">
    <cfRule type="expression" dxfId="588" priority="1515">
      <formula>INDIRECT(ADDRESS(ROW(),COLUMN()))=TRUNC(INDIRECT(ADDRESS(ROW(),COLUMN())))</formula>
    </cfRule>
  </conditionalFormatting>
  <conditionalFormatting sqref="S240">
    <cfRule type="expression" dxfId="587" priority="1516">
      <formula>INDIRECT(ADDRESS(ROW(),COLUMN()))=TRUNC(INDIRECT(ADDRESS(ROW(),COLUMN())))</formula>
    </cfRule>
  </conditionalFormatting>
  <conditionalFormatting sqref="S239">
    <cfRule type="expression" dxfId="586" priority="1517">
      <formula>INDIRECT(ADDRESS(ROW(),COLUMN()))=TRUNC(INDIRECT(ADDRESS(ROW(),COLUMN())))</formula>
    </cfRule>
  </conditionalFormatting>
  <conditionalFormatting sqref="T240:Y240">
    <cfRule type="expression" dxfId="585" priority="1518">
      <formula>INDIRECT(ADDRESS(ROW(),COLUMN()))=TRUNC(INDIRECT(ADDRESS(ROW(),COLUMN())))</formula>
    </cfRule>
  </conditionalFormatting>
  <conditionalFormatting sqref="T239:Y239">
    <cfRule type="expression" dxfId="584" priority="1519">
      <formula>INDIRECT(ADDRESS(ROW(),COLUMN()))=TRUNC(INDIRECT(ADDRESS(ROW(),COLUMN())))</formula>
    </cfRule>
  </conditionalFormatting>
  <conditionalFormatting sqref="Z240">
    <cfRule type="expression" dxfId="583" priority="1520">
      <formula>INDIRECT(ADDRESS(ROW(),COLUMN()))=TRUNC(INDIRECT(ADDRESS(ROW(),COLUMN())))</formula>
    </cfRule>
  </conditionalFormatting>
  <conditionalFormatting sqref="Z239">
    <cfRule type="expression" dxfId="582" priority="1521">
      <formula>INDIRECT(ADDRESS(ROW(),COLUMN()))=TRUNC(INDIRECT(ADDRESS(ROW(),COLUMN())))</formula>
    </cfRule>
  </conditionalFormatting>
  <conditionalFormatting sqref="AA240:AF240">
    <cfRule type="expression" dxfId="581" priority="1522">
      <formula>INDIRECT(ADDRESS(ROW(),COLUMN()))=TRUNC(INDIRECT(ADDRESS(ROW(),COLUMN())))</formula>
    </cfRule>
  </conditionalFormatting>
  <conditionalFormatting sqref="AA239:AF239">
    <cfRule type="expression" dxfId="580" priority="1523">
      <formula>INDIRECT(ADDRESS(ROW(),COLUMN()))=TRUNC(INDIRECT(ADDRESS(ROW(),COLUMN())))</formula>
    </cfRule>
  </conditionalFormatting>
  <conditionalFormatting sqref="AG240">
    <cfRule type="expression" dxfId="579" priority="1524">
      <formula>INDIRECT(ADDRESS(ROW(),COLUMN()))=TRUNC(INDIRECT(ADDRESS(ROW(),COLUMN())))</formula>
    </cfRule>
  </conditionalFormatting>
  <conditionalFormatting sqref="AG239">
    <cfRule type="expression" dxfId="578" priority="1525">
      <formula>INDIRECT(ADDRESS(ROW(),COLUMN()))=TRUNC(INDIRECT(ADDRESS(ROW(),COLUMN())))</formula>
    </cfRule>
  </conditionalFormatting>
  <conditionalFormatting sqref="AH240:AM240">
    <cfRule type="expression" dxfId="577" priority="1526">
      <formula>INDIRECT(ADDRESS(ROW(),COLUMN()))=TRUNC(INDIRECT(ADDRESS(ROW(),COLUMN())))</formula>
    </cfRule>
  </conditionalFormatting>
  <conditionalFormatting sqref="AH239:AM239">
    <cfRule type="expression" dxfId="576" priority="1527">
      <formula>INDIRECT(ADDRESS(ROW(),COLUMN()))=TRUNC(INDIRECT(ADDRESS(ROW(),COLUMN())))</formula>
    </cfRule>
  </conditionalFormatting>
  <conditionalFormatting sqref="AN240">
    <cfRule type="expression" dxfId="575" priority="1528">
      <formula>INDIRECT(ADDRESS(ROW(),COLUMN()))=TRUNC(INDIRECT(ADDRESS(ROW(),COLUMN())))</formula>
    </cfRule>
  </conditionalFormatting>
  <conditionalFormatting sqref="AN239">
    <cfRule type="expression" dxfId="574" priority="1529">
      <formula>INDIRECT(ADDRESS(ROW(),COLUMN()))=TRUNC(INDIRECT(ADDRESS(ROW(),COLUMN())))</formula>
    </cfRule>
  </conditionalFormatting>
  <conditionalFormatting sqref="AO240:AT240">
    <cfRule type="expression" dxfId="573" priority="1530">
      <formula>INDIRECT(ADDRESS(ROW(),COLUMN()))=TRUNC(INDIRECT(ADDRESS(ROW(),COLUMN())))</formula>
    </cfRule>
  </conditionalFormatting>
  <conditionalFormatting sqref="AO239:AT239">
    <cfRule type="expression" dxfId="572" priority="1531">
      <formula>INDIRECT(ADDRESS(ROW(),COLUMN()))=TRUNC(INDIRECT(ADDRESS(ROW(),COLUMN())))</formula>
    </cfRule>
  </conditionalFormatting>
  <conditionalFormatting sqref="AU240">
    <cfRule type="expression" dxfId="571" priority="1532">
      <formula>INDIRECT(ADDRESS(ROW(),COLUMN()))=TRUNC(INDIRECT(ADDRESS(ROW(),COLUMN())))</formula>
    </cfRule>
  </conditionalFormatting>
  <conditionalFormatting sqref="AU239">
    <cfRule type="expression" dxfId="570" priority="1533">
      <formula>INDIRECT(ADDRESS(ROW(),COLUMN()))=TRUNC(INDIRECT(ADDRESS(ROW(),COLUMN())))</formula>
    </cfRule>
  </conditionalFormatting>
  <conditionalFormatting sqref="AV240:AW240">
    <cfRule type="expression" dxfId="569" priority="1534">
      <formula>INDIRECT(ADDRESS(ROW(),COLUMN()))=TRUNC(INDIRECT(ADDRESS(ROW(),COLUMN())))</formula>
    </cfRule>
  </conditionalFormatting>
  <conditionalFormatting sqref="AV239:AW239">
    <cfRule type="expression" dxfId="568" priority="1535">
      <formula>INDIRECT(ADDRESS(ROW(),COLUMN()))=TRUNC(INDIRECT(ADDRESS(ROW(),COLUMN())))</formula>
    </cfRule>
  </conditionalFormatting>
  <conditionalFormatting sqref="AX242:BA243">
    <cfRule type="expression" dxfId="567" priority="1536">
      <formula>INDIRECT(ADDRESS(ROW(),COLUMN()))=TRUNC(INDIRECT(ADDRESS(ROW(),COLUMN())))</formula>
    </cfRule>
  </conditionalFormatting>
  <conditionalFormatting sqref="S243">
    <cfRule type="expression" dxfId="566" priority="1537">
      <formula>INDIRECT(ADDRESS(ROW(),COLUMN()))=TRUNC(INDIRECT(ADDRESS(ROW(),COLUMN())))</formula>
    </cfRule>
  </conditionalFormatting>
  <conditionalFormatting sqref="S242">
    <cfRule type="expression" dxfId="565" priority="1538">
      <formula>INDIRECT(ADDRESS(ROW(),COLUMN()))=TRUNC(INDIRECT(ADDRESS(ROW(),COLUMN())))</formula>
    </cfRule>
  </conditionalFormatting>
  <conditionalFormatting sqref="T243:Y243">
    <cfRule type="expression" dxfId="564" priority="1539">
      <formula>INDIRECT(ADDRESS(ROW(),COLUMN()))=TRUNC(INDIRECT(ADDRESS(ROW(),COLUMN())))</formula>
    </cfRule>
  </conditionalFormatting>
  <conditionalFormatting sqref="T242:Y242">
    <cfRule type="expression" dxfId="563" priority="1540">
      <formula>INDIRECT(ADDRESS(ROW(),COLUMN()))=TRUNC(INDIRECT(ADDRESS(ROW(),COLUMN())))</formula>
    </cfRule>
  </conditionalFormatting>
  <conditionalFormatting sqref="Z243">
    <cfRule type="expression" dxfId="562" priority="1541">
      <formula>INDIRECT(ADDRESS(ROW(),COLUMN()))=TRUNC(INDIRECT(ADDRESS(ROW(),COLUMN())))</formula>
    </cfRule>
  </conditionalFormatting>
  <conditionalFormatting sqref="Z242">
    <cfRule type="expression" dxfId="561" priority="1542">
      <formula>INDIRECT(ADDRESS(ROW(),COLUMN()))=TRUNC(INDIRECT(ADDRESS(ROW(),COLUMN())))</formula>
    </cfRule>
  </conditionalFormatting>
  <conditionalFormatting sqref="AA243:AF243">
    <cfRule type="expression" dxfId="560" priority="1543">
      <formula>INDIRECT(ADDRESS(ROW(),COLUMN()))=TRUNC(INDIRECT(ADDRESS(ROW(),COLUMN())))</formula>
    </cfRule>
  </conditionalFormatting>
  <conditionalFormatting sqref="AA242:AF242">
    <cfRule type="expression" dxfId="559" priority="1544">
      <formula>INDIRECT(ADDRESS(ROW(),COLUMN()))=TRUNC(INDIRECT(ADDRESS(ROW(),COLUMN())))</formula>
    </cfRule>
  </conditionalFormatting>
  <conditionalFormatting sqref="AG243">
    <cfRule type="expression" dxfId="558" priority="1545">
      <formula>INDIRECT(ADDRESS(ROW(),COLUMN()))=TRUNC(INDIRECT(ADDRESS(ROW(),COLUMN())))</formula>
    </cfRule>
  </conditionalFormatting>
  <conditionalFormatting sqref="AG242">
    <cfRule type="expression" dxfId="557" priority="1546">
      <formula>INDIRECT(ADDRESS(ROW(),COLUMN()))=TRUNC(INDIRECT(ADDRESS(ROW(),COLUMN())))</formula>
    </cfRule>
  </conditionalFormatting>
  <conditionalFormatting sqref="AH243:AM243">
    <cfRule type="expression" dxfId="556" priority="1547">
      <formula>INDIRECT(ADDRESS(ROW(),COLUMN()))=TRUNC(INDIRECT(ADDRESS(ROW(),COLUMN())))</formula>
    </cfRule>
  </conditionalFormatting>
  <conditionalFormatting sqref="AH242:AM242">
    <cfRule type="expression" dxfId="555" priority="1548">
      <formula>INDIRECT(ADDRESS(ROW(),COLUMN()))=TRUNC(INDIRECT(ADDRESS(ROW(),COLUMN())))</formula>
    </cfRule>
  </conditionalFormatting>
  <conditionalFormatting sqref="AN243">
    <cfRule type="expression" dxfId="554" priority="1549">
      <formula>INDIRECT(ADDRESS(ROW(),COLUMN()))=TRUNC(INDIRECT(ADDRESS(ROW(),COLUMN())))</formula>
    </cfRule>
  </conditionalFormatting>
  <conditionalFormatting sqref="AN242">
    <cfRule type="expression" dxfId="553" priority="1550">
      <formula>INDIRECT(ADDRESS(ROW(),COLUMN()))=TRUNC(INDIRECT(ADDRESS(ROW(),COLUMN())))</formula>
    </cfRule>
  </conditionalFormatting>
  <conditionalFormatting sqref="AO243:AT243">
    <cfRule type="expression" dxfId="552" priority="1551">
      <formula>INDIRECT(ADDRESS(ROW(),COLUMN()))=TRUNC(INDIRECT(ADDRESS(ROW(),COLUMN())))</formula>
    </cfRule>
  </conditionalFormatting>
  <conditionalFormatting sqref="AO242:AT242">
    <cfRule type="expression" dxfId="551" priority="1552">
      <formula>INDIRECT(ADDRESS(ROW(),COLUMN()))=TRUNC(INDIRECT(ADDRESS(ROW(),COLUMN())))</formula>
    </cfRule>
  </conditionalFormatting>
  <conditionalFormatting sqref="AU243">
    <cfRule type="expression" dxfId="550" priority="1553">
      <formula>INDIRECT(ADDRESS(ROW(),COLUMN()))=TRUNC(INDIRECT(ADDRESS(ROW(),COLUMN())))</formula>
    </cfRule>
  </conditionalFormatting>
  <conditionalFormatting sqref="AU242">
    <cfRule type="expression" dxfId="549" priority="1554">
      <formula>INDIRECT(ADDRESS(ROW(),COLUMN()))=TRUNC(INDIRECT(ADDRESS(ROW(),COLUMN())))</formula>
    </cfRule>
  </conditionalFormatting>
  <conditionalFormatting sqref="AV243:AW243">
    <cfRule type="expression" dxfId="548" priority="1555">
      <formula>INDIRECT(ADDRESS(ROW(),COLUMN()))=TRUNC(INDIRECT(ADDRESS(ROW(),COLUMN())))</formula>
    </cfRule>
  </conditionalFormatting>
  <conditionalFormatting sqref="AV242:AW242">
    <cfRule type="expression" dxfId="547" priority="1556">
      <formula>INDIRECT(ADDRESS(ROW(),COLUMN()))=TRUNC(INDIRECT(ADDRESS(ROW(),COLUMN())))</formula>
    </cfRule>
  </conditionalFormatting>
  <conditionalFormatting sqref="AX245:BA246">
    <cfRule type="expression" dxfId="546" priority="1557">
      <formula>INDIRECT(ADDRESS(ROW(),COLUMN()))=TRUNC(INDIRECT(ADDRESS(ROW(),COLUMN())))</formula>
    </cfRule>
  </conditionalFormatting>
  <conditionalFormatting sqref="S246">
    <cfRule type="expression" dxfId="545" priority="1558">
      <formula>INDIRECT(ADDRESS(ROW(),COLUMN()))=TRUNC(INDIRECT(ADDRESS(ROW(),COLUMN())))</formula>
    </cfRule>
  </conditionalFormatting>
  <conditionalFormatting sqref="S245">
    <cfRule type="expression" dxfId="544" priority="1559">
      <formula>INDIRECT(ADDRESS(ROW(),COLUMN()))=TRUNC(INDIRECT(ADDRESS(ROW(),COLUMN())))</formula>
    </cfRule>
  </conditionalFormatting>
  <conditionalFormatting sqref="T246:Y246">
    <cfRule type="expression" dxfId="543" priority="1560">
      <formula>INDIRECT(ADDRESS(ROW(),COLUMN()))=TRUNC(INDIRECT(ADDRESS(ROW(),COLUMN())))</formula>
    </cfRule>
  </conditionalFormatting>
  <conditionalFormatting sqref="T245:Y245">
    <cfRule type="expression" dxfId="542" priority="1561">
      <formula>INDIRECT(ADDRESS(ROW(),COLUMN()))=TRUNC(INDIRECT(ADDRESS(ROW(),COLUMN())))</formula>
    </cfRule>
  </conditionalFormatting>
  <conditionalFormatting sqref="Z246">
    <cfRule type="expression" dxfId="541" priority="1562">
      <formula>INDIRECT(ADDRESS(ROW(),COLUMN()))=TRUNC(INDIRECT(ADDRESS(ROW(),COLUMN())))</formula>
    </cfRule>
  </conditionalFormatting>
  <conditionalFormatting sqref="Z245">
    <cfRule type="expression" dxfId="540" priority="1563">
      <formula>INDIRECT(ADDRESS(ROW(),COLUMN()))=TRUNC(INDIRECT(ADDRESS(ROW(),COLUMN())))</formula>
    </cfRule>
  </conditionalFormatting>
  <conditionalFormatting sqref="AA246:AF246">
    <cfRule type="expression" dxfId="539" priority="1564">
      <formula>INDIRECT(ADDRESS(ROW(),COLUMN()))=TRUNC(INDIRECT(ADDRESS(ROW(),COLUMN())))</formula>
    </cfRule>
  </conditionalFormatting>
  <conditionalFormatting sqref="AA245:AF245">
    <cfRule type="expression" dxfId="538" priority="1565">
      <formula>INDIRECT(ADDRESS(ROW(),COLUMN()))=TRUNC(INDIRECT(ADDRESS(ROW(),COLUMN())))</formula>
    </cfRule>
  </conditionalFormatting>
  <conditionalFormatting sqref="AG246">
    <cfRule type="expression" dxfId="537" priority="1566">
      <formula>INDIRECT(ADDRESS(ROW(),COLUMN()))=TRUNC(INDIRECT(ADDRESS(ROW(),COLUMN())))</formula>
    </cfRule>
  </conditionalFormatting>
  <conditionalFormatting sqref="AG245">
    <cfRule type="expression" dxfId="536" priority="1567">
      <formula>INDIRECT(ADDRESS(ROW(),COLUMN()))=TRUNC(INDIRECT(ADDRESS(ROW(),COLUMN())))</formula>
    </cfRule>
  </conditionalFormatting>
  <conditionalFormatting sqref="AH246:AM246">
    <cfRule type="expression" dxfId="535" priority="1568">
      <formula>INDIRECT(ADDRESS(ROW(),COLUMN()))=TRUNC(INDIRECT(ADDRESS(ROW(),COLUMN())))</formula>
    </cfRule>
  </conditionalFormatting>
  <conditionalFormatting sqref="AH245:AM245">
    <cfRule type="expression" dxfId="534" priority="1569">
      <formula>INDIRECT(ADDRESS(ROW(),COLUMN()))=TRUNC(INDIRECT(ADDRESS(ROW(),COLUMN())))</formula>
    </cfRule>
  </conditionalFormatting>
  <conditionalFormatting sqref="AN246">
    <cfRule type="expression" dxfId="533" priority="1570">
      <formula>INDIRECT(ADDRESS(ROW(),COLUMN()))=TRUNC(INDIRECT(ADDRESS(ROW(),COLUMN())))</formula>
    </cfRule>
  </conditionalFormatting>
  <conditionalFormatting sqref="AN245">
    <cfRule type="expression" dxfId="532" priority="1571">
      <formula>INDIRECT(ADDRESS(ROW(),COLUMN()))=TRUNC(INDIRECT(ADDRESS(ROW(),COLUMN())))</formula>
    </cfRule>
  </conditionalFormatting>
  <conditionalFormatting sqref="AO246:AT246">
    <cfRule type="expression" dxfId="531" priority="1572">
      <formula>INDIRECT(ADDRESS(ROW(),COLUMN()))=TRUNC(INDIRECT(ADDRESS(ROW(),COLUMN())))</formula>
    </cfRule>
  </conditionalFormatting>
  <conditionalFormatting sqref="AO245:AT245">
    <cfRule type="expression" dxfId="530" priority="1573">
      <formula>INDIRECT(ADDRESS(ROW(),COLUMN()))=TRUNC(INDIRECT(ADDRESS(ROW(),COLUMN())))</formula>
    </cfRule>
  </conditionalFormatting>
  <conditionalFormatting sqref="AU246">
    <cfRule type="expression" dxfId="529" priority="1574">
      <formula>INDIRECT(ADDRESS(ROW(),COLUMN()))=TRUNC(INDIRECT(ADDRESS(ROW(),COLUMN())))</formula>
    </cfRule>
  </conditionalFormatting>
  <conditionalFormatting sqref="AU245">
    <cfRule type="expression" dxfId="528" priority="1575">
      <formula>INDIRECT(ADDRESS(ROW(),COLUMN()))=TRUNC(INDIRECT(ADDRESS(ROW(),COLUMN())))</formula>
    </cfRule>
  </conditionalFormatting>
  <conditionalFormatting sqref="AV246:AW246">
    <cfRule type="expression" dxfId="527" priority="1576">
      <formula>INDIRECT(ADDRESS(ROW(),COLUMN()))=TRUNC(INDIRECT(ADDRESS(ROW(),COLUMN())))</formula>
    </cfRule>
  </conditionalFormatting>
  <conditionalFormatting sqref="AV245:AW245">
    <cfRule type="expression" dxfId="526" priority="1577">
      <formula>INDIRECT(ADDRESS(ROW(),COLUMN()))=TRUNC(INDIRECT(ADDRESS(ROW(),COLUMN())))</formula>
    </cfRule>
  </conditionalFormatting>
  <conditionalFormatting sqref="AX248:BA249">
    <cfRule type="expression" dxfId="525" priority="1578">
      <formula>INDIRECT(ADDRESS(ROW(),COLUMN()))=TRUNC(INDIRECT(ADDRESS(ROW(),COLUMN())))</formula>
    </cfRule>
  </conditionalFormatting>
  <conditionalFormatting sqref="S249">
    <cfRule type="expression" dxfId="524" priority="1579">
      <formula>INDIRECT(ADDRESS(ROW(),COLUMN()))=TRUNC(INDIRECT(ADDRESS(ROW(),COLUMN())))</formula>
    </cfRule>
  </conditionalFormatting>
  <conditionalFormatting sqref="S248">
    <cfRule type="expression" dxfId="523" priority="1580">
      <formula>INDIRECT(ADDRESS(ROW(),COLUMN()))=TRUNC(INDIRECT(ADDRESS(ROW(),COLUMN())))</formula>
    </cfRule>
  </conditionalFormatting>
  <conditionalFormatting sqref="T249:Y249">
    <cfRule type="expression" dxfId="522" priority="1581">
      <formula>INDIRECT(ADDRESS(ROW(),COLUMN()))=TRUNC(INDIRECT(ADDRESS(ROW(),COLUMN())))</formula>
    </cfRule>
  </conditionalFormatting>
  <conditionalFormatting sqref="T248:Y248">
    <cfRule type="expression" dxfId="521" priority="1582">
      <formula>INDIRECT(ADDRESS(ROW(),COLUMN()))=TRUNC(INDIRECT(ADDRESS(ROW(),COLUMN())))</formula>
    </cfRule>
  </conditionalFormatting>
  <conditionalFormatting sqref="Z249">
    <cfRule type="expression" dxfId="520" priority="1583">
      <formula>INDIRECT(ADDRESS(ROW(),COLUMN()))=TRUNC(INDIRECT(ADDRESS(ROW(),COLUMN())))</formula>
    </cfRule>
  </conditionalFormatting>
  <conditionalFormatting sqref="Z248">
    <cfRule type="expression" dxfId="519" priority="1584">
      <formula>INDIRECT(ADDRESS(ROW(),COLUMN()))=TRUNC(INDIRECT(ADDRESS(ROW(),COLUMN())))</formula>
    </cfRule>
  </conditionalFormatting>
  <conditionalFormatting sqref="AA249:AF249">
    <cfRule type="expression" dxfId="518" priority="1585">
      <formula>INDIRECT(ADDRESS(ROW(),COLUMN()))=TRUNC(INDIRECT(ADDRESS(ROW(),COLUMN())))</formula>
    </cfRule>
  </conditionalFormatting>
  <conditionalFormatting sqref="AA248:AF248">
    <cfRule type="expression" dxfId="517" priority="1586">
      <formula>INDIRECT(ADDRESS(ROW(),COLUMN()))=TRUNC(INDIRECT(ADDRESS(ROW(),COLUMN())))</formula>
    </cfRule>
  </conditionalFormatting>
  <conditionalFormatting sqref="AG249">
    <cfRule type="expression" dxfId="516" priority="1587">
      <formula>INDIRECT(ADDRESS(ROW(),COLUMN()))=TRUNC(INDIRECT(ADDRESS(ROW(),COLUMN())))</formula>
    </cfRule>
  </conditionalFormatting>
  <conditionalFormatting sqref="AG248">
    <cfRule type="expression" dxfId="515" priority="1588">
      <formula>INDIRECT(ADDRESS(ROW(),COLUMN()))=TRUNC(INDIRECT(ADDRESS(ROW(),COLUMN())))</formula>
    </cfRule>
  </conditionalFormatting>
  <conditionalFormatting sqref="AH249:AM249">
    <cfRule type="expression" dxfId="514" priority="1589">
      <formula>INDIRECT(ADDRESS(ROW(),COLUMN()))=TRUNC(INDIRECT(ADDRESS(ROW(),COLUMN())))</formula>
    </cfRule>
  </conditionalFormatting>
  <conditionalFormatting sqref="AH248:AM248">
    <cfRule type="expression" dxfId="513" priority="1590">
      <formula>INDIRECT(ADDRESS(ROW(),COLUMN()))=TRUNC(INDIRECT(ADDRESS(ROW(),COLUMN())))</formula>
    </cfRule>
  </conditionalFormatting>
  <conditionalFormatting sqref="AN249">
    <cfRule type="expression" dxfId="512" priority="1591">
      <formula>INDIRECT(ADDRESS(ROW(),COLUMN()))=TRUNC(INDIRECT(ADDRESS(ROW(),COLUMN())))</formula>
    </cfRule>
  </conditionalFormatting>
  <conditionalFormatting sqref="AN248">
    <cfRule type="expression" dxfId="511" priority="1592">
      <formula>INDIRECT(ADDRESS(ROW(),COLUMN()))=TRUNC(INDIRECT(ADDRESS(ROW(),COLUMN())))</formula>
    </cfRule>
  </conditionalFormatting>
  <conditionalFormatting sqref="AO249:AT249">
    <cfRule type="expression" dxfId="510" priority="1593">
      <formula>INDIRECT(ADDRESS(ROW(),COLUMN()))=TRUNC(INDIRECT(ADDRESS(ROW(),COLUMN())))</formula>
    </cfRule>
  </conditionalFormatting>
  <conditionalFormatting sqref="AO248:AT248">
    <cfRule type="expression" dxfId="509" priority="1594">
      <formula>INDIRECT(ADDRESS(ROW(),COLUMN()))=TRUNC(INDIRECT(ADDRESS(ROW(),COLUMN())))</formula>
    </cfRule>
  </conditionalFormatting>
  <conditionalFormatting sqref="AU249">
    <cfRule type="expression" dxfId="508" priority="1595">
      <formula>INDIRECT(ADDRESS(ROW(),COLUMN()))=TRUNC(INDIRECT(ADDRESS(ROW(),COLUMN())))</formula>
    </cfRule>
  </conditionalFormatting>
  <conditionalFormatting sqref="AU248">
    <cfRule type="expression" dxfId="507" priority="1596">
      <formula>INDIRECT(ADDRESS(ROW(),COLUMN()))=TRUNC(INDIRECT(ADDRESS(ROW(),COLUMN())))</formula>
    </cfRule>
  </conditionalFormatting>
  <conditionalFormatting sqref="AV249:AW249">
    <cfRule type="expression" dxfId="506" priority="1597">
      <formula>INDIRECT(ADDRESS(ROW(),COLUMN()))=TRUNC(INDIRECT(ADDRESS(ROW(),COLUMN())))</formula>
    </cfRule>
  </conditionalFormatting>
  <conditionalFormatting sqref="AV248:AW248">
    <cfRule type="expression" dxfId="505" priority="1598">
      <formula>INDIRECT(ADDRESS(ROW(),COLUMN()))=TRUNC(INDIRECT(ADDRESS(ROW(),COLUMN())))</formula>
    </cfRule>
  </conditionalFormatting>
  <conditionalFormatting sqref="AX251:BA252">
    <cfRule type="expression" dxfId="504" priority="1599">
      <formula>INDIRECT(ADDRESS(ROW(),COLUMN()))=TRUNC(INDIRECT(ADDRESS(ROW(),COLUMN())))</formula>
    </cfRule>
  </conditionalFormatting>
  <conditionalFormatting sqref="S252">
    <cfRule type="expression" dxfId="503" priority="1600">
      <formula>INDIRECT(ADDRESS(ROW(),COLUMN()))=TRUNC(INDIRECT(ADDRESS(ROW(),COLUMN())))</formula>
    </cfRule>
  </conditionalFormatting>
  <conditionalFormatting sqref="S251">
    <cfRule type="expression" dxfId="502" priority="1601">
      <formula>INDIRECT(ADDRESS(ROW(),COLUMN()))=TRUNC(INDIRECT(ADDRESS(ROW(),COLUMN())))</formula>
    </cfRule>
  </conditionalFormatting>
  <conditionalFormatting sqref="T252:Y252">
    <cfRule type="expression" dxfId="501" priority="1602">
      <formula>INDIRECT(ADDRESS(ROW(),COLUMN()))=TRUNC(INDIRECT(ADDRESS(ROW(),COLUMN())))</formula>
    </cfRule>
  </conditionalFormatting>
  <conditionalFormatting sqref="T251:Y251">
    <cfRule type="expression" dxfId="500" priority="1603">
      <formula>INDIRECT(ADDRESS(ROW(),COLUMN()))=TRUNC(INDIRECT(ADDRESS(ROW(),COLUMN())))</formula>
    </cfRule>
  </conditionalFormatting>
  <conditionalFormatting sqref="Z252">
    <cfRule type="expression" dxfId="499" priority="1604">
      <formula>INDIRECT(ADDRESS(ROW(),COLUMN()))=TRUNC(INDIRECT(ADDRESS(ROW(),COLUMN())))</formula>
    </cfRule>
  </conditionalFormatting>
  <conditionalFormatting sqref="Z251">
    <cfRule type="expression" dxfId="498" priority="1605">
      <formula>INDIRECT(ADDRESS(ROW(),COLUMN()))=TRUNC(INDIRECT(ADDRESS(ROW(),COLUMN())))</formula>
    </cfRule>
  </conditionalFormatting>
  <conditionalFormatting sqref="AA252:AF252">
    <cfRule type="expression" dxfId="497" priority="1606">
      <formula>INDIRECT(ADDRESS(ROW(),COLUMN()))=TRUNC(INDIRECT(ADDRESS(ROW(),COLUMN())))</formula>
    </cfRule>
  </conditionalFormatting>
  <conditionalFormatting sqref="AA251:AF251">
    <cfRule type="expression" dxfId="496" priority="1607">
      <formula>INDIRECT(ADDRESS(ROW(),COLUMN()))=TRUNC(INDIRECT(ADDRESS(ROW(),COLUMN())))</formula>
    </cfRule>
  </conditionalFormatting>
  <conditionalFormatting sqref="AG252">
    <cfRule type="expression" dxfId="495" priority="1608">
      <formula>INDIRECT(ADDRESS(ROW(),COLUMN()))=TRUNC(INDIRECT(ADDRESS(ROW(),COLUMN())))</formula>
    </cfRule>
  </conditionalFormatting>
  <conditionalFormatting sqref="AG251">
    <cfRule type="expression" dxfId="494" priority="1609">
      <formula>INDIRECT(ADDRESS(ROW(),COLUMN()))=TRUNC(INDIRECT(ADDRESS(ROW(),COLUMN())))</formula>
    </cfRule>
  </conditionalFormatting>
  <conditionalFormatting sqref="AH252:AM252">
    <cfRule type="expression" dxfId="493" priority="1610">
      <formula>INDIRECT(ADDRESS(ROW(),COLUMN()))=TRUNC(INDIRECT(ADDRESS(ROW(),COLUMN())))</formula>
    </cfRule>
  </conditionalFormatting>
  <conditionalFormatting sqref="AH251:AM251">
    <cfRule type="expression" dxfId="492" priority="1611">
      <formula>INDIRECT(ADDRESS(ROW(),COLUMN()))=TRUNC(INDIRECT(ADDRESS(ROW(),COLUMN())))</formula>
    </cfRule>
  </conditionalFormatting>
  <conditionalFormatting sqref="AN252">
    <cfRule type="expression" dxfId="491" priority="1612">
      <formula>INDIRECT(ADDRESS(ROW(),COLUMN()))=TRUNC(INDIRECT(ADDRESS(ROW(),COLUMN())))</formula>
    </cfRule>
  </conditionalFormatting>
  <conditionalFormatting sqref="AN251">
    <cfRule type="expression" dxfId="490" priority="1613">
      <formula>INDIRECT(ADDRESS(ROW(),COLUMN()))=TRUNC(INDIRECT(ADDRESS(ROW(),COLUMN())))</formula>
    </cfRule>
  </conditionalFormatting>
  <conditionalFormatting sqref="AO252:AT252">
    <cfRule type="expression" dxfId="489" priority="1614">
      <formula>INDIRECT(ADDRESS(ROW(),COLUMN()))=TRUNC(INDIRECT(ADDRESS(ROW(),COLUMN())))</formula>
    </cfRule>
  </conditionalFormatting>
  <conditionalFormatting sqref="AO251:AT251">
    <cfRule type="expression" dxfId="488" priority="1615">
      <formula>INDIRECT(ADDRESS(ROW(),COLUMN()))=TRUNC(INDIRECT(ADDRESS(ROW(),COLUMN())))</formula>
    </cfRule>
  </conditionalFormatting>
  <conditionalFormatting sqref="AU252">
    <cfRule type="expression" dxfId="487" priority="1616">
      <formula>INDIRECT(ADDRESS(ROW(),COLUMN()))=TRUNC(INDIRECT(ADDRESS(ROW(),COLUMN())))</formula>
    </cfRule>
  </conditionalFormatting>
  <conditionalFormatting sqref="AU251">
    <cfRule type="expression" dxfId="486" priority="1617">
      <formula>INDIRECT(ADDRESS(ROW(),COLUMN()))=TRUNC(INDIRECT(ADDRESS(ROW(),COLUMN())))</formula>
    </cfRule>
  </conditionalFormatting>
  <conditionalFormatting sqref="AV252:AW252">
    <cfRule type="expression" dxfId="485" priority="1618">
      <formula>INDIRECT(ADDRESS(ROW(),COLUMN()))=TRUNC(INDIRECT(ADDRESS(ROW(),COLUMN())))</formula>
    </cfRule>
  </conditionalFormatting>
  <conditionalFormatting sqref="AV251:AW251">
    <cfRule type="expression" dxfId="484" priority="1619">
      <formula>INDIRECT(ADDRESS(ROW(),COLUMN()))=TRUNC(INDIRECT(ADDRESS(ROW(),COLUMN())))</formula>
    </cfRule>
  </conditionalFormatting>
  <conditionalFormatting sqref="AX254:BA255">
    <cfRule type="expression" dxfId="483" priority="1620">
      <formula>INDIRECT(ADDRESS(ROW(),COLUMN()))=TRUNC(INDIRECT(ADDRESS(ROW(),COLUMN())))</formula>
    </cfRule>
  </conditionalFormatting>
  <conditionalFormatting sqref="S255">
    <cfRule type="expression" dxfId="482" priority="1621">
      <formula>INDIRECT(ADDRESS(ROW(),COLUMN()))=TRUNC(INDIRECT(ADDRESS(ROW(),COLUMN())))</formula>
    </cfRule>
  </conditionalFormatting>
  <conditionalFormatting sqref="S254">
    <cfRule type="expression" dxfId="481" priority="1622">
      <formula>INDIRECT(ADDRESS(ROW(),COLUMN()))=TRUNC(INDIRECT(ADDRESS(ROW(),COLUMN())))</formula>
    </cfRule>
  </conditionalFormatting>
  <conditionalFormatting sqref="T255:Y255">
    <cfRule type="expression" dxfId="480" priority="1623">
      <formula>INDIRECT(ADDRESS(ROW(),COLUMN()))=TRUNC(INDIRECT(ADDRESS(ROW(),COLUMN())))</formula>
    </cfRule>
  </conditionalFormatting>
  <conditionalFormatting sqref="T254:Y254">
    <cfRule type="expression" dxfId="479" priority="1624">
      <formula>INDIRECT(ADDRESS(ROW(),COLUMN()))=TRUNC(INDIRECT(ADDRESS(ROW(),COLUMN())))</formula>
    </cfRule>
  </conditionalFormatting>
  <conditionalFormatting sqref="Z255">
    <cfRule type="expression" dxfId="478" priority="1625">
      <formula>INDIRECT(ADDRESS(ROW(),COLUMN()))=TRUNC(INDIRECT(ADDRESS(ROW(),COLUMN())))</formula>
    </cfRule>
  </conditionalFormatting>
  <conditionalFormatting sqref="Z254">
    <cfRule type="expression" dxfId="477" priority="1626">
      <formula>INDIRECT(ADDRESS(ROW(),COLUMN()))=TRUNC(INDIRECT(ADDRESS(ROW(),COLUMN())))</formula>
    </cfRule>
  </conditionalFormatting>
  <conditionalFormatting sqref="AA255:AF255">
    <cfRule type="expression" dxfId="476" priority="1627">
      <formula>INDIRECT(ADDRESS(ROW(),COLUMN()))=TRUNC(INDIRECT(ADDRESS(ROW(),COLUMN())))</formula>
    </cfRule>
  </conditionalFormatting>
  <conditionalFormatting sqref="AA254:AF254">
    <cfRule type="expression" dxfId="475" priority="1628">
      <formula>INDIRECT(ADDRESS(ROW(),COLUMN()))=TRUNC(INDIRECT(ADDRESS(ROW(),COLUMN())))</formula>
    </cfRule>
  </conditionalFormatting>
  <conditionalFormatting sqref="AG255">
    <cfRule type="expression" dxfId="474" priority="1629">
      <formula>INDIRECT(ADDRESS(ROW(),COLUMN()))=TRUNC(INDIRECT(ADDRESS(ROW(),COLUMN())))</formula>
    </cfRule>
  </conditionalFormatting>
  <conditionalFormatting sqref="AG254">
    <cfRule type="expression" dxfId="473" priority="1630">
      <formula>INDIRECT(ADDRESS(ROW(),COLUMN()))=TRUNC(INDIRECT(ADDRESS(ROW(),COLUMN())))</formula>
    </cfRule>
  </conditionalFormatting>
  <conditionalFormatting sqref="AH255:AM255">
    <cfRule type="expression" dxfId="472" priority="1631">
      <formula>INDIRECT(ADDRESS(ROW(),COLUMN()))=TRUNC(INDIRECT(ADDRESS(ROW(),COLUMN())))</formula>
    </cfRule>
  </conditionalFormatting>
  <conditionalFormatting sqref="AH254:AM254">
    <cfRule type="expression" dxfId="471" priority="1632">
      <formula>INDIRECT(ADDRESS(ROW(),COLUMN()))=TRUNC(INDIRECT(ADDRESS(ROW(),COLUMN())))</formula>
    </cfRule>
  </conditionalFormatting>
  <conditionalFormatting sqref="AN255">
    <cfRule type="expression" dxfId="470" priority="1633">
      <formula>INDIRECT(ADDRESS(ROW(),COLUMN()))=TRUNC(INDIRECT(ADDRESS(ROW(),COLUMN())))</formula>
    </cfRule>
  </conditionalFormatting>
  <conditionalFormatting sqref="AN254">
    <cfRule type="expression" dxfId="469" priority="1634">
      <formula>INDIRECT(ADDRESS(ROW(),COLUMN()))=TRUNC(INDIRECT(ADDRESS(ROW(),COLUMN())))</formula>
    </cfRule>
  </conditionalFormatting>
  <conditionalFormatting sqref="AO255:AT255">
    <cfRule type="expression" dxfId="468" priority="1635">
      <formula>INDIRECT(ADDRESS(ROW(),COLUMN()))=TRUNC(INDIRECT(ADDRESS(ROW(),COLUMN())))</formula>
    </cfRule>
  </conditionalFormatting>
  <conditionalFormatting sqref="AO254:AT254">
    <cfRule type="expression" dxfId="467" priority="1636">
      <formula>INDIRECT(ADDRESS(ROW(),COLUMN()))=TRUNC(INDIRECT(ADDRESS(ROW(),COLUMN())))</formula>
    </cfRule>
  </conditionalFormatting>
  <conditionalFormatting sqref="AU255">
    <cfRule type="expression" dxfId="466" priority="1637">
      <formula>INDIRECT(ADDRESS(ROW(),COLUMN()))=TRUNC(INDIRECT(ADDRESS(ROW(),COLUMN())))</formula>
    </cfRule>
  </conditionalFormatting>
  <conditionalFormatting sqref="AU254">
    <cfRule type="expression" dxfId="465" priority="1638">
      <formula>INDIRECT(ADDRESS(ROW(),COLUMN()))=TRUNC(INDIRECT(ADDRESS(ROW(),COLUMN())))</formula>
    </cfRule>
  </conditionalFormatting>
  <conditionalFormatting sqref="AV255:AW255">
    <cfRule type="expression" dxfId="464" priority="1639">
      <formula>INDIRECT(ADDRESS(ROW(),COLUMN()))=TRUNC(INDIRECT(ADDRESS(ROW(),COLUMN())))</formula>
    </cfRule>
  </conditionalFormatting>
  <conditionalFormatting sqref="AV254:AW254">
    <cfRule type="expression" dxfId="463" priority="1640">
      <formula>INDIRECT(ADDRESS(ROW(),COLUMN()))=TRUNC(INDIRECT(ADDRESS(ROW(),COLUMN())))</formula>
    </cfRule>
  </conditionalFormatting>
  <conditionalFormatting sqref="AX257:BA258">
    <cfRule type="expression" dxfId="462" priority="1641">
      <formula>INDIRECT(ADDRESS(ROW(),COLUMN()))=TRUNC(INDIRECT(ADDRESS(ROW(),COLUMN())))</formula>
    </cfRule>
  </conditionalFormatting>
  <conditionalFormatting sqref="S258">
    <cfRule type="expression" dxfId="461" priority="1642">
      <formula>INDIRECT(ADDRESS(ROW(),COLUMN()))=TRUNC(INDIRECT(ADDRESS(ROW(),COLUMN())))</formula>
    </cfRule>
  </conditionalFormatting>
  <conditionalFormatting sqref="S257">
    <cfRule type="expression" dxfId="460" priority="1643">
      <formula>INDIRECT(ADDRESS(ROW(),COLUMN()))=TRUNC(INDIRECT(ADDRESS(ROW(),COLUMN())))</formula>
    </cfRule>
  </conditionalFormatting>
  <conditionalFormatting sqref="T258:Y258">
    <cfRule type="expression" dxfId="459" priority="1644">
      <formula>INDIRECT(ADDRESS(ROW(),COLUMN()))=TRUNC(INDIRECT(ADDRESS(ROW(),COLUMN())))</formula>
    </cfRule>
  </conditionalFormatting>
  <conditionalFormatting sqref="T257:Y257">
    <cfRule type="expression" dxfId="458" priority="1645">
      <formula>INDIRECT(ADDRESS(ROW(),COLUMN()))=TRUNC(INDIRECT(ADDRESS(ROW(),COLUMN())))</formula>
    </cfRule>
  </conditionalFormatting>
  <conditionalFormatting sqref="Z258">
    <cfRule type="expression" dxfId="457" priority="1646">
      <formula>INDIRECT(ADDRESS(ROW(),COLUMN()))=TRUNC(INDIRECT(ADDRESS(ROW(),COLUMN())))</formula>
    </cfRule>
  </conditionalFormatting>
  <conditionalFormatting sqref="Z257">
    <cfRule type="expression" dxfId="456" priority="1647">
      <formula>INDIRECT(ADDRESS(ROW(),COLUMN()))=TRUNC(INDIRECT(ADDRESS(ROW(),COLUMN())))</formula>
    </cfRule>
  </conditionalFormatting>
  <conditionalFormatting sqref="AA258:AF258">
    <cfRule type="expression" dxfId="455" priority="1648">
      <formula>INDIRECT(ADDRESS(ROW(),COLUMN()))=TRUNC(INDIRECT(ADDRESS(ROW(),COLUMN())))</formula>
    </cfRule>
  </conditionalFormatting>
  <conditionalFormatting sqref="AA257:AF257">
    <cfRule type="expression" dxfId="454" priority="1649">
      <formula>INDIRECT(ADDRESS(ROW(),COLUMN()))=TRUNC(INDIRECT(ADDRESS(ROW(),COLUMN())))</formula>
    </cfRule>
  </conditionalFormatting>
  <conditionalFormatting sqref="AG258">
    <cfRule type="expression" dxfId="453" priority="1650">
      <formula>INDIRECT(ADDRESS(ROW(),COLUMN()))=TRUNC(INDIRECT(ADDRESS(ROW(),COLUMN())))</formula>
    </cfRule>
  </conditionalFormatting>
  <conditionalFormatting sqref="AG257">
    <cfRule type="expression" dxfId="452" priority="1651">
      <formula>INDIRECT(ADDRESS(ROW(),COLUMN()))=TRUNC(INDIRECT(ADDRESS(ROW(),COLUMN())))</formula>
    </cfRule>
  </conditionalFormatting>
  <conditionalFormatting sqref="AH258:AM258">
    <cfRule type="expression" dxfId="451" priority="1652">
      <formula>INDIRECT(ADDRESS(ROW(),COLUMN()))=TRUNC(INDIRECT(ADDRESS(ROW(),COLUMN())))</formula>
    </cfRule>
  </conditionalFormatting>
  <conditionalFormatting sqref="AH257:AM257">
    <cfRule type="expression" dxfId="450" priority="1653">
      <formula>INDIRECT(ADDRESS(ROW(),COLUMN()))=TRUNC(INDIRECT(ADDRESS(ROW(),COLUMN())))</formula>
    </cfRule>
  </conditionalFormatting>
  <conditionalFormatting sqref="AN258">
    <cfRule type="expression" dxfId="449" priority="1654">
      <formula>INDIRECT(ADDRESS(ROW(),COLUMN()))=TRUNC(INDIRECT(ADDRESS(ROW(),COLUMN())))</formula>
    </cfRule>
  </conditionalFormatting>
  <conditionalFormatting sqref="AN257">
    <cfRule type="expression" dxfId="448" priority="1655">
      <formula>INDIRECT(ADDRESS(ROW(),COLUMN()))=TRUNC(INDIRECT(ADDRESS(ROW(),COLUMN())))</formula>
    </cfRule>
  </conditionalFormatting>
  <conditionalFormatting sqref="AO258:AT258">
    <cfRule type="expression" dxfId="447" priority="1656">
      <formula>INDIRECT(ADDRESS(ROW(),COLUMN()))=TRUNC(INDIRECT(ADDRESS(ROW(),COLUMN())))</formula>
    </cfRule>
  </conditionalFormatting>
  <conditionalFormatting sqref="AO257:AT257">
    <cfRule type="expression" dxfId="446" priority="1657">
      <formula>INDIRECT(ADDRESS(ROW(),COLUMN()))=TRUNC(INDIRECT(ADDRESS(ROW(),COLUMN())))</formula>
    </cfRule>
  </conditionalFormatting>
  <conditionalFormatting sqref="AU258">
    <cfRule type="expression" dxfId="445" priority="1658">
      <formula>INDIRECT(ADDRESS(ROW(),COLUMN()))=TRUNC(INDIRECT(ADDRESS(ROW(),COLUMN())))</formula>
    </cfRule>
  </conditionalFormatting>
  <conditionalFormatting sqref="AU257">
    <cfRule type="expression" dxfId="444" priority="1659">
      <formula>INDIRECT(ADDRESS(ROW(),COLUMN()))=TRUNC(INDIRECT(ADDRESS(ROW(),COLUMN())))</formula>
    </cfRule>
  </conditionalFormatting>
  <conditionalFormatting sqref="AV258:AW258">
    <cfRule type="expression" dxfId="443" priority="1660">
      <formula>INDIRECT(ADDRESS(ROW(),COLUMN()))=TRUNC(INDIRECT(ADDRESS(ROW(),COLUMN())))</formula>
    </cfRule>
  </conditionalFormatting>
  <conditionalFormatting sqref="AV257:AW257">
    <cfRule type="expression" dxfId="442" priority="1661">
      <formula>INDIRECT(ADDRESS(ROW(),COLUMN()))=TRUNC(INDIRECT(ADDRESS(ROW(),COLUMN())))</formula>
    </cfRule>
  </conditionalFormatting>
  <conditionalFormatting sqref="AX260:BA261">
    <cfRule type="expression" dxfId="441" priority="1662">
      <formula>INDIRECT(ADDRESS(ROW(),COLUMN()))=TRUNC(INDIRECT(ADDRESS(ROW(),COLUMN())))</formula>
    </cfRule>
  </conditionalFormatting>
  <conditionalFormatting sqref="S261">
    <cfRule type="expression" dxfId="440" priority="1663">
      <formula>INDIRECT(ADDRESS(ROW(),COLUMN()))=TRUNC(INDIRECT(ADDRESS(ROW(),COLUMN())))</formula>
    </cfRule>
  </conditionalFormatting>
  <conditionalFormatting sqref="S260">
    <cfRule type="expression" dxfId="439" priority="1664">
      <formula>INDIRECT(ADDRESS(ROW(),COLUMN()))=TRUNC(INDIRECT(ADDRESS(ROW(),COLUMN())))</formula>
    </cfRule>
  </conditionalFormatting>
  <conditionalFormatting sqref="T261:Y261">
    <cfRule type="expression" dxfId="438" priority="1665">
      <formula>INDIRECT(ADDRESS(ROW(),COLUMN()))=TRUNC(INDIRECT(ADDRESS(ROW(),COLUMN())))</formula>
    </cfRule>
  </conditionalFormatting>
  <conditionalFormatting sqref="T260:Y260">
    <cfRule type="expression" dxfId="437" priority="1666">
      <formula>INDIRECT(ADDRESS(ROW(),COLUMN()))=TRUNC(INDIRECT(ADDRESS(ROW(),COLUMN())))</formula>
    </cfRule>
  </conditionalFormatting>
  <conditionalFormatting sqref="Z261">
    <cfRule type="expression" dxfId="436" priority="1667">
      <formula>INDIRECT(ADDRESS(ROW(),COLUMN()))=TRUNC(INDIRECT(ADDRESS(ROW(),COLUMN())))</formula>
    </cfRule>
  </conditionalFormatting>
  <conditionalFormatting sqref="Z260">
    <cfRule type="expression" dxfId="435" priority="1668">
      <formula>INDIRECT(ADDRESS(ROW(),COLUMN()))=TRUNC(INDIRECT(ADDRESS(ROW(),COLUMN())))</formula>
    </cfRule>
  </conditionalFormatting>
  <conditionalFormatting sqref="AA261:AF261">
    <cfRule type="expression" dxfId="434" priority="1669">
      <formula>INDIRECT(ADDRESS(ROW(),COLUMN()))=TRUNC(INDIRECT(ADDRESS(ROW(),COLUMN())))</formula>
    </cfRule>
  </conditionalFormatting>
  <conditionalFormatting sqref="AA260:AF260">
    <cfRule type="expression" dxfId="433" priority="1670">
      <formula>INDIRECT(ADDRESS(ROW(),COLUMN()))=TRUNC(INDIRECT(ADDRESS(ROW(),COLUMN())))</formula>
    </cfRule>
  </conditionalFormatting>
  <conditionalFormatting sqref="AG261">
    <cfRule type="expression" dxfId="432" priority="1671">
      <formula>INDIRECT(ADDRESS(ROW(),COLUMN()))=TRUNC(INDIRECT(ADDRESS(ROW(),COLUMN())))</formula>
    </cfRule>
  </conditionalFormatting>
  <conditionalFormatting sqref="AG260">
    <cfRule type="expression" dxfId="431" priority="1672">
      <formula>INDIRECT(ADDRESS(ROW(),COLUMN()))=TRUNC(INDIRECT(ADDRESS(ROW(),COLUMN())))</formula>
    </cfRule>
  </conditionalFormatting>
  <conditionalFormatting sqref="AH261:AM261">
    <cfRule type="expression" dxfId="430" priority="1673">
      <formula>INDIRECT(ADDRESS(ROW(),COLUMN()))=TRUNC(INDIRECT(ADDRESS(ROW(),COLUMN())))</formula>
    </cfRule>
  </conditionalFormatting>
  <conditionalFormatting sqref="AH260:AM260">
    <cfRule type="expression" dxfId="429" priority="1674">
      <formula>INDIRECT(ADDRESS(ROW(),COLUMN()))=TRUNC(INDIRECT(ADDRESS(ROW(),COLUMN())))</formula>
    </cfRule>
  </conditionalFormatting>
  <conditionalFormatting sqref="AN261">
    <cfRule type="expression" dxfId="428" priority="1675">
      <formula>INDIRECT(ADDRESS(ROW(),COLUMN()))=TRUNC(INDIRECT(ADDRESS(ROW(),COLUMN())))</formula>
    </cfRule>
  </conditionalFormatting>
  <conditionalFormatting sqref="AN260">
    <cfRule type="expression" dxfId="427" priority="1676">
      <formula>INDIRECT(ADDRESS(ROW(),COLUMN()))=TRUNC(INDIRECT(ADDRESS(ROW(),COLUMN())))</formula>
    </cfRule>
  </conditionalFormatting>
  <conditionalFormatting sqref="AO261:AT261">
    <cfRule type="expression" dxfId="426" priority="1677">
      <formula>INDIRECT(ADDRESS(ROW(),COLUMN()))=TRUNC(INDIRECT(ADDRESS(ROW(),COLUMN())))</formula>
    </cfRule>
  </conditionalFormatting>
  <conditionalFormatting sqref="AO260:AT260">
    <cfRule type="expression" dxfId="425" priority="1678">
      <formula>INDIRECT(ADDRESS(ROW(),COLUMN()))=TRUNC(INDIRECT(ADDRESS(ROW(),COLUMN())))</formula>
    </cfRule>
  </conditionalFormatting>
  <conditionalFormatting sqref="AU261">
    <cfRule type="expression" dxfId="424" priority="1679">
      <formula>INDIRECT(ADDRESS(ROW(),COLUMN()))=TRUNC(INDIRECT(ADDRESS(ROW(),COLUMN())))</formula>
    </cfRule>
  </conditionalFormatting>
  <conditionalFormatting sqref="AU260">
    <cfRule type="expression" dxfId="423" priority="1680">
      <formula>INDIRECT(ADDRESS(ROW(),COLUMN()))=TRUNC(INDIRECT(ADDRESS(ROW(),COLUMN())))</formula>
    </cfRule>
  </conditionalFormatting>
  <conditionalFormatting sqref="AV261:AW261">
    <cfRule type="expression" dxfId="422" priority="1681">
      <formula>INDIRECT(ADDRESS(ROW(),COLUMN()))=TRUNC(INDIRECT(ADDRESS(ROW(),COLUMN())))</formula>
    </cfRule>
  </conditionalFormatting>
  <conditionalFormatting sqref="AV260:AW260">
    <cfRule type="expression" dxfId="421" priority="1682">
      <formula>INDIRECT(ADDRESS(ROW(),COLUMN()))=TRUNC(INDIRECT(ADDRESS(ROW(),COLUMN())))</formula>
    </cfRule>
  </conditionalFormatting>
  <conditionalFormatting sqref="AX263:BA264">
    <cfRule type="expression" dxfId="420" priority="1683">
      <formula>INDIRECT(ADDRESS(ROW(),COLUMN()))=TRUNC(INDIRECT(ADDRESS(ROW(),COLUMN())))</formula>
    </cfRule>
  </conditionalFormatting>
  <conditionalFormatting sqref="S264">
    <cfRule type="expression" dxfId="419" priority="1684">
      <formula>INDIRECT(ADDRESS(ROW(),COLUMN()))=TRUNC(INDIRECT(ADDRESS(ROW(),COLUMN())))</formula>
    </cfRule>
  </conditionalFormatting>
  <conditionalFormatting sqref="S263">
    <cfRule type="expression" dxfId="418" priority="1685">
      <formula>INDIRECT(ADDRESS(ROW(),COLUMN()))=TRUNC(INDIRECT(ADDRESS(ROW(),COLUMN())))</formula>
    </cfRule>
  </conditionalFormatting>
  <conditionalFormatting sqref="T264:Y264">
    <cfRule type="expression" dxfId="417" priority="1686">
      <formula>INDIRECT(ADDRESS(ROW(),COLUMN()))=TRUNC(INDIRECT(ADDRESS(ROW(),COLUMN())))</formula>
    </cfRule>
  </conditionalFormatting>
  <conditionalFormatting sqref="T263:Y263">
    <cfRule type="expression" dxfId="416" priority="1687">
      <formula>INDIRECT(ADDRESS(ROW(),COLUMN()))=TRUNC(INDIRECT(ADDRESS(ROW(),COLUMN())))</formula>
    </cfRule>
  </conditionalFormatting>
  <conditionalFormatting sqref="Z264">
    <cfRule type="expression" dxfId="415" priority="1688">
      <formula>INDIRECT(ADDRESS(ROW(),COLUMN()))=TRUNC(INDIRECT(ADDRESS(ROW(),COLUMN())))</formula>
    </cfRule>
  </conditionalFormatting>
  <conditionalFormatting sqref="Z263">
    <cfRule type="expression" dxfId="414" priority="1689">
      <formula>INDIRECT(ADDRESS(ROW(),COLUMN()))=TRUNC(INDIRECT(ADDRESS(ROW(),COLUMN())))</formula>
    </cfRule>
  </conditionalFormatting>
  <conditionalFormatting sqref="AA264:AF264">
    <cfRule type="expression" dxfId="413" priority="1690">
      <formula>INDIRECT(ADDRESS(ROW(),COLUMN()))=TRUNC(INDIRECT(ADDRESS(ROW(),COLUMN())))</formula>
    </cfRule>
  </conditionalFormatting>
  <conditionalFormatting sqref="AA263:AF263">
    <cfRule type="expression" dxfId="412" priority="1691">
      <formula>INDIRECT(ADDRESS(ROW(),COLUMN()))=TRUNC(INDIRECT(ADDRESS(ROW(),COLUMN())))</formula>
    </cfRule>
  </conditionalFormatting>
  <conditionalFormatting sqref="AG264">
    <cfRule type="expression" dxfId="411" priority="1692">
      <formula>INDIRECT(ADDRESS(ROW(),COLUMN()))=TRUNC(INDIRECT(ADDRESS(ROW(),COLUMN())))</formula>
    </cfRule>
  </conditionalFormatting>
  <conditionalFormatting sqref="AG263">
    <cfRule type="expression" dxfId="410" priority="1693">
      <formula>INDIRECT(ADDRESS(ROW(),COLUMN()))=TRUNC(INDIRECT(ADDRESS(ROW(),COLUMN())))</formula>
    </cfRule>
  </conditionalFormatting>
  <conditionalFormatting sqref="AH264:AM264">
    <cfRule type="expression" dxfId="409" priority="1694">
      <formula>INDIRECT(ADDRESS(ROW(),COLUMN()))=TRUNC(INDIRECT(ADDRESS(ROW(),COLUMN())))</formula>
    </cfRule>
  </conditionalFormatting>
  <conditionalFormatting sqref="AH263:AM263">
    <cfRule type="expression" dxfId="408" priority="1695">
      <formula>INDIRECT(ADDRESS(ROW(),COLUMN()))=TRUNC(INDIRECT(ADDRESS(ROW(),COLUMN())))</formula>
    </cfRule>
  </conditionalFormatting>
  <conditionalFormatting sqref="AN264">
    <cfRule type="expression" dxfId="407" priority="1696">
      <formula>INDIRECT(ADDRESS(ROW(),COLUMN()))=TRUNC(INDIRECT(ADDRESS(ROW(),COLUMN())))</formula>
    </cfRule>
  </conditionalFormatting>
  <conditionalFormatting sqref="AN263">
    <cfRule type="expression" dxfId="406" priority="1697">
      <formula>INDIRECT(ADDRESS(ROW(),COLUMN()))=TRUNC(INDIRECT(ADDRESS(ROW(),COLUMN())))</formula>
    </cfRule>
  </conditionalFormatting>
  <conditionalFormatting sqref="AO264:AT264">
    <cfRule type="expression" dxfId="405" priority="1698">
      <formula>INDIRECT(ADDRESS(ROW(),COLUMN()))=TRUNC(INDIRECT(ADDRESS(ROW(),COLUMN())))</formula>
    </cfRule>
  </conditionalFormatting>
  <conditionalFormatting sqref="AO263:AT263">
    <cfRule type="expression" dxfId="404" priority="1699">
      <formula>INDIRECT(ADDRESS(ROW(),COLUMN()))=TRUNC(INDIRECT(ADDRESS(ROW(),COLUMN())))</formula>
    </cfRule>
  </conditionalFormatting>
  <conditionalFormatting sqref="AU264">
    <cfRule type="expression" dxfId="403" priority="1700">
      <formula>INDIRECT(ADDRESS(ROW(),COLUMN()))=TRUNC(INDIRECT(ADDRESS(ROW(),COLUMN())))</formula>
    </cfRule>
  </conditionalFormatting>
  <conditionalFormatting sqref="AU263">
    <cfRule type="expression" dxfId="402" priority="1701">
      <formula>INDIRECT(ADDRESS(ROW(),COLUMN()))=TRUNC(INDIRECT(ADDRESS(ROW(),COLUMN())))</formula>
    </cfRule>
  </conditionalFormatting>
  <conditionalFormatting sqref="AV264:AW264">
    <cfRule type="expression" dxfId="401" priority="1702">
      <formula>INDIRECT(ADDRESS(ROW(),COLUMN()))=TRUNC(INDIRECT(ADDRESS(ROW(),COLUMN())))</formula>
    </cfRule>
  </conditionalFormatting>
  <conditionalFormatting sqref="AV263:AW263">
    <cfRule type="expression" dxfId="400" priority="1703">
      <formula>INDIRECT(ADDRESS(ROW(),COLUMN()))=TRUNC(INDIRECT(ADDRESS(ROW(),COLUMN())))</formula>
    </cfRule>
  </conditionalFormatting>
  <conditionalFormatting sqref="AX266:BA267">
    <cfRule type="expression" dxfId="399" priority="1704">
      <formula>INDIRECT(ADDRESS(ROW(),COLUMN()))=TRUNC(INDIRECT(ADDRESS(ROW(),COLUMN())))</formula>
    </cfRule>
  </conditionalFormatting>
  <conditionalFormatting sqref="S267">
    <cfRule type="expression" dxfId="398" priority="1705">
      <formula>INDIRECT(ADDRESS(ROW(),COLUMN()))=TRUNC(INDIRECT(ADDRESS(ROW(),COLUMN())))</formula>
    </cfRule>
  </conditionalFormatting>
  <conditionalFormatting sqref="S266">
    <cfRule type="expression" dxfId="397" priority="1706">
      <formula>INDIRECT(ADDRESS(ROW(),COLUMN()))=TRUNC(INDIRECT(ADDRESS(ROW(),COLUMN())))</formula>
    </cfRule>
  </conditionalFormatting>
  <conditionalFormatting sqref="T267:Y267">
    <cfRule type="expression" dxfId="396" priority="1707">
      <formula>INDIRECT(ADDRESS(ROW(),COLUMN()))=TRUNC(INDIRECT(ADDRESS(ROW(),COLUMN())))</formula>
    </cfRule>
  </conditionalFormatting>
  <conditionalFormatting sqref="T266:Y266">
    <cfRule type="expression" dxfId="395" priority="1708">
      <formula>INDIRECT(ADDRESS(ROW(),COLUMN()))=TRUNC(INDIRECT(ADDRESS(ROW(),COLUMN())))</formula>
    </cfRule>
  </conditionalFormatting>
  <conditionalFormatting sqref="Z267">
    <cfRule type="expression" dxfId="394" priority="1709">
      <formula>INDIRECT(ADDRESS(ROW(),COLUMN()))=TRUNC(INDIRECT(ADDRESS(ROW(),COLUMN())))</formula>
    </cfRule>
  </conditionalFormatting>
  <conditionalFormatting sqref="Z266">
    <cfRule type="expression" dxfId="393" priority="1710">
      <formula>INDIRECT(ADDRESS(ROW(),COLUMN()))=TRUNC(INDIRECT(ADDRESS(ROW(),COLUMN())))</formula>
    </cfRule>
  </conditionalFormatting>
  <conditionalFormatting sqref="AA267:AF267">
    <cfRule type="expression" dxfId="392" priority="1711">
      <formula>INDIRECT(ADDRESS(ROW(),COLUMN()))=TRUNC(INDIRECT(ADDRESS(ROW(),COLUMN())))</formula>
    </cfRule>
  </conditionalFormatting>
  <conditionalFormatting sqref="AA266:AF266">
    <cfRule type="expression" dxfId="391" priority="1712">
      <formula>INDIRECT(ADDRESS(ROW(),COLUMN()))=TRUNC(INDIRECT(ADDRESS(ROW(),COLUMN())))</formula>
    </cfRule>
  </conditionalFormatting>
  <conditionalFormatting sqref="AG267">
    <cfRule type="expression" dxfId="390" priority="1713">
      <formula>INDIRECT(ADDRESS(ROW(),COLUMN()))=TRUNC(INDIRECT(ADDRESS(ROW(),COLUMN())))</formula>
    </cfRule>
  </conditionalFormatting>
  <conditionalFormatting sqref="AG266">
    <cfRule type="expression" dxfId="389" priority="1714">
      <formula>INDIRECT(ADDRESS(ROW(),COLUMN()))=TRUNC(INDIRECT(ADDRESS(ROW(),COLUMN())))</formula>
    </cfRule>
  </conditionalFormatting>
  <conditionalFormatting sqref="AH267:AM267">
    <cfRule type="expression" dxfId="388" priority="1715">
      <formula>INDIRECT(ADDRESS(ROW(),COLUMN()))=TRUNC(INDIRECT(ADDRESS(ROW(),COLUMN())))</formula>
    </cfRule>
  </conditionalFormatting>
  <conditionalFormatting sqref="AH266:AM266">
    <cfRule type="expression" dxfId="387" priority="1716">
      <formula>INDIRECT(ADDRESS(ROW(),COLUMN()))=TRUNC(INDIRECT(ADDRESS(ROW(),COLUMN())))</formula>
    </cfRule>
  </conditionalFormatting>
  <conditionalFormatting sqref="AN267">
    <cfRule type="expression" dxfId="386" priority="1717">
      <formula>INDIRECT(ADDRESS(ROW(),COLUMN()))=TRUNC(INDIRECT(ADDRESS(ROW(),COLUMN())))</formula>
    </cfRule>
  </conditionalFormatting>
  <conditionalFormatting sqref="AN266">
    <cfRule type="expression" dxfId="385" priority="1718">
      <formula>INDIRECT(ADDRESS(ROW(),COLUMN()))=TRUNC(INDIRECT(ADDRESS(ROW(),COLUMN())))</formula>
    </cfRule>
  </conditionalFormatting>
  <conditionalFormatting sqref="AO267:AT267">
    <cfRule type="expression" dxfId="384" priority="1719">
      <formula>INDIRECT(ADDRESS(ROW(),COLUMN()))=TRUNC(INDIRECT(ADDRESS(ROW(),COLUMN())))</formula>
    </cfRule>
  </conditionalFormatting>
  <conditionalFormatting sqref="AO266:AT266">
    <cfRule type="expression" dxfId="383" priority="1720">
      <formula>INDIRECT(ADDRESS(ROW(),COLUMN()))=TRUNC(INDIRECT(ADDRESS(ROW(),COLUMN())))</formula>
    </cfRule>
  </conditionalFormatting>
  <conditionalFormatting sqref="AU267">
    <cfRule type="expression" dxfId="382" priority="1721">
      <formula>INDIRECT(ADDRESS(ROW(),COLUMN()))=TRUNC(INDIRECT(ADDRESS(ROW(),COLUMN())))</formula>
    </cfRule>
  </conditionalFormatting>
  <conditionalFormatting sqref="AU266">
    <cfRule type="expression" dxfId="381" priority="1722">
      <formula>INDIRECT(ADDRESS(ROW(),COLUMN()))=TRUNC(INDIRECT(ADDRESS(ROW(),COLUMN())))</formula>
    </cfRule>
  </conditionalFormatting>
  <conditionalFormatting sqref="AV267:AW267">
    <cfRule type="expression" dxfId="380" priority="1723">
      <formula>INDIRECT(ADDRESS(ROW(),COLUMN()))=TRUNC(INDIRECT(ADDRESS(ROW(),COLUMN())))</formula>
    </cfRule>
  </conditionalFormatting>
  <conditionalFormatting sqref="AV266:AW266">
    <cfRule type="expression" dxfId="379" priority="1724">
      <formula>INDIRECT(ADDRESS(ROW(),COLUMN()))=TRUNC(INDIRECT(ADDRESS(ROW(),COLUMN())))</formula>
    </cfRule>
  </conditionalFormatting>
  <conditionalFormatting sqref="AX269:BA270">
    <cfRule type="expression" dxfId="378" priority="1725">
      <formula>INDIRECT(ADDRESS(ROW(),COLUMN()))=TRUNC(INDIRECT(ADDRESS(ROW(),COLUMN())))</formula>
    </cfRule>
  </conditionalFormatting>
  <conditionalFormatting sqref="S270">
    <cfRule type="expression" dxfId="377" priority="1726">
      <formula>INDIRECT(ADDRESS(ROW(),COLUMN()))=TRUNC(INDIRECT(ADDRESS(ROW(),COLUMN())))</formula>
    </cfRule>
  </conditionalFormatting>
  <conditionalFormatting sqref="S269">
    <cfRule type="expression" dxfId="376" priority="1727">
      <formula>INDIRECT(ADDRESS(ROW(),COLUMN()))=TRUNC(INDIRECT(ADDRESS(ROW(),COLUMN())))</formula>
    </cfRule>
  </conditionalFormatting>
  <conditionalFormatting sqref="T270:Y270">
    <cfRule type="expression" dxfId="375" priority="1728">
      <formula>INDIRECT(ADDRESS(ROW(),COLUMN()))=TRUNC(INDIRECT(ADDRESS(ROW(),COLUMN())))</formula>
    </cfRule>
  </conditionalFormatting>
  <conditionalFormatting sqref="T269:Y269">
    <cfRule type="expression" dxfId="374" priority="1729">
      <formula>INDIRECT(ADDRESS(ROW(),COLUMN()))=TRUNC(INDIRECT(ADDRESS(ROW(),COLUMN())))</formula>
    </cfRule>
  </conditionalFormatting>
  <conditionalFormatting sqref="Z270">
    <cfRule type="expression" dxfId="373" priority="1730">
      <formula>INDIRECT(ADDRESS(ROW(),COLUMN()))=TRUNC(INDIRECT(ADDRESS(ROW(),COLUMN())))</formula>
    </cfRule>
  </conditionalFormatting>
  <conditionalFormatting sqref="Z269">
    <cfRule type="expression" dxfId="372" priority="1731">
      <formula>INDIRECT(ADDRESS(ROW(),COLUMN()))=TRUNC(INDIRECT(ADDRESS(ROW(),COLUMN())))</formula>
    </cfRule>
  </conditionalFormatting>
  <conditionalFormatting sqref="AA270:AF270">
    <cfRule type="expression" dxfId="371" priority="1732">
      <formula>INDIRECT(ADDRESS(ROW(),COLUMN()))=TRUNC(INDIRECT(ADDRESS(ROW(),COLUMN())))</formula>
    </cfRule>
  </conditionalFormatting>
  <conditionalFormatting sqref="AA269:AF269">
    <cfRule type="expression" dxfId="370" priority="1733">
      <formula>INDIRECT(ADDRESS(ROW(),COLUMN()))=TRUNC(INDIRECT(ADDRESS(ROW(),COLUMN())))</formula>
    </cfRule>
  </conditionalFormatting>
  <conditionalFormatting sqref="AG270">
    <cfRule type="expression" dxfId="369" priority="1734">
      <formula>INDIRECT(ADDRESS(ROW(),COLUMN()))=TRUNC(INDIRECT(ADDRESS(ROW(),COLUMN())))</formula>
    </cfRule>
  </conditionalFormatting>
  <conditionalFormatting sqref="AG269">
    <cfRule type="expression" dxfId="368" priority="1735">
      <formula>INDIRECT(ADDRESS(ROW(),COLUMN()))=TRUNC(INDIRECT(ADDRESS(ROW(),COLUMN())))</formula>
    </cfRule>
  </conditionalFormatting>
  <conditionalFormatting sqref="AH270:AM270">
    <cfRule type="expression" dxfId="367" priority="1736">
      <formula>INDIRECT(ADDRESS(ROW(),COLUMN()))=TRUNC(INDIRECT(ADDRESS(ROW(),COLUMN())))</formula>
    </cfRule>
  </conditionalFormatting>
  <conditionalFormatting sqref="AH269:AM269">
    <cfRule type="expression" dxfId="366" priority="1737">
      <formula>INDIRECT(ADDRESS(ROW(),COLUMN()))=TRUNC(INDIRECT(ADDRESS(ROW(),COLUMN())))</formula>
    </cfRule>
  </conditionalFormatting>
  <conditionalFormatting sqref="AN270">
    <cfRule type="expression" dxfId="365" priority="1738">
      <formula>INDIRECT(ADDRESS(ROW(),COLUMN()))=TRUNC(INDIRECT(ADDRESS(ROW(),COLUMN())))</formula>
    </cfRule>
  </conditionalFormatting>
  <conditionalFormatting sqref="AN269">
    <cfRule type="expression" dxfId="364" priority="1739">
      <formula>INDIRECT(ADDRESS(ROW(),COLUMN()))=TRUNC(INDIRECT(ADDRESS(ROW(),COLUMN())))</formula>
    </cfRule>
  </conditionalFormatting>
  <conditionalFormatting sqref="AO270:AT270">
    <cfRule type="expression" dxfId="363" priority="1740">
      <formula>INDIRECT(ADDRESS(ROW(),COLUMN()))=TRUNC(INDIRECT(ADDRESS(ROW(),COLUMN())))</formula>
    </cfRule>
  </conditionalFormatting>
  <conditionalFormatting sqref="AO269:AT269">
    <cfRule type="expression" dxfId="362" priority="1741">
      <formula>INDIRECT(ADDRESS(ROW(),COLUMN()))=TRUNC(INDIRECT(ADDRESS(ROW(),COLUMN())))</formula>
    </cfRule>
  </conditionalFormatting>
  <conditionalFormatting sqref="AU270">
    <cfRule type="expression" dxfId="361" priority="1742">
      <formula>INDIRECT(ADDRESS(ROW(),COLUMN()))=TRUNC(INDIRECT(ADDRESS(ROW(),COLUMN())))</formula>
    </cfRule>
  </conditionalFormatting>
  <conditionalFormatting sqref="AU269">
    <cfRule type="expression" dxfId="360" priority="1743">
      <formula>INDIRECT(ADDRESS(ROW(),COLUMN()))=TRUNC(INDIRECT(ADDRESS(ROW(),COLUMN())))</formula>
    </cfRule>
  </conditionalFormatting>
  <conditionalFormatting sqref="AV270:AW270">
    <cfRule type="expression" dxfId="359" priority="1744">
      <formula>INDIRECT(ADDRESS(ROW(),COLUMN()))=TRUNC(INDIRECT(ADDRESS(ROW(),COLUMN())))</formula>
    </cfRule>
  </conditionalFormatting>
  <conditionalFormatting sqref="AV269:AW269">
    <cfRule type="expression" dxfId="358" priority="1745">
      <formula>INDIRECT(ADDRESS(ROW(),COLUMN()))=TRUNC(INDIRECT(ADDRESS(ROW(),COLUMN())))</formula>
    </cfRule>
  </conditionalFormatting>
  <conditionalFormatting sqref="AX272:BA273">
    <cfRule type="expression" dxfId="357" priority="1746">
      <formula>INDIRECT(ADDRESS(ROW(),COLUMN()))=TRUNC(INDIRECT(ADDRESS(ROW(),COLUMN())))</formula>
    </cfRule>
  </conditionalFormatting>
  <conditionalFormatting sqref="S273">
    <cfRule type="expression" dxfId="356" priority="1747">
      <formula>INDIRECT(ADDRESS(ROW(),COLUMN()))=TRUNC(INDIRECT(ADDRESS(ROW(),COLUMN())))</formula>
    </cfRule>
  </conditionalFormatting>
  <conditionalFormatting sqref="S272">
    <cfRule type="expression" dxfId="355" priority="1748">
      <formula>INDIRECT(ADDRESS(ROW(),COLUMN()))=TRUNC(INDIRECT(ADDRESS(ROW(),COLUMN())))</formula>
    </cfRule>
  </conditionalFormatting>
  <conditionalFormatting sqref="T273:Y273">
    <cfRule type="expression" dxfId="354" priority="1749">
      <formula>INDIRECT(ADDRESS(ROW(),COLUMN()))=TRUNC(INDIRECT(ADDRESS(ROW(),COLUMN())))</formula>
    </cfRule>
  </conditionalFormatting>
  <conditionalFormatting sqref="T272:Y272">
    <cfRule type="expression" dxfId="353" priority="1750">
      <formula>INDIRECT(ADDRESS(ROW(),COLUMN()))=TRUNC(INDIRECT(ADDRESS(ROW(),COLUMN())))</formula>
    </cfRule>
  </conditionalFormatting>
  <conditionalFormatting sqref="Z273">
    <cfRule type="expression" dxfId="352" priority="1751">
      <formula>INDIRECT(ADDRESS(ROW(),COLUMN()))=TRUNC(INDIRECT(ADDRESS(ROW(),COLUMN())))</formula>
    </cfRule>
  </conditionalFormatting>
  <conditionalFormatting sqref="Z272">
    <cfRule type="expression" dxfId="351" priority="1752">
      <formula>INDIRECT(ADDRESS(ROW(),COLUMN()))=TRUNC(INDIRECT(ADDRESS(ROW(),COLUMN())))</formula>
    </cfRule>
  </conditionalFormatting>
  <conditionalFormatting sqref="AA273:AF273">
    <cfRule type="expression" dxfId="350" priority="1753">
      <formula>INDIRECT(ADDRESS(ROW(),COLUMN()))=TRUNC(INDIRECT(ADDRESS(ROW(),COLUMN())))</formula>
    </cfRule>
  </conditionalFormatting>
  <conditionalFormatting sqref="AA272:AF272">
    <cfRule type="expression" dxfId="349" priority="1754">
      <formula>INDIRECT(ADDRESS(ROW(),COLUMN()))=TRUNC(INDIRECT(ADDRESS(ROW(),COLUMN())))</formula>
    </cfRule>
  </conditionalFormatting>
  <conditionalFormatting sqref="AG273">
    <cfRule type="expression" dxfId="348" priority="1755">
      <formula>INDIRECT(ADDRESS(ROW(),COLUMN()))=TRUNC(INDIRECT(ADDRESS(ROW(),COLUMN())))</formula>
    </cfRule>
  </conditionalFormatting>
  <conditionalFormatting sqref="AG272">
    <cfRule type="expression" dxfId="347" priority="1756">
      <formula>INDIRECT(ADDRESS(ROW(),COLUMN()))=TRUNC(INDIRECT(ADDRESS(ROW(),COLUMN())))</formula>
    </cfRule>
  </conditionalFormatting>
  <conditionalFormatting sqref="AH273:AM273">
    <cfRule type="expression" dxfId="346" priority="1757">
      <formula>INDIRECT(ADDRESS(ROW(),COLUMN()))=TRUNC(INDIRECT(ADDRESS(ROW(),COLUMN())))</formula>
    </cfRule>
  </conditionalFormatting>
  <conditionalFormatting sqref="AH272:AM272">
    <cfRule type="expression" dxfId="345" priority="1758">
      <formula>INDIRECT(ADDRESS(ROW(),COLUMN()))=TRUNC(INDIRECT(ADDRESS(ROW(),COLUMN())))</formula>
    </cfRule>
  </conditionalFormatting>
  <conditionalFormatting sqref="AN273">
    <cfRule type="expression" dxfId="344" priority="1759">
      <formula>INDIRECT(ADDRESS(ROW(),COLUMN()))=TRUNC(INDIRECT(ADDRESS(ROW(),COLUMN())))</formula>
    </cfRule>
  </conditionalFormatting>
  <conditionalFormatting sqref="AN272">
    <cfRule type="expression" dxfId="343" priority="1760">
      <formula>INDIRECT(ADDRESS(ROW(),COLUMN()))=TRUNC(INDIRECT(ADDRESS(ROW(),COLUMN())))</formula>
    </cfRule>
  </conditionalFormatting>
  <conditionalFormatting sqref="AO273:AT273">
    <cfRule type="expression" dxfId="342" priority="1761">
      <formula>INDIRECT(ADDRESS(ROW(),COLUMN()))=TRUNC(INDIRECT(ADDRESS(ROW(),COLUMN())))</formula>
    </cfRule>
  </conditionalFormatting>
  <conditionalFormatting sqref="AO272:AT272">
    <cfRule type="expression" dxfId="341" priority="1762">
      <formula>INDIRECT(ADDRESS(ROW(),COLUMN()))=TRUNC(INDIRECT(ADDRESS(ROW(),COLUMN())))</formula>
    </cfRule>
  </conditionalFormatting>
  <conditionalFormatting sqref="AU273">
    <cfRule type="expression" dxfId="340" priority="1763">
      <formula>INDIRECT(ADDRESS(ROW(),COLUMN()))=TRUNC(INDIRECT(ADDRESS(ROW(),COLUMN())))</formula>
    </cfRule>
  </conditionalFormatting>
  <conditionalFormatting sqref="AU272">
    <cfRule type="expression" dxfId="339" priority="1764">
      <formula>INDIRECT(ADDRESS(ROW(),COLUMN()))=TRUNC(INDIRECT(ADDRESS(ROW(),COLUMN())))</formula>
    </cfRule>
  </conditionalFormatting>
  <conditionalFormatting sqref="AV273:AW273">
    <cfRule type="expression" dxfId="338" priority="1765">
      <formula>INDIRECT(ADDRESS(ROW(),COLUMN()))=TRUNC(INDIRECT(ADDRESS(ROW(),COLUMN())))</formula>
    </cfRule>
  </conditionalFormatting>
  <conditionalFormatting sqref="AV272:AW272">
    <cfRule type="expression" dxfId="337" priority="1766">
      <formula>INDIRECT(ADDRESS(ROW(),COLUMN()))=TRUNC(INDIRECT(ADDRESS(ROW(),COLUMN())))</formula>
    </cfRule>
  </conditionalFormatting>
  <conditionalFormatting sqref="AX275:BA276">
    <cfRule type="expression" dxfId="336" priority="1767">
      <formula>INDIRECT(ADDRESS(ROW(),COLUMN()))=TRUNC(INDIRECT(ADDRESS(ROW(),COLUMN())))</formula>
    </cfRule>
  </conditionalFormatting>
  <conditionalFormatting sqref="S276">
    <cfRule type="expression" dxfId="335" priority="1768">
      <formula>INDIRECT(ADDRESS(ROW(),COLUMN()))=TRUNC(INDIRECT(ADDRESS(ROW(),COLUMN())))</formula>
    </cfRule>
  </conditionalFormatting>
  <conditionalFormatting sqref="S275">
    <cfRule type="expression" dxfId="334" priority="1769">
      <formula>INDIRECT(ADDRESS(ROW(),COLUMN()))=TRUNC(INDIRECT(ADDRESS(ROW(),COLUMN())))</formula>
    </cfRule>
  </conditionalFormatting>
  <conditionalFormatting sqref="T276:Y276">
    <cfRule type="expression" dxfId="333" priority="1770">
      <formula>INDIRECT(ADDRESS(ROW(),COLUMN()))=TRUNC(INDIRECT(ADDRESS(ROW(),COLUMN())))</formula>
    </cfRule>
  </conditionalFormatting>
  <conditionalFormatting sqref="T275:Y275">
    <cfRule type="expression" dxfId="332" priority="1771">
      <formula>INDIRECT(ADDRESS(ROW(),COLUMN()))=TRUNC(INDIRECT(ADDRESS(ROW(),COLUMN())))</formula>
    </cfRule>
  </conditionalFormatting>
  <conditionalFormatting sqref="Z276">
    <cfRule type="expression" dxfId="331" priority="1772">
      <formula>INDIRECT(ADDRESS(ROW(),COLUMN()))=TRUNC(INDIRECT(ADDRESS(ROW(),COLUMN())))</formula>
    </cfRule>
  </conditionalFormatting>
  <conditionalFormatting sqref="Z275">
    <cfRule type="expression" dxfId="330" priority="1773">
      <formula>INDIRECT(ADDRESS(ROW(),COLUMN()))=TRUNC(INDIRECT(ADDRESS(ROW(),COLUMN())))</formula>
    </cfRule>
  </conditionalFormatting>
  <conditionalFormatting sqref="AA276:AF276">
    <cfRule type="expression" dxfId="329" priority="1774">
      <formula>INDIRECT(ADDRESS(ROW(),COLUMN()))=TRUNC(INDIRECT(ADDRESS(ROW(),COLUMN())))</formula>
    </cfRule>
  </conditionalFormatting>
  <conditionalFormatting sqref="AA275:AF275">
    <cfRule type="expression" dxfId="328" priority="1775">
      <formula>INDIRECT(ADDRESS(ROW(),COLUMN()))=TRUNC(INDIRECT(ADDRESS(ROW(),COLUMN())))</formula>
    </cfRule>
  </conditionalFormatting>
  <conditionalFormatting sqref="AG276">
    <cfRule type="expression" dxfId="327" priority="1776">
      <formula>INDIRECT(ADDRESS(ROW(),COLUMN()))=TRUNC(INDIRECT(ADDRESS(ROW(),COLUMN())))</formula>
    </cfRule>
  </conditionalFormatting>
  <conditionalFormatting sqref="AG275">
    <cfRule type="expression" dxfId="326" priority="1777">
      <formula>INDIRECT(ADDRESS(ROW(),COLUMN()))=TRUNC(INDIRECT(ADDRESS(ROW(),COLUMN())))</formula>
    </cfRule>
  </conditionalFormatting>
  <conditionalFormatting sqref="AH276:AM276">
    <cfRule type="expression" dxfId="325" priority="1778">
      <formula>INDIRECT(ADDRESS(ROW(),COLUMN()))=TRUNC(INDIRECT(ADDRESS(ROW(),COLUMN())))</formula>
    </cfRule>
  </conditionalFormatting>
  <conditionalFormatting sqref="AH275:AM275">
    <cfRule type="expression" dxfId="324" priority="1779">
      <formula>INDIRECT(ADDRESS(ROW(),COLUMN()))=TRUNC(INDIRECT(ADDRESS(ROW(),COLUMN())))</formula>
    </cfRule>
  </conditionalFormatting>
  <conditionalFormatting sqref="AN276">
    <cfRule type="expression" dxfId="323" priority="1780">
      <formula>INDIRECT(ADDRESS(ROW(),COLUMN()))=TRUNC(INDIRECT(ADDRESS(ROW(),COLUMN())))</formula>
    </cfRule>
  </conditionalFormatting>
  <conditionalFormatting sqref="AN275">
    <cfRule type="expression" dxfId="322" priority="1781">
      <formula>INDIRECT(ADDRESS(ROW(),COLUMN()))=TRUNC(INDIRECT(ADDRESS(ROW(),COLUMN())))</formula>
    </cfRule>
  </conditionalFormatting>
  <conditionalFormatting sqref="AO276:AT276">
    <cfRule type="expression" dxfId="321" priority="1782">
      <formula>INDIRECT(ADDRESS(ROW(),COLUMN()))=TRUNC(INDIRECT(ADDRESS(ROW(),COLUMN())))</formula>
    </cfRule>
  </conditionalFormatting>
  <conditionalFormatting sqref="AO275:AT275">
    <cfRule type="expression" dxfId="320" priority="1783">
      <formula>INDIRECT(ADDRESS(ROW(),COLUMN()))=TRUNC(INDIRECT(ADDRESS(ROW(),COLUMN())))</formula>
    </cfRule>
  </conditionalFormatting>
  <conditionalFormatting sqref="AU276">
    <cfRule type="expression" dxfId="319" priority="1784">
      <formula>INDIRECT(ADDRESS(ROW(),COLUMN()))=TRUNC(INDIRECT(ADDRESS(ROW(),COLUMN())))</formula>
    </cfRule>
  </conditionalFormatting>
  <conditionalFormatting sqref="AU275">
    <cfRule type="expression" dxfId="318" priority="1785">
      <formula>INDIRECT(ADDRESS(ROW(),COLUMN()))=TRUNC(INDIRECT(ADDRESS(ROW(),COLUMN())))</formula>
    </cfRule>
  </conditionalFormatting>
  <conditionalFormatting sqref="AV276:AW276">
    <cfRule type="expression" dxfId="317" priority="1786">
      <formula>INDIRECT(ADDRESS(ROW(),COLUMN()))=TRUNC(INDIRECT(ADDRESS(ROW(),COLUMN())))</formula>
    </cfRule>
  </conditionalFormatting>
  <conditionalFormatting sqref="AV275:AW275">
    <cfRule type="expression" dxfId="316" priority="1787">
      <formula>INDIRECT(ADDRESS(ROW(),COLUMN()))=TRUNC(INDIRECT(ADDRESS(ROW(),COLUMN())))</formula>
    </cfRule>
  </conditionalFormatting>
  <conditionalFormatting sqref="AX278:BA279">
    <cfRule type="expression" dxfId="315" priority="1788">
      <formula>INDIRECT(ADDRESS(ROW(),COLUMN()))=TRUNC(INDIRECT(ADDRESS(ROW(),COLUMN())))</formula>
    </cfRule>
  </conditionalFormatting>
  <conditionalFormatting sqref="S279">
    <cfRule type="expression" dxfId="314" priority="1789">
      <formula>INDIRECT(ADDRESS(ROW(),COLUMN()))=TRUNC(INDIRECT(ADDRESS(ROW(),COLUMN())))</formula>
    </cfRule>
  </conditionalFormatting>
  <conditionalFormatting sqref="S278">
    <cfRule type="expression" dxfId="313" priority="1790">
      <formula>INDIRECT(ADDRESS(ROW(),COLUMN()))=TRUNC(INDIRECT(ADDRESS(ROW(),COLUMN())))</formula>
    </cfRule>
  </conditionalFormatting>
  <conditionalFormatting sqref="T279:Y279">
    <cfRule type="expression" dxfId="312" priority="1791">
      <formula>INDIRECT(ADDRESS(ROW(),COLUMN()))=TRUNC(INDIRECT(ADDRESS(ROW(),COLUMN())))</formula>
    </cfRule>
  </conditionalFormatting>
  <conditionalFormatting sqref="T278:Y278">
    <cfRule type="expression" dxfId="311" priority="1792">
      <formula>INDIRECT(ADDRESS(ROW(),COLUMN()))=TRUNC(INDIRECT(ADDRESS(ROW(),COLUMN())))</formula>
    </cfRule>
  </conditionalFormatting>
  <conditionalFormatting sqref="Z279">
    <cfRule type="expression" dxfId="310" priority="1793">
      <formula>INDIRECT(ADDRESS(ROW(),COLUMN()))=TRUNC(INDIRECT(ADDRESS(ROW(),COLUMN())))</formula>
    </cfRule>
  </conditionalFormatting>
  <conditionalFormatting sqref="Z278">
    <cfRule type="expression" dxfId="309" priority="1794">
      <formula>INDIRECT(ADDRESS(ROW(),COLUMN()))=TRUNC(INDIRECT(ADDRESS(ROW(),COLUMN())))</formula>
    </cfRule>
  </conditionalFormatting>
  <conditionalFormatting sqref="AA279:AF279">
    <cfRule type="expression" dxfId="308" priority="1795">
      <formula>INDIRECT(ADDRESS(ROW(),COLUMN()))=TRUNC(INDIRECT(ADDRESS(ROW(),COLUMN())))</formula>
    </cfRule>
  </conditionalFormatting>
  <conditionalFormatting sqref="AA278:AF278">
    <cfRule type="expression" dxfId="307" priority="1796">
      <formula>INDIRECT(ADDRESS(ROW(),COLUMN()))=TRUNC(INDIRECT(ADDRESS(ROW(),COLUMN())))</formula>
    </cfRule>
  </conditionalFormatting>
  <conditionalFormatting sqref="AG279">
    <cfRule type="expression" dxfId="306" priority="1797">
      <formula>INDIRECT(ADDRESS(ROW(),COLUMN()))=TRUNC(INDIRECT(ADDRESS(ROW(),COLUMN())))</formula>
    </cfRule>
  </conditionalFormatting>
  <conditionalFormatting sqref="AG278">
    <cfRule type="expression" dxfId="305" priority="1798">
      <formula>INDIRECT(ADDRESS(ROW(),COLUMN()))=TRUNC(INDIRECT(ADDRESS(ROW(),COLUMN())))</formula>
    </cfRule>
  </conditionalFormatting>
  <conditionalFormatting sqref="AH279:AM279">
    <cfRule type="expression" dxfId="304" priority="1799">
      <formula>INDIRECT(ADDRESS(ROW(),COLUMN()))=TRUNC(INDIRECT(ADDRESS(ROW(),COLUMN())))</formula>
    </cfRule>
  </conditionalFormatting>
  <conditionalFormatting sqref="AH278:AM278">
    <cfRule type="expression" dxfId="303" priority="1800">
      <formula>INDIRECT(ADDRESS(ROW(),COLUMN()))=TRUNC(INDIRECT(ADDRESS(ROW(),COLUMN())))</formula>
    </cfRule>
  </conditionalFormatting>
  <conditionalFormatting sqref="AN279">
    <cfRule type="expression" dxfId="302" priority="1801">
      <formula>INDIRECT(ADDRESS(ROW(),COLUMN()))=TRUNC(INDIRECT(ADDRESS(ROW(),COLUMN())))</formula>
    </cfRule>
  </conditionalFormatting>
  <conditionalFormatting sqref="AN278">
    <cfRule type="expression" dxfId="301" priority="1802">
      <formula>INDIRECT(ADDRESS(ROW(),COLUMN()))=TRUNC(INDIRECT(ADDRESS(ROW(),COLUMN())))</formula>
    </cfRule>
  </conditionalFormatting>
  <conditionalFormatting sqref="AO279:AT279">
    <cfRule type="expression" dxfId="300" priority="1803">
      <formula>INDIRECT(ADDRESS(ROW(),COLUMN()))=TRUNC(INDIRECT(ADDRESS(ROW(),COLUMN())))</formula>
    </cfRule>
  </conditionalFormatting>
  <conditionalFormatting sqref="AO278:AT278">
    <cfRule type="expression" dxfId="299" priority="1804">
      <formula>INDIRECT(ADDRESS(ROW(),COLUMN()))=TRUNC(INDIRECT(ADDRESS(ROW(),COLUMN())))</formula>
    </cfRule>
  </conditionalFormatting>
  <conditionalFormatting sqref="AU279">
    <cfRule type="expression" dxfId="298" priority="1805">
      <formula>INDIRECT(ADDRESS(ROW(),COLUMN()))=TRUNC(INDIRECT(ADDRESS(ROW(),COLUMN())))</formula>
    </cfRule>
  </conditionalFormatting>
  <conditionalFormatting sqref="AU278">
    <cfRule type="expression" dxfId="297" priority="1806">
      <formula>INDIRECT(ADDRESS(ROW(),COLUMN()))=TRUNC(INDIRECT(ADDRESS(ROW(),COLUMN())))</formula>
    </cfRule>
  </conditionalFormatting>
  <conditionalFormatting sqref="AV279:AW279">
    <cfRule type="expression" dxfId="296" priority="1807">
      <formula>INDIRECT(ADDRESS(ROW(),COLUMN()))=TRUNC(INDIRECT(ADDRESS(ROW(),COLUMN())))</formula>
    </cfRule>
  </conditionalFormatting>
  <conditionalFormatting sqref="AV278:AW278">
    <cfRule type="expression" dxfId="295" priority="1808">
      <formula>INDIRECT(ADDRESS(ROW(),COLUMN()))=TRUNC(INDIRECT(ADDRESS(ROW(),COLUMN())))</formula>
    </cfRule>
  </conditionalFormatting>
  <conditionalFormatting sqref="AX281:BA282">
    <cfRule type="expression" dxfId="294" priority="1809">
      <formula>INDIRECT(ADDRESS(ROW(),COLUMN()))=TRUNC(INDIRECT(ADDRESS(ROW(),COLUMN())))</formula>
    </cfRule>
  </conditionalFormatting>
  <conditionalFormatting sqref="S282">
    <cfRule type="expression" dxfId="293" priority="1810">
      <formula>INDIRECT(ADDRESS(ROW(),COLUMN()))=TRUNC(INDIRECT(ADDRESS(ROW(),COLUMN())))</formula>
    </cfRule>
  </conditionalFormatting>
  <conditionalFormatting sqref="S281">
    <cfRule type="expression" dxfId="292" priority="1811">
      <formula>INDIRECT(ADDRESS(ROW(),COLUMN()))=TRUNC(INDIRECT(ADDRESS(ROW(),COLUMN())))</formula>
    </cfRule>
  </conditionalFormatting>
  <conditionalFormatting sqref="T282:Y282">
    <cfRule type="expression" dxfId="291" priority="1812">
      <formula>INDIRECT(ADDRESS(ROW(),COLUMN()))=TRUNC(INDIRECT(ADDRESS(ROW(),COLUMN())))</formula>
    </cfRule>
  </conditionalFormatting>
  <conditionalFormatting sqref="T281:Y281">
    <cfRule type="expression" dxfId="290" priority="1813">
      <formula>INDIRECT(ADDRESS(ROW(),COLUMN()))=TRUNC(INDIRECT(ADDRESS(ROW(),COLUMN())))</formula>
    </cfRule>
  </conditionalFormatting>
  <conditionalFormatting sqref="Z282">
    <cfRule type="expression" dxfId="289" priority="1814">
      <formula>INDIRECT(ADDRESS(ROW(),COLUMN()))=TRUNC(INDIRECT(ADDRESS(ROW(),COLUMN())))</formula>
    </cfRule>
  </conditionalFormatting>
  <conditionalFormatting sqref="Z281">
    <cfRule type="expression" dxfId="288" priority="1815">
      <formula>INDIRECT(ADDRESS(ROW(),COLUMN()))=TRUNC(INDIRECT(ADDRESS(ROW(),COLUMN())))</formula>
    </cfRule>
  </conditionalFormatting>
  <conditionalFormatting sqref="AA282:AF282">
    <cfRule type="expression" dxfId="287" priority="1816">
      <formula>INDIRECT(ADDRESS(ROW(),COLUMN()))=TRUNC(INDIRECT(ADDRESS(ROW(),COLUMN())))</formula>
    </cfRule>
  </conditionalFormatting>
  <conditionalFormatting sqref="AA281:AF281">
    <cfRule type="expression" dxfId="286" priority="1817">
      <formula>INDIRECT(ADDRESS(ROW(),COLUMN()))=TRUNC(INDIRECT(ADDRESS(ROW(),COLUMN())))</formula>
    </cfRule>
  </conditionalFormatting>
  <conditionalFormatting sqref="AG282">
    <cfRule type="expression" dxfId="285" priority="1818">
      <formula>INDIRECT(ADDRESS(ROW(),COLUMN()))=TRUNC(INDIRECT(ADDRESS(ROW(),COLUMN())))</formula>
    </cfRule>
  </conditionalFormatting>
  <conditionalFormatting sqref="AG281">
    <cfRule type="expression" dxfId="284" priority="1819">
      <formula>INDIRECT(ADDRESS(ROW(),COLUMN()))=TRUNC(INDIRECT(ADDRESS(ROW(),COLUMN())))</formula>
    </cfRule>
  </conditionalFormatting>
  <conditionalFormatting sqref="AH282:AM282">
    <cfRule type="expression" dxfId="283" priority="1820">
      <formula>INDIRECT(ADDRESS(ROW(),COLUMN()))=TRUNC(INDIRECT(ADDRESS(ROW(),COLUMN())))</formula>
    </cfRule>
  </conditionalFormatting>
  <conditionalFormatting sqref="AH281:AM281">
    <cfRule type="expression" dxfId="282" priority="1821">
      <formula>INDIRECT(ADDRESS(ROW(),COLUMN()))=TRUNC(INDIRECT(ADDRESS(ROW(),COLUMN())))</formula>
    </cfRule>
  </conditionalFormatting>
  <conditionalFormatting sqref="AN282">
    <cfRule type="expression" dxfId="281" priority="1822">
      <formula>INDIRECT(ADDRESS(ROW(),COLUMN()))=TRUNC(INDIRECT(ADDRESS(ROW(),COLUMN())))</formula>
    </cfRule>
  </conditionalFormatting>
  <conditionalFormatting sqref="AN281">
    <cfRule type="expression" dxfId="280" priority="1823">
      <formula>INDIRECT(ADDRESS(ROW(),COLUMN()))=TRUNC(INDIRECT(ADDRESS(ROW(),COLUMN())))</formula>
    </cfRule>
  </conditionalFormatting>
  <conditionalFormatting sqref="AO282:AT282">
    <cfRule type="expression" dxfId="279" priority="1824">
      <formula>INDIRECT(ADDRESS(ROW(),COLUMN()))=TRUNC(INDIRECT(ADDRESS(ROW(),COLUMN())))</formula>
    </cfRule>
  </conditionalFormatting>
  <conditionalFormatting sqref="AO281:AT281">
    <cfRule type="expression" dxfId="278" priority="1825">
      <formula>INDIRECT(ADDRESS(ROW(),COLUMN()))=TRUNC(INDIRECT(ADDRESS(ROW(),COLUMN())))</formula>
    </cfRule>
  </conditionalFormatting>
  <conditionalFormatting sqref="AU282">
    <cfRule type="expression" dxfId="277" priority="1826">
      <formula>INDIRECT(ADDRESS(ROW(),COLUMN()))=TRUNC(INDIRECT(ADDRESS(ROW(),COLUMN())))</formula>
    </cfRule>
  </conditionalFormatting>
  <conditionalFormatting sqref="AU281">
    <cfRule type="expression" dxfId="276" priority="1827">
      <formula>INDIRECT(ADDRESS(ROW(),COLUMN()))=TRUNC(INDIRECT(ADDRESS(ROW(),COLUMN())))</formula>
    </cfRule>
  </conditionalFormatting>
  <conditionalFormatting sqref="AV282:AW282">
    <cfRule type="expression" dxfId="275" priority="1828">
      <formula>INDIRECT(ADDRESS(ROW(),COLUMN()))=TRUNC(INDIRECT(ADDRESS(ROW(),COLUMN())))</formula>
    </cfRule>
  </conditionalFormatting>
  <conditionalFormatting sqref="AV281:AW281">
    <cfRule type="expression" dxfId="274" priority="1829">
      <formula>INDIRECT(ADDRESS(ROW(),COLUMN()))=TRUNC(INDIRECT(ADDRESS(ROW(),COLUMN())))</formula>
    </cfRule>
  </conditionalFormatting>
  <conditionalFormatting sqref="AX284:BA285">
    <cfRule type="expression" dxfId="273" priority="1830">
      <formula>INDIRECT(ADDRESS(ROW(),COLUMN()))=TRUNC(INDIRECT(ADDRESS(ROW(),COLUMN())))</formula>
    </cfRule>
  </conditionalFormatting>
  <conditionalFormatting sqref="S285">
    <cfRule type="expression" dxfId="272" priority="1831">
      <formula>INDIRECT(ADDRESS(ROW(),COLUMN()))=TRUNC(INDIRECT(ADDRESS(ROW(),COLUMN())))</formula>
    </cfRule>
  </conditionalFormatting>
  <conditionalFormatting sqref="S284">
    <cfRule type="expression" dxfId="271" priority="1832">
      <formula>INDIRECT(ADDRESS(ROW(),COLUMN()))=TRUNC(INDIRECT(ADDRESS(ROW(),COLUMN())))</formula>
    </cfRule>
  </conditionalFormatting>
  <conditionalFormatting sqref="T285:Y285">
    <cfRule type="expression" dxfId="270" priority="1833">
      <formula>INDIRECT(ADDRESS(ROW(),COLUMN()))=TRUNC(INDIRECT(ADDRESS(ROW(),COLUMN())))</formula>
    </cfRule>
  </conditionalFormatting>
  <conditionalFormatting sqref="T284:Y284">
    <cfRule type="expression" dxfId="269" priority="1834">
      <formula>INDIRECT(ADDRESS(ROW(),COLUMN()))=TRUNC(INDIRECT(ADDRESS(ROW(),COLUMN())))</formula>
    </cfRule>
  </conditionalFormatting>
  <conditionalFormatting sqref="Z285">
    <cfRule type="expression" dxfId="268" priority="1835">
      <formula>INDIRECT(ADDRESS(ROW(),COLUMN()))=TRUNC(INDIRECT(ADDRESS(ROW(),COLUMN())))</formula>
    </cfRule>
  </conditionalFormatting>
  <conditionalFormatting sqref="Z284">
    <cfRule type="expression" dxfId="267" priority="1836">
      <formula>INDIRECT(ADDRESS(ROW(),COLUMN()))=TRUNC(INDIRECT(ADDRESS(ROW(),COLUMN())))</formula>
    </cfRule>
  </conditionalFormatting>
  <conditionalFormatting sqref="AA285:AF285">
    <cfRule type="expression" dxfId="266" priority="1837">
      <formula>INDIRECT(ADDRESS(ROW(),COLUMN()))=TRUNC(INDIRECT(ADDRESS(ROW(),COLUMN())))</formula>
    </cfRule>
  </conditionalFormatting>
  <conditionalFormatting sqref="AA284:AF284">
    <cfRule type="expression" dxfId="265" priority="1838">
      <formula>INDIRECT(ADDRESS(ROW(),COLUMN()))=TRUNC(INDIRECT(ADDRESS(ROW(),COLUMN())))</formula>
    </cfRule>
  </conditionalFormatting>
  <conditionalFormatting sqref="AG285">
    <cfRule type="expression" dxfId="264" priority="1839">
      <formula>INDIRECT(ADDRESS(ROW(),COLUMN()))=TRUNC(INDIRECT(ADDRESS(ROW(),COLUMN())))</formula>
    </cfRule>
  </conditionalFormatting>
  <conditionalFormatting sqref="AG284">
    <cfRule type="expression" dxfId="263" priority="1840">
      <formula>INDIRECT(ADDRESS(ROW(),COLUMN()))=TRUNC(INDIRECT(ADDRESS(ROW(),COLUMN())))</formula>
    </cfRule>
  </conditionalFormatting>
  <conditionalFormatting sqref="AH285:AM285">
    <cfRule type="expression" dxfId="262" priority="1841">
      <formula>INDIRECT(ADDRESS(ROW(),COLUMN()))=TRUNC(INDIRECT(ADDRESS(ROW(),COLUMN())))</formula>
    </cfRule>
  </conditionalFormatting>
  <conditionalFormatting sqref="AH284:AM284">
    <cfRule type="expression" dxfId="261" priority="1842">
      <formula>INDIRECT(ADDRESS(ROW(),COLUMN()))=TRUNC(INDIRECT(ADDRESS(ROW(),COLUMN())))</formula>
    </cfRule>
  </conditionalFormatting>
  <conditionalFormatting sqref="AN285">
    <cfRule type="expression" dxfId="260" priority="1843">
      <formula>INDIRECT(ADDRESS(ROW(),COLUMN()))=TRUNC(INDIRECT(ADDRESS(ROW(),COLUMN())))</formula>
    </cfRule>
  </conditionalFormatting>
  <conditionalFormatting sqref="AN284">
    <cfRule type="expression" dxfId="259" priority="1844">
      <formula>INDIRECT(ADDRESS(ROW(),COLUMN()))=TRUNC(INDIRECT(ADDRESS(ROW(),COLUMN())))</formula>
    </cfRule>
  </conditionalFormatting>
  <conditionalFormatting sqref="AO285:AT285">
    <cfRule type="expression" dxfId="258" priority="1845">
      <formula>INDIRECT(ADDRESS(ROW(),COLUMN()))=TRUNC(INDIRECT(ADDRESS(ROW(),COLUMN())))</formula>
    </cfRule>
  </conditionalFormatting>
  <conditionalFormatting sqref="AO284:AT284">
    <cfRule type="expression" dxfId="257" priority="1846">
      <formula>INDIRECT(ADDRESS(ROW(),COLUMN()))=TRUNC(INDIRECT(ADDRESS(ROW(),COLUMN())))</formula>
    </cfRule>
  </conditionalFormatting>
  <conditionalFormatting sqref="AU285">
    <cfRule type="expression" dxfId="256" priority="1847">
      <formula>INDIRECT(ADDRESS(ROW(),COLUMN()))=TRUNC(INDIRECT(ADDRESS(ROW(),COLUMN())))</formula>
    </cfRule>
  </conditionalFormatting>
  <conditionalFormatting sqref="AU284">
    <cfRule type="expression" dxfId="255" priority="1848">
      <formula>INDIRECT(ADDRESS(ROW(),COLUMN()))=TRUNC(INDIRECT(ADDRESS(ROW(),COLUMN())))</formula>
    </cfRule>
  </conditionalFormatting>
  <conditionalFormatting sqref="AV285:AW285">
    <cfRule type="expression" dxfId="254" priority="1849">
      <formula>INDIRECT(ADDRESS(ROW(),COLUMN()))=TRUNC(INDIRECT(ADDRESS(ROW(),COLUMN())))</formula>
    </cfRule>
  </conditionalFormatting>
  <conditionalFormatting sqref="AV284:AW284">
    <cfRule type="expression" dxfId="253" priority="1850">
      <formula>INDIRECT(ADDRESS(ROW(),COLUMN()))=TRUNC(INDIRECT(ADDRESS(ROW(),COLUMN())))</formula>
    </cfRule>
  </conditionalFormatting>
  <conditionalFormatting sqref="AX287:BA288">
    <cfRule type="expression" dxfId="252" priority="1851">
      <formula>INDIRECT(ADDRESS(ROW(),COLUMN()))=TRUNC(INDIRECT(ADDRESS(ROW(),COLUMN())))</formula>
    </cfRule>
  </conditionalFormatting>
  <conditionalFormatting sqref="S288">
    <cfRule type="expression" dxfId="251" priority="1852">
      <formula>INDIRECT(ADDRESS(ROW(),COLUMN()))=TRUNC(INDIRECT(ADDRESS(ROW(),COLUMN())))</formula>
    </cfRule>
  </conditionalFormatting>
  <conditionalFormatting sqref="S287">
    <cfRule type="expression" dxfId="250" priority="1853">
      <formula>INDIRECT(ADDRESS(ROW(),COLUMN()))=TRUNC(INDIRECT(ADDRESS(ROW(),COLUMN())))</formula>
    </cfRule>
  </conditionalFormatting>
  <conditionalFormatting sqref="T288:Y288">
    <cfRule type="expression" dxfId="249" priority="1854">
      <formula>INDIRECT(ADDRESS(ROW(),COLUMN()))=TRUNC(INDIRECT(ADDRESS(ROW(),COLUMN())))</formula>
    </cfRule>
  </conditionalFormatting>
  <conditionalFormatting sqref="T287:Y287">
    <cfRule type="expression" dxfId="248" priority="1855">
      <formula>INDIRECT(ADDRESS(ROW(),COLUMN()))=TRUNC(INDIRECT(ADDRESS(ROW(),COLUMN())))</formula>
    </cfRule>
  </conditionalFormatting>
  <conditionalFormatting sqref="Z288">
    <cfRule type="expression" dxfId="247" priority="1856">
      <formula>INDIRECT(ADDRESS(ROW(),COLUMN()))=TRUNC(INDIRECT(ADDRESS(ROW(),COLUMN())))</formula>
    </cfRule>
  </conditionalFormatting>
  <conditionalFormatting sqref="Z287">
    <cfRule type="expression" dxfId="246" priority="1857">
      <formula>INDIRECT(ADDRESS(ROW(),COLUMN()))=TRUNC(INDIRECT(ADDRESS(ROW(),COLUMN())))</formula>
    </cfRule>
  </conditionalFormatting>
  <conditionalFormatting sqref="AA288:AF288">
    <cfRule type="expression" dxfId="245" priority="1858">
      <formula>INDIRECT(ADDRESS(ROW(),COLUMN()))=TRUNC(INDIRECT(ADDRESS(ROW(),COLUMN())))</formula>
    </cfRule>
  </conditionalFormatting>
  <conditionalFormatting sqref="AA287:AF287">
    <cfRule type="expression" dxfId="244" priority="1859">
      <formula>INDIRECT(ADDRESS(ROW(),COLUMN()))=TRUNC(INDIRECT(ADDRESS(ROW(),COLUMN())))</formula>
    </cfRule>
  </conditionalFormatting>
  <conditionalFormatting sqref="AG288">
    <cfRule type="expression" dxfId="243" priority="1860">
      <formula>INDIRECT(ADDRESS(ROW(),COLUMN()))=TRUNC(INDIRECT(ADDRESS(ROW(),COLUMN())))</formula>
    </cfRule>
  </conditionalFormatting>
  <conditionalFormatting sqref="AG287">
    <cfRule type="expression" dxfId="242" priority="1861">
      <formula>INDIRECT(ADDRESS(ROW(),COLUMN()))=TRUNC(INDIRECT(ADDRESS(ROW(),COLUMN())))</formula>
    </cfRule>
  </conditionalFormatting>
  <conditionalFormatting sqref="AH288:AM288">
    <cfRule type="expression" dxfId="241" priority="1862">
      <formula>INDIRECT(ADDRESS(ROW(),COLUMN()))=TRUNC(INDIRECT(ADDRESS(ROW(),COLUMN())))</formula>
    </cfRule>
  </conditionalFormatting>
  <conditionalFormatting sqref="AH287:AM287">
    <cfRule type="expression" dxfId="240" priority="1863">
      <formula>INDIRECT(ADDRESS(ROW(),COLUMN()))=TRUNC(INDIRECT(ADDRESS(ROW(),COLUMN())))</formula>
    </cfRule>
  </conditionalFormatting>
  <conditionalFormatting sqref="AN288">
    <cfRule type="expression" dxfId="239" priority="1864">
      <formula>INDIRECT(ADDRESS(ROW(),COLUMN()))=TRUNC(INDIRECT(ADDRESS(ROW(),COLUMN())))</formula>
    </cfRule>
  </conditionalFormatting>
  <conditionalFormatting sqref="AN287">
    <cfRule type="expression" dxfId="238" priority="1865">
      <formula>INDIRECT(ADDRESS(ROW(),COLUMN()))=TRUNC(INDIRECT(ADDRESS(ROW(),COLUMN())))</formula>
    </cfRule>
  </conditionalFormatting>
  <conditionalFormatting sqref="AO288:AT288">
    <cfRule type="expression" dxfId="237" priority="1866">
      <formula>INDIRECT(ADDRESS(ROW(),COLUMN()))=TRUNC(INDIRECT(ADDRESS(ROW(),COLUMN())))</formula>
    </cfRule>
  </conditionalFormatting>
  <conditionalFormatting sqref="AO287:AT287">
    <cfRule type="expression" dxfId="236" priority="1867">
      <formula>INDIRECT(ADDRESS(ROW(),COLUMN()))=TRUNC(INDIRECT(ADDRESS(ROW(),COLUMN())))</formula>
    </cfRule>
  </conditionalFormatting>
  <conditionalFormatting sqref="AU288">
    <cfRule type="expression" dxfId="235" priority="1868">
      <formula>INDIRECT(ADDRESS(ROW(),COLUMN()))=TRUNC(INDIRECT(ADDRESS(ROW(),COLUMN())))</formula>
    </cfRule>
  </conditionalFormatting>
  <conditionalFormatting sqref="AU287">
    <cfRule type="expression" dxfId="234" priority="1869">
      <formula>INDIRECT(ADDRESS(ROW(),COLUMN()))=TRUNC(INDIRECT(ADDRESS(ROW(),COLUMN())))</formula>
    </cfRule>
  </conditionalFormatting>
  <conditionalFormatting sqref="AV288:AW288">
    <cfRule type="expression" dxfId="233" priority="1870">
      <formula>INDIRECT(ADDRESS(ROW(),COLUMN()))=TRUNC(INDIRECT(ADDRESS(ROW(),COLUMN())))</formula>
    </cfRule>
  </conditionalFormatting>
  <conditionalFormatting sqref="AV287:AW287">
    <cfRule type="expression" dxfId="232" priority="1871">
      <formula>INDIRECT(ADDRESS(ROW(),COLUMN()))=TRUNC(INDIRECT(ADDRESS(ROW(),COLUMN())))</formula>
    </cfRule>
  </conditionalFormatting>
  <conditionalFormatting sqref="AX290:BA291">
    <cfRule type="expression" dxfId="231" priority="1872">
      <formula>INDIRECT(ADDRESS(ROW(),COLUMN()))=TRUNC(INDIRECT(ADDRESS(ROW(),COLUMN())))</formula>
    </cfRule>
  </conditionalFormatting>
  <conditionalFormatting sqref="S291">
    <cfRule type="expression" dxfId="230" priority="1873">
      <formula>INDIRECT(ADDRESS(ROW(),COLUMN()))=TRUNC(INDIRECT(ADDRESS(ROW(),COLUMN())))</formula>
    </cfRule>
  </conditionalFormatting>
  <conditionalFormatting sqref="S290">
    <cfRule type="expression" dxfId="229" priority="1874">
      <formula>INDIRECT(ADDRESS(ROW(),COLUMN()))=TRUNC(INDIRECT(ADDRESS(ROW(),COLUMN())))</formula>
    </cfRule>
  </conditionalFormatting>
  <conditionalFormatting sqref="T291:Y291">
    <cfRule type="expression" dxfId="228" priority="1875">
      <formula>INDIRECT(ADDRESS(ROW(),COLUMN()))=TRUNC(INDIRECT(ADDRESS(ROW(),COLUMN())))</formula>
    </cfRule>
  </conditionalFormatting>
  <conditionalFormatting sqref="T290:Y290">
    <cfRule type="expression" dxfId="227" priority="1876">
      <formula>INDIRECT(ADDRESS(ROW(),COLUMN()))=TRUNC(INDIRECT(ADDRESS(ROW(),COLUMN())))</formula>
    </cfRule>
  </conditionalFormatting>
  <conditionalFormatting sqref="Z291">
    <cfRule type="expression" dxfId="226" priority="1877">
      <formula>INDIRECT(ADDRESS(ROW(),COLUMN()))=TRUNC(INDIRECT(ADDRESS(ROW(),COLUMN())))</formula>
    </cfRule>
  </conditionalFormatting>
  <conditionalFormatting sqref="Z290">
    <cfRule type="expression" dxfId="225" priority="1878">
      <formula>INDIRECT(ADDRESS(ROW(),COLUMN()))=TRUNC(INDIRECT(ADDRESS(ROW(),COLUMN())))</formula>
    </cfRule>
  </conditionalFormatting>
  <conditionalFormatting sqref="AA291:AF291">
    <cfRule type="expression" dxfId="224" priority="1879">
      <formula>INDIRECT(ADDRESS(ROW(),COLUMN()))=TRUNC(INDIRECT(ADDRESS(ROW(),COLUMN())))</formula>
    </cfRule>
  </conditionalFormatting>
  <conditionalFormatting sqref="AA290:AF290">
    <cfRule type="expression" dxfId="223" priority="1880">
      <formula>INDIRECT(ADDRESS(ROW(),COLUMN()))=TRUNC(INDIRECT(ADDRESS(ROW(),COLUMN())))</formula>
    </cfRule>
  </conditionalFormatting>
  <conditionalFormatting sqref="AG291">
    <cfRule type="expression" dxfId="222" priority="1881">
      <formula>INDIRECT(ADDRESS(ROW(),COLUMN()))=TRUNC(INDIRECT(ADDRESS(ROW(),COLUMN())))</formula>
    </cfRule>
  </conditionalFormatting>
  <conditionalFormatting sqref="AG290">
    <cfRule type="expression" dxfId="221" priority="1882">
      <formula>INDIRECT(ADDRESS(ROW(),COLUMN()))=TRUNC(INDIRECT(ADDRESS(ROW(),COLUMN())))</formula>
    </cfRule>
  </conditionalFormatting>
  <conditionalFormatting sqref="AH291:AM291">
    <cfRule type="expression" dxfId="220" priority="1883">
      <formula>INDIRECT(ADDRESS(ROW(),COLUMN()))=TRUNC(INDIRECT(ADDRESS(ROW(),COLUMN())))</formula>
    </cfRule>
  </conditionalFormatting>
  <conditionalFormatting sqref="AH290:AM290">
    <cfRule type="expression" dxfId="219" priority="1884">
      <formula>INDIRECT(ADDRESS(ROW(),COLUMN()))=TRUNC(INDIRECT(ADDRESS(ROW(),COLUMN())))</formula>
    </cfRule>
  </conditionalFormatting>
  <conditionalFormatting sqref="AN291">
    <cfRule type="expression" dxfId="218" priority="1885">
      <formula>INDIRECT(ADDRESS(ROW(),COLUMN()))=TRUNC(INDIRECT(ADDRESS(ROW(),COLUMN())))</formula>
    </cfRule>
  </conditionalFormatting>
  <conditionalFormatting sqref="AN290">
    <cfRule type="expression" dxfId="217" priority="1886">
      <formula>INDIRECT(ADDRESS(ROW(),COLUMN()))=TRUNC(INDIRECT(ADDRESS(ROW(),COLUMN())))</formula>
    </cfRule>
  </conditionalFormatting>
  <conditionalFormatting sqref="AO291:AT291">
    <cfRule type="expression" dxfId="216" priority="1887">
      <formula>INDIRECT(ADDRESS(ROW(),COLUMN()))=TRUNC(INDIRECT(ADDRESS(ROW(),COLUMN())))</formula>
    </cfRule>
  </conditionalFormatting>
  <conditionalFormatting sqref="AO290:AT290">
    <cfRule type="expression" dxfId="215" priority="1888">
      <formula>INDIRECT(ADDRESS(ROW(),COLUMN()))=TRUNC(INDIRECT(ADDRESS(ROW(),COLUMN())))</formula>
    </cfRule>
  </conditionalFormatting>
  <conditionalFormatting sqref="AU291">
    <cfRule type="expression" dxfId="214" priority="1889">
      <formula>INDIRECT(ADDRESS(ROW(),COLUMN()))=TRUNC(INDIRECT(ADDRESS(ROW(),COLUMN())))</formula>
    </cfRule>
  </conditionalFormatting>
  <conditionalFormatting sqref="AU290">
    <cfRule type="expression" dxfId="213" priority="1890">
      <formula>INDIRECT(ADDRESS(ROW(),COLUMN()))=TRUNC(INDIRECT(ADDRESS(ROW(),COLUMN())))</formula>
    </cfRule>
  </conditionalFormatting>
  <conditionalFormatting sqref="AV291:AW291">
    <cfRule type="expression" dxfId="212" priority="1891">
      <formula>INDIRECT(ADDRESS(ROW(),COLUMN()))=TRUNC(INDIRECT(ADDRESS(ROW(),COLUMN())))</formula>
    </cfRule>
  </conditionalFormatting>
  <conditionalFormatting sqref="AV290:AW290">
    <cfRule type="expression" dxfId="211" priority="1892">
      <formula>INDIRECT(ADDRESS(ROW(),COLUMN()))=TRUNC(INDIRECT(ADDRESS(ROW(),COLUMN())))</formula>
    </cfRule>
  </conditionalFormatting>
  <conditionalFormatting sqref="AX293:BA294">
    <cfRule type="expression" dxfId="210" priority="1893">
      <formula>INDIRECT(ADDRESS(ROW(),COLUMN()))=TRUNC(INDIRECT(ADDRESS(ROW(),COLUMN())))</formula>
    </cfRule>
  </conditionalFormatting>
  <conditionalFormatting sqref="S294">
    <cfRule type="expression" dxfId="209" priority="1894">
      <formula>INDIRECT(ADDRESS(ROW(),COLUMN()))=TRUNC(INDIRECT(ADDRESS(ROW(),COLUMN())))</formula>
    </cfRule>
  </conditionalFormatting>
  <conditionalFormatting sqref="S293">
    <cfRule type="expression" dxfId="208" priority="1895">
      <formula>INDIRECT(ADDRESS(ROW(),COLUMN()))=TRUNC(INDIRECT(ADDRESS(ROW(),COLUMN())))</formula>
    </cfRule>
  </conditionalFormatting>
  <conditionalFormatting sqref="T294:Y294">
    <cfRule type="expression" dxfId="207" priority="1896">
      <formula>INDIRECT(ADDRESS(ROW(),COLUMN()))=TRUNC(INDIRECT(ADDRESS(ROW(),COLUMN())))</formula>
    </cfRule>
  </conditionalFormatting>
  <conditionalFormatting sqref="T293:Y293">
    <cfRule type="expression" dxfId="206" priority="1897">
      <formula>INDIRECT(ADDRESS(ROW(),COLUMN()))=TRUNC(INDIRECT(ADDRESS(ROW(),COLUMN())))</formula>
    </cfRule>
  </conditionalFormatting>
  <conditionalFormatting sqref="Z294">
    <cfRule type="expression" dxfId="205" priority="1898">
      <formula>INDIRECT(ADDRESS(ROW(),COLUMN()))=TRUNC(INDIRECT(ADDRESS(ROW(),COLUMN())))</formula>
    </cfRule>
  </conditionalFormatting>
  <conditionalFormatting sqref="Z293">
    <cfRule type="expression" dxfId="204" priority="1899">
      <formula>INDIRECT(ADDRESS(ROW(),COLUMN()))=TRUNC(INDIRECT(ADDRESS(ROW(),COLUMN())))</formula>
    </cfRule>
  </conditionalFormatting>
  <conditionalFormatting sqref="AA294:AF294">
    <cfRule type="expression" dxfId="203" priority="1900">
      <formula>INDIRECT(ADDRESS(ROW(),COLUMN()))=TRUNC(INDIRECT(ADDRESS(ROW(),COLUMN())))</formula>
    </cfRule>
  </conditionalFormatting>
  <conditionalFormatting sqref="AA293:AF293">
    <cfRule type="expression" dxfId="202" priority="1901">
      <formula>INDIRECT(ADDRESS(ROW(),COLUMN()))=TRUNC(INDIRECT(ADDRESS(ROW(),COLUMN())))</formula>
    </cfRule>
  </conditionalFormatting>
  <conditionalFormatting sqref="AG294">
    <cfRule type="expression" dxfId="201" priority="1902">
      <formula>INDIRECT(ADDRESS(ROW(),COLUMN()))=TRUNC(INDIRECT(ADDRESS(ROW(),COLUMN())))</formula>
    </cfRule>
  </conditionalFormatting>
  <conditionalFormatting sqref="AG293">
    <cfRule type="expression" dxfId="200" priority="1903">
      <formula>INDIRECT(ADDRESS(ROW(),COLUMN()))=TRUNC(INDIRECT(ADDRESS(ROW(),COLUMN())))</formula>
    </cfRule>
  </conditionalFormatting>
  <conditionalFormatting sqref="AH294:AM294">
    <cfRule type="expression" dxfId="199" priority="1904">
      <formula>INDIRECT(ADDRESS(ROW(),COLUMN()))=TRUNC(INDIRECT(ADDRESS(ROW(),COLUMN())))</formula>
    </cfRule>
  </conditionalFormatting>
  <conditionalFormatting sqref="AH293:AM293">
    <cfRule type="expression" dxfId="198" priority="1905">
      <formula>INDIRECT(ADDRESS(ROW(),COLUMN()))=TRUNC(INDIRECT(ADDRESS(ROW(),COLUMN())))</formula>
    </cfRule>
  </conditionalFormatting>
  <conditionalFormatting sqref="AN294">
    <cfRule type="expression" dxfId="197" priority="1906">
      <formula>INDIRECT(ADDRESS(ROW(),COLUMN()))=TRUNC(INDIRECT(ADDRESS(ROW(),COLUMN())))</formula>
    </cfRule>
  </conditionalFormatting>
  <conditionalFormatting sqref="AN293">
    <cfRule type="expression" dxfId="196" priority="1907">
      <formula>INDIRECT(ADDRESS(ROW(),COLUMN()))=TRUNC(INDIRECT(ADDRESS(ROW(),COLUMN())))</formula>
    </cfRule>
  </conditionalFormatting>
  <conditionalFormatting sqref="AO294:AT294">
    <cfRule type="expression" dxfId="195" priority="1908">
      <formula>INDIRECT(ADDRESS(ROW(),COLUMN()))=TRUNC(INDIRECT(ADDRESS(ROW(),COLUMN())))</formula>
    </cfRule>
  </conditionalFormatting>
  <conditionalFormatting sqref="AO293:AT293">
    <cfRule type="expression" dxfId="194" priority="1909">
      <formula>INDIRECT(ADDRESS(ROW(),COLUMN()))=TRUNC(INDIRECT(ADDRESS(ROW(),COLUMN())))</formula>
    </cfRule>
  </conditionalFormatting>
  <conditionalFormatting sqref="AU294">
    <cfRule type="expression" dxfId="193" priority="1910">
      <formula>INDIRECT(ADDRESS(ROW(),COLUMN()))=TRUNC(INDIRECT(ADDRESS(ROW(),COLUMN())))</formula>
    </cfRule>
  </conditionalFormatting>
  <conditionalFormatting sqref="AU293">
    <cfRule type="expression" dxfId="192" priority="1911">
      <formula>INDIRECT(ADDRESS(ROW(),COLUMN()))=TRUNC(INDIRECT(ADDRESS(ROW(),COLUMN())))</formula>
    </cfRule>
  </conditionalFormatting>
  <conditionalFormatting sqref="AV294:AW294">
    <cfRule type="expression" dxfId="191" priority="1912">
      <formula>INDIRECT(ADDRESS(ROW(),COLUMN()))=TRUNC(INDIRECT(ADDRESS(ROW(),COLUMN())))</formula>
    </cfRule>
  </conditionalFormatting>
  <conditionalFormatting sqref="AV293:AW293">
    <cfRule type="expression" dxfId="190" priority="1913">
      <formula>INDIRECT(ADDRESS(ROW(),COLUMN()))=TRUNC(INDIRECT(ADDRESS(ROW(),COLUMN())))</formula>
    </cfRule>
  </conditionalFormatting>
  <conditionalFormatting sqref="AX296:BA297">
    <cfRule type="expression" dxfId="189" priority="1914">
      <formula>INDIRECT(ADDRESS(ROW(),COLUMN()))=TRUNC(INDIRECT(ADDRESS(ROW(),COLUMN())))</formula>
    </cfRule>
  </conditionalFormatting>
  <conditionalFormatting sqref="S297">
    <cfRule type="expression" dxfId="188" priority="1915">
      <formula>INDIRECT(ADDRESS(ROW(),COLUMN()))=TRUNC(INDIRECT(ADDRESS(ROW(),COLUMN())))</formula>
    </cfRule>
  </conditionalFormatting>
  <conditionalFormatting sqref="S296">
    <cfRule type="expression" dxfId="187" priority="1916">
      <formula>INDIRECT(ADDRESS(ROW(),COLUMN()))=TRUNC(INDIRECT(ADDRESS(ROW(),COLUMN())))</formula>
    </cfRule>
  </conditionalFormatting>
  <conditionalFormatting sqref="T297:Y297">
    <cfRule type="expression" dxfId="186" priority="1917">
      <formula>INDIRECT(ADDRESS(ROW(),COLUMN()))=TRUNC(INDIRECT(ADDRESS(ROW(),COLUMN())))</formula>
    </cfRule>
  </conditionalFormatting>
  <conditionalFormatting sqref="T296:Y296">
    <cfRule type="expression" dxfId="185" priority="1918">
      <formula>INDIRECT(ADDRESS(ROW(),COLUMN()))=TRUNC(INDIRECT(ADDRESS(ROW(),COLUMN())))</formula>
    </cfRule>
  </conditionalFormatting>
  <conditionalFormatting sqref="Z297">
    <cfRule type="expression" dxfId="184" priority="1919">
      <formula>INDIRECT(ADDRESS(ROW(),COLUMN()))=TRUNC(INDIRECT(ADDRESS(ROW(),COLUMN())))</formula>
    </cfRule>
  </conditionalFormatting>
  <conditionalFormatting sqref="Z296">
    <cfRule type="expression" dxfId="183" priority="1920">
      <formula>INDIRECT(ADDRESS(ROW(),COLUMN()))=TRUNC(INDIRECT(ADDRESS(ROW(),COLUMN())))</formula>
    </cfRule>
  </conditionalFormatting>
  <conditionalFormatting sqref="AA297:AF297">
    <cfRule type="expression" dxfId="182" priority="1921">
      <formula>INDIRECT(ADDRESS(ROW(),COLUMN()))=TRUNC(INDIRECT(ADDRESS(ROW(),COLUMN())))</formula>
    </cfRule>
  </conditionalFormatting>
  <conditionalFormatting sqref="AA296:AF296">
    <cfRule type="expression" dxfId="181" priority="1922">
      <formula>INDIRECT(ADDRESS(ROW(),COLUMN()))=TRUNC(INDIRECT(ADDRESS(ROW(),COLUMN())))</formula>
    </cfRule>
  </conditionalFormatting>
  <conditionalFormatting sqref="AG297">
    <cfRule type="expression" dxfId="180" priority="1923">
      <formula>INDIRECT(ADDRESS(ROW(),COLUMN()))=TRUNC(INDIRECT(ADDRESS(ROW(),COLUMN())))</formula>
    </cfRule>
  </conditionalFormatting>
  <conditionalFormatting sqref="AG296">
    <cfRule type="expression" dxfId="179" priority="1924">
      <formula>INDIRECT(ADDRESS(ROW(),COLUMN()))=TRUNC(INDIRECT(ADDRESS(ROW(),COLUMN())))</formula>
    </cfRule>
  </conditionalFormatting>
  <conditionalFormatting sqref="AH297:AM297">
    <cfRule type="expression" dxfId="178" priority="1925">
      <formula>INDIRECT(ADDRESS(ROW(),COLUMN()))=TRUNC(INDIRECT(ADDRESS(ROW(),COLUMN())))</formula>
    </cfRule>
  </conditionalFormatting>
  <conditionalFormatting sqref="AH296:AM296">
    <cfRule type="expression" dxfId="177" priority="1926">
      <formula>INDIRECT(ADDRESS(ROW(),COLUMN()))=TRUNC(INDIRECT(ADDRESS(ROW(),COLUMN())))</formula>
    </cfRule>
  </conditionalFormatting>
  <conditionalFormatting sqref="AN297">
    <cfRule type="expression" dxfId="176" priority="1927">
      <formula>INDIRECT(ADDRESS(ROW(),COLUMN()))=TRUNC(INDIRECT(ADDRESS(ROW(),COLUMN())))</formula>
    </cfRule>
  </conditionalFormatting>
  <conditionalFormatting sqref="AN296">
    <cfRule type="expression" dxfId="175" priority="1928">
      <formula>INDIRECT(ADDRESS(ROW(),COLUMN()))=TRUNC(INDIRECT(ADDRESS(ROW(),COLUMN())))</formula>
    </cfRule>
  </conditionalFormatting>
  <conditionalFormatting sqref="AO297:AT297">
    <cfRule type="expression" dxfId="174" priority="1929">
      <formula>INDIRECT(ADDRESS(ROW(),COLUMN()))=TRUNC(INDIRECT(ADDRESS(ROW(),COLUMN())))</formula>
    </cfRule>
  </conditionalFormatting>
  <conditionalFormatting sqref="AO296:AT296">
    <cfRule type="expression" dxfId="173" priority="1930">
      <formula>INDIRECT(ADDRESS(ROW(),COLUMN()))=TRUNC(INDIRECT(ADDRESS(ROW(),COLUMN())))</formula>
    </cfRule>
  </conditionalFormatting>
  <conditionalFormatting sqref="AU297">
    <cfRule type="expression" dxfId="172" priority="1931">
      <formula>INDIRECT(ADDRESS(ROW(),COLUMN()))=TRUNC(INDIRECT(ADDRESS(ROW(),COLUMN())))</formula>
    </cfRule>
  </conditionalFormatting>
  <conditionalFormatting sqref="AU296">
    <cfRule type="expression" dxfId="171" priority="1932">
      <formula>INDIRECT(ADDRESS(ROW(),COLUMN()))=TRUNC(INDIRECT(ADDRESS(ROW(),COLUMN())))</formula>
    </cfRule>
  </conditionalFormatting>
  <conditionalFormatting sqref="AV297:AW297">
    <cfRule type="expression" dxfId="170" priority="1933">
      <formula>INDIRECT(ADDRESS(ROW(),COLUMN()))=TRUNC(INDIRECT(ADDRESS(ROW(),COLUMN())))</formula>
    </cfRule>
  </conditionalFormatting>
  <conditionalFormatting sqref="AV296:AW296">
    <cfRule type="expression" dxfId="169" priority="1934">
      <formula>INDIRECT(ADDRESS(ROW(),COLUMN()))=TRUNC(INDIRECT(ADDRESS(ROW(),COLUMN())))</formula>
    </cfRule>
  </conditionalFormatting>
  <conditionalFormatting sqref="AX299:BA300">
    <cfRule type="expression" dxfId="168" priority="1935">
      <formula>INDIRECT(ADDRESS(ROW(),COLUMN()))=TRUNC(INDIRECT(ADDRESS(ROW(),COLUMN())))</formula>
    </cfRule>
  </conditionalFormatting>
  <conditionalFormatting sqref="S300">
    <cfRule type="expression" dxfId="167" priority="1936">
      <formula>INDIRECT(ADDRESS(ROW(),COLUMN()))=TRUNC(INDIRECT(ADDRESS(ROW(),COLUMN())))</formula>
    </cfRule>
  </conditionalFormatting>
  <conditionalFormatting sqref="S299">
    <cfRule type="expression" dxfId="166" priority="1937">
      <formula>INDIRECT(ADDRESS(ROW(),COLUMN()))=TRUNC(INDIRECT(ADDRESS(ROW(),COLUMN())))</formula>
    </cfRule>
  </conditionalFormatting>
  <conditionalFormatting sqref="T300:Y300">
    <cfRule type="expression" dxfId="165" priority="1938">
      <formula>INDIRECT(ADDRESS(ROW(),COLUMN()))=TRUNC(INDIRECT(ADDRESS(ROW(),COLUMN())))</formula>
    </cfRule>
  </conditionalFormatting>
  <conditionalFormatting sqref="T299:Y299">
    <cfRule type="expression" dxfId="164" priority="1939">
      <formula>INDIRECT(ADDRESS(ROW(),COLUMN()))=TRUNC(INDIRECT(ADDRESS(ROW(),COLUMN())))</formula>
    </cfRule>
  </conditionalFormatting>
  <conditionalFormatting sqref="Z300">
    <cfRule type="expression" dxfId="163" priority="1940">
      <formula>INDIRECT(ADDRESS(ROW(),COLUMN()))=TRUNC(INDIRECT(ADDRESS(ROW(),COLUMN())))</formula>
    </cfRule>
  </conditionalFormatting>
  <conditionalFormatting sqref="Z299">
    <cfRule type="expression" dxfId="162" priority="1941">
      <formula>INDIRECT(ADDRESS(ROW(),COLUMN()))=TRUNC(INDIRECT(ADDRESS(ROW(),COLUMN())))</formula>
    </cfRule>
  </conditionalFormatting>
  <conditionalFormatting sqref="AA300:AF300">
    <cfRule type="expression" dxfId="161" priority="1942">
      <formula>INDIRECT(ADDRESS(ROW(),COLUMN()))=TRUNC(INDIRECT(ADDRESS(ROW(),COLUMN())))</formula>
    </cfRule>
  </conditionalFormatting>
  <conditionalFormatting sqref="AA299:AF299">
    <cfRule type="expression" dxfId="160" priority="1943">
      <formula>INDIRECT(ADDRESS(ROW(),COLUMN()))=TRUNC(INDIRECT(ADDRESS(ROW(),COLUMN())))</formula>
    </cfRule>
  </conditionalFormatting>
  <conditionalFormatting sqref="AG300">
    <cfRule type="expression" dxfId="159" priority="1944">
      <formula>INDIRECT(ADDRESS(ROW(),COLUMN()))=TRUNC(INDIRECT(ADDRESS(ROW(),COLUMN())))</formula>
    </cfRule>
  </conditionalFormatting>
  <conditionalFormatting sqref="AG299">
    <cfRule type="expression" dxfId="158" priority="1945">
      <formula>INDIRECT(ADDRESS(ROW(),COLUMN()))=TRUNC(INDIRECT(ADDRESS(ROW(),COLUMN())))</formula>
    </cfRule>
  </conditionalFormatting>
  <conditionalFormatting sqref="AH300:AM300">
    <cfRule type="expression" dxfId="157" priority="1946">
      <formula>INDIRECT(ADDRESS(ROW(),COLUMN()))=TRUNC(INDIRECT(ADDRESS(ROW(),COLUMN())))</formula>
    </cfRule>
  </conditionalFormatting>
  <conditionalFormatting sqref="AH299:AM299">
    <cfRule type="expression" dxfId="156" priority="1947">
      <formula>INDIRECT(ADDRESS(ROW(),COLUMN()))=TRUNC(INDIRECT(ADDRESS(ROW(),COLUMN())))</formula>
    </cfRule>
  </conditionalFormatting>
  <conditionalFormatting sqref="AN300">
    <cfRule type="expression" dxfId="155" priority="1948">
      <formula>INDIRECT(ADDRESS(ROW(),COLUMN()))=TRUNC(INDIRECT(ADDRESS(ROW(),COLUMN())))</formula>
    </cfRule>
  </conditionalFormatting>
  <conditionalFormatting sqref="AN299">
    <cfRule type="expression" dxfId="154" priority="1949">
      <formula>INDIRECT(ADDRESS(ROW(),COLUMN()))=TRUNC(INDIRECT(ADDRESS(ROW(),COLUMN())))</formula>
    </cfRule>
  </conditionalFormatting>
  <conditionalFormatting sqref="AO300:AT300">
    <cfRule type="expression" dxfId="153" priority="1950">
      <formula>INDIRECT(ADDRESS(ROW(),COLUMN()))=TRUNC(INDIRECT(ADDRESS(ROW(),COLUMN())))</formula>
    </cfRule>
  </conditionalFormatting>
  <conditionalFormatting sqref="AO299:AT299">
    <cfRule type="expression" dxfId="152" priority="1951">
      <formula>INDIRECT(ADDRESS(ROW(),COLUMN()))=TRUNC(INDIRECT(ADDRESS(ROW(),COLUMN())))</formula>
    </cfRule>
  </conditionalFormatting>
  <conditionalFormatting sqref="AU300">
    <cfRule type="expression" dxfId="151" priority="1952">
      <formula>INDIRECT(ADDRESS(ROW(),COLUMN()))=TRUNC(INDIRECT(ADDRESS(ROW(),COLUMN())))</formula>
    </cfRule>
  </conditionalFormatting>
  <conditionalFormatting sqref="AU299">
    <cfRule type="expression" dxfId="150" priority="1953">
      <formula>INDIRECT(ADDRESS(ROW(),COLUMN()))=TRUNC(INDIRECT(ADDRESS(ROW(),COLUMN())))</formula>
    </cfRule>
  </conditionalFormatting>
  <conditionalFormatting sqref="AV300:AW300">
    <cfRule type="expression" dxfId="149" priority="1954">
      <formula>INDIRECT(ADDRESS(ROW(),COLUMN()))=TRUNC(INDIRECT(ADDRESS(ROW(),COLUMN())))</formula>
    </cfRule>
  </conditionalFormatting>
  <conditionalFormatting sqref="AV299:AW299">
    <cfRule type="expression" dxfId="148" priority="1955">
      <formula>INDIRECT(ADDRESS(ROW(),COLUMN()))=TRUNC(INDIRECT(ADDRESS(ROW(),COLUMN())))</formula>
    </cfRule>
  </conditionalFormatting>
  <conditionalFormatting sqref="AX302:BA303">
    <cfRule type="expression" dxfId="147" priority="1956">
      <formula>INDIRECT(ADDRESS(ROW(),COLUMN()))=TRUNC(INDIRECT(ADDRESS(ROW(),COLUMN())))</formula>
    </cfRule>
  </conditionalFormatting>
  <conditionalFormatting sqref="S303">
    <cfRule type="expression" dxfId="146" priority="1957">
      <formula>INDIRECT(ADDRESS(ROW(),COLUMN()))=TRUNC(INDIRECT(ADDRESS(ROW(),COLUMN())))</formula>
    </cfRule>
  </conditionalFormatting>
  <conditionalFormatting sqref="S302">
    <cfRule type="expression" dxfId="145" priority="1958">
      <formula>INDIRECT(ADDRESS(ROW(),COLUMN()))=TRUNC(INDIRECT(ADDRESS(ROW(),COLUMN())))</formula>
    </cfRule>
  </conditionalFormatting>
  <conditionalFormatting sqref="T303:Y303">
    <cfRule type="expression" dxfId="144" priority="1959">
      <formula>INDIRECT(ADDRESS(ROW(),COLUMN()))=TRUNC(INDIRECT(ADDRESS(ROW(),COLUMN())))</formula>
    </cfRule>
  </conditionalFormatting>
  <conditionalFormatting sqref="T302:Y302">
    <cfRule type="expression" dxfId="143" priority="1960">
      <formula>INDIRECT(ADDRESS(ROW(),COLUMN()))=TRUNC(INDIRECT(ADDRESS(ROW(),COLUMN())))</formula>
    </cfRule>
  </conditionalFormatting>
  <conditionalFormatting sqref="Z303">
    <cfRule type="expression" dxfId="142" priority="1961">
      <formula>INDIRECT(ADDRESS(ROW(),COLUMN()))=TRUNC(INDIRECT(ADDRESS(ROW(),COLUMN())))</formula>
    </cfRule>
  </conditionalFormatting>
  <conditionalFormatting sqref="Z302">
    <cfRule type="expression" dxfId="141" priority="1962">
      <formula>INDIRECT(ADDRESS(ROW(),COLUMN()))=TRUNC(INDIRECT(ADDRESS(ROW(),COLUMN())))</formula>
    </cfRule>
  </conditionalFormatting>
  <conditionalFormatting sqref="AA303:AF303">
    <cfRule type="expression" dxfId="140" priority="1963">
      <formula>INDIRECT(ADDRESS(ROW(),COLUMN()))=TRUNC(INDIRECT(ADDRESS(ROW(),COLUMN())))</formula>
    </cfRule>
  </conditionalFormatting>
  <conditionalFormatting sqref="AA302:AF302">
    <cfRule type="expression" dxfId="139" priority="1964">
      <formula>INDIRECT(ADDRESS(ROW(),COLUMN()))=TRUNC(INDIRECT(ADDRESS(ROW(),COLUMN())))</formula>
    </cfRule>
  </conditionalFormatting>
  <conditionalFormatting sqref="AG303">
    <cfRule type="expression" dxfId="138" priority="1965">
      <formula>INDIRECT(ADDRESS(ROW(),COLUMN()))=TRUNC(INDIRECT(ADDRESS(ROW(),COLUMN())))</formula>
    </cfRule>
  </conditionalFormatting>
  <conditionalFormatting sqref="AG302">
    <cfRule type="expression" dxfId="137" priority="1966">
      <formula>INDIRECT(ADDRESS(ROW(),COLUMN()))=TRUNC(INDIRECT(ADDRESS(ROW(),COLUMN())))</formula>
    </cfRule>
  </conditionalFormatting>
  <conditionalFormatting sqref="AH303:AM303">
    <cfRule type="expression" dxfId="136" priority="1967">
      <formula>INDIRECT(ADDRESS(ROW(),COLUMN()))=TRUNC(INDIRECT(ADDRESS(ROW(),COLUMN())))</formula>
    </cfRule>
  </conditionalFormatting>
  <conditionalFormatting sqref="AH302:AM302">
    <cfRule type="expression" dxfId="135" priority="1968">
      <formula>INDIRECT(ADDRESS(ROW(),COLUMN()))=TRUNC(INDIRECT(ADDRESS(ROW(),COLUMN())))</formula>
    </cfRule>
  </conditionalFormatting>
  <conditionalFormatting sqref="AN303">
    <cfRule type="expression" dxfId="134" priority="1969">
      <formula>INDIRECT(ADDRESS(ROW(),COLUMN()))=TRUNC(INDIRECT(ADDRESS(ROW(),COLUMN())))</formula>
    </cfRule>
  </conditionalFormatting>
  <conditionalFormatting sqref="AN302">
    <cfRule type="expression" dxfId="133" priority="1970">
      <formula>INDIRECT(ADDRESS(ROW(),COLUMN()))=TRUNC(INDIRECT(ADDRESS(ROW(),COLUMN())))</formula>
    </cfRule>
  </conditionalFormatting>
  <conditionalFormatting sqref="AO303:AT303">
    <cfRule type="expression" dxfId="132" priority="1971">
      <formula>INDIRECT(ADDRESS(ROW(),COLUMN()))=TRUNC(INDIRECT(ADDRESS(ROW(),COLUMN())))</formula>
    </cfRule>
  </conditionalFormatting>
  <conditionalFormatting sqref="AO302:AT302">
    <cfRule type="expression" dxfId="131" priority="1972">
      <formula>INDIRECT(ADDRESS(ROW(),COLUMN()))=TRUNC(INDIRECT(ADDRESS(ROW(),COLUMN())))</formula>
    </cfRule>
  </conditionalFormatting>
  <conditionalFormatting sqref="AU303">
    <cfRule type="expression" dxfId="130" priority="1973">
      <formula>INDIRECT(ADDRESS(ROW(),COLUMN()))=TRUNC(INDIRECT(ADDRESS(ROW(),COLUMN())))</formula>
    </cfRule>
  </conditionalFormatting>
  <conditionalFormatting sqref="AU302">
    <cfRule type="expression" dxfId="129" priority="1974">
      <formula>INDIRECT(ADDRESS(ROW(),COLUMN()))=TRUNC(INDIRECT(ADDRESS(ROW(),COLUMN())))</formula>
    </cfRule>
  </conditionalFormatting>
  <conditionalFormatting sqref="AV303:AW303">
    <cfRule type="expression" dxfId="128" priority="1975">
      <formula>INDIRECT(ADDRESS(ROW(),COLUMN()))=TRUNC(INDIRECT(ADDRESS(ROW(),COLUMN())))</formula>
    </cfRule>
  </conditionalFormatting>
  <conditionalFormatting sqref="AV302:AW302">
    <cfRule type="expression" dxfId="127" priority="1976">
      <formula>INDIRECT(ADDRESS(ROW(),COLUMN()))=TRUNC(INDIRECT(ADDRESS(ROW(),COLUMN())))</formula>
    </cfRule>
  </conditionalFormatting>
  <conditionalFormatting sqref="AX305:BA306">
    <cfRule type="expression" dxfId="126" priority="1977">
      <formula>INDIRECT(ADDRESS(ROW(),COLUMN()))=TRUNC(INDIRECT(ADDRESS(ROW(),COLUMN())))</formula>
    </cfRule>
  </conditionalFormatting>
  <conditionalFormatting sqref="S306">
    <cfRule type="expression" dxfId="125" priority="1978">
      <formula>INDIRECT(ADDRESS(ROW(),COLUMN()))=TRUNC(INDIRECT(ADDRESS(ROW(),COLUMN())))</formula>
    </cfRule>
  </conditionalFormatting>
  <conditionalFormatting sqref="S305">
    <cfRule type="expression" dxfId="124" priority="1979">
      <formula>INDIRECT(ADDRESS(ROW(),COLUMN()))=TRUNC(INDIRECT(ADDRESS(ROW(),COLUMN())))</formula>
    </cfRule>
  </conditionalFormatting>
  <conditionalFormatting sqref="T306:Y306">
    <cfRule type="expression" dxfId="123" priority="1980">
      <formula>INDIRECT(ADDRESS(ROW(),COLUMN()))=TRUNC(INDIRECT(ADDRESS(ROW(),COLUMN())))</formula>
    </cfRule>
  </conditionalFormatting>
  <conditionalFormatting sqref="T305:Y305">
    <cfRule type="expression" dxfId="122" priority="1981">
      <formula>INDIRECT(ADDRESS(ROW(),COLUMN()))=TRUNC(INDIRECT(ADDRESS(ROW(),COLUMN())))</formula>
    </cfRule>
  </conditionalFormatting>
  <conditionalFormatting sqref="Z306">
    <cfRule type="expression" dxfId="121" priority="1982">
      <formula>INDIRECT(ADDRESS(ROW(),COLUMN()))=TRUNC(INDIRECT(ADDRESS(ROW(),COLUMN())))</formula>
    </cfRule>
  </conditionalFormatting>
  <conditionalFormatting sqref="Z305">
    <cfRule type="expression" dxfId="120" priority="1983">
      <formula>INDIRECT(ADDRESS(ROW(),COLUMN()))=TRUNC(INDIRECT(ADDRESS(ROW(),COLUMN())))</formula>
    </cfRule>
  </conditionalFormatting>
  <conditionalFormatting sqref="AA306:AF306">
    <cfRule type="expression" dxfId="119" priority="1984">
      <formula>INDIRECT(ADDRESS(ROW(),COLUMN()))=TRUNC(INDIRECT(ADDRESS(ROW(),COLUMN())))</formula>
    </cfRule>
  </conditionalFormatting>
  <conditionalFormatting sqref="AA305:AF305">
    <cfRule type="expression" dxfId="118" priority="1985">
      <formula>INDIRECT(ADDRESS(ROW(),COLUMN()))=TRUNC(INDIRECT(ADDRESS(ROW(),COLUMN())))</formula>
    </cfRule>
  </conditionalFormatting>
  <conditionalFormatting sqref="AG306">
    <cfRule type="expression" dxfId="117" priority="1986">
      <formula>INDIRECT(ADDRESS(ROW(),COLUMN()))=TRUNC(INDIRECT(ADDRESS(ROW(),COLUMN())))</formula>
    </cfRule>
  </conditionalFormatting>
  <conditionalFormatting sqref="AG305">
    <cfRule type="expression" dxfId="116" priority="1987">
      <formula>INDIRECT(ADDRESS(ROW(),COLUMN()))=TRUNC(INDIRECT(ADDRESS(ROW(),COLUMN())))</formula>
    </cfRule>
  </conditionalFormatting>
  <conditionalFormatting sqref="AH306:AM306">
    <cfRule type="expression" dxfId="115" priority="1988">
      <formula>INDIRECT(ADDRESS(ROW(),COLUMN()))=TRUNC(INDIRECT(ADDRESS(ROW(),COLUMN())))</formula>
    </cfRule>
  </conditionalFormatting>
  <conditionalFormatting sqref="AH305:AM305">
    <cfRule type="expression" dxfId="114" priority="1989">
      <formula>INDIRECT(ADDRESS(ROW(),COLUMN()))=TRUNC(INDIRECT(ADDRESS(ROW(),COLUMN())))</formula>
    </cfRule>
  </conditionalFormatting>
  <conditionalFormatting sqref="AN306">
    <cfRule type="expression" dxfId="113" priority="1990">
      <formula>INDIRECT(ADDRESS(ROW(),COLUMN()))=TRUNC(INDIRECT(ADDRESS(ROW(),COLUMN())))</formula>
    </cfRule>
  </conditionalFormatting>
  <conditionalFormatting sqref="AN305">
    <cfRule type="expression" dxfId="112" priority="1991">
      <formula>INDIRECT(ADDRESS(ROW(),COLUMN()))=TRUNC(INDIRECT(ADDRESS(ROW(),COLUMN())))</formula>
    </cfRule>
  </conditionalFormatting>
  <conditionalFormatting sqref="AO306:AT306">
    <cfRule type="expression" dxfId="111" priority="1992">
      <formula>INDIRECT(ADDRESS(ROW(),COLUMN()))=TRUNC(INDIRECT(ADDRESS(ROW(),COLUMN())))</formula>
    </cfRule>
  </conditionalFormatting>
  <conditionalFormatting sqref="AO305:AT305">
    <cfRule type="expression" dxfId="110" priority="1993">
      <formula>INDIRECT(ADDRESS(ROW(),COLUMN()))=TRUNC(INDIRECT(ADDRESS(ROW(),COLUMN())))</formula>
    </cfRule>
  </conditionalFormatting>
  <conditionalFormatting sqref="AU306">
    <cfRule type="expression" dxfId="109" priority="1994">
      <formula>INDIRECT(ADDRESS(ROW(),COLUMN()))=TRUNC(INDIRECT(ADDRESS(ROW(),COLUMN())))</formula>
    </cfRule>
  </conditionalFormatting>
  <conditionalFormatting sqref="AU305">
    <cfRule type="expression" dxfId="108" priority="1995">
      <formula>INDIRECT(ADDRESS(ROW(),COLUMN()))=TRUNC(INDIRECT(ADDRESS(ROW(),COLUMN())))</formula>
    </cfRule>
  </conditionalFormatting>
  <conditionalFormatting sqref="AV306:AW306">
    <cfRule type="expression" dxfId="107" priority="1996">
      <formula>INDIRECT(ADDRESS(ROW(),COLUMN()))=TRUNC(INDIRECT(ADDRESS(ROW(),COLUMN())))</formula>
    </cfRule>
  </conditionalFormatting>
  <conditionalFormatting sqref="AV305:AW305">
    <cfRule type="expression" dxfId="106" priority="1997">
      <formula>INDIRECT(ADDRESS(ROW(),COLUMN()))=TRUNC(INDIRECT(ADDRESS(ROW(),COLUMN())))</formula>
    </cfRule>
  </conditionalFormatting>
  <conditionalFormatting sqref="AX308:BA309">
    <cfRule type="expression" dxfId="105" priority="1998">
      <formula>INDIRECT(ADDRESS(ROW(),COLUMN()))=TRUNC(INDIRECT(ADDRESS(ROW(),COLUMN())))</formula>
    </cfRule>
  </conditionalFormatting>
  <conditionalFormatting sqref="S309">
    <cfRule type="expression" dxfId="104" priority="1999">
      <formula>INDIRECT(ADDRESS(ROW(),COLUMN()))=TRUNC(INDIRECT(ADDRESS(ROW(),COLUMN())))</formula>
    </cfRule>
  </conditionalFormatting>
  <conditionalFormatting sqref="S308">
    <cfRule type="expression" dxfId="103" priority="2000">
      <formula>INDIRECT(ADDRESS(ROW(),COLUMN()))=TRUNC(INDIRECT(ADDRESS(ROW(),COLUMN())))</formula>
    </cfRule>
  </conditionalFormatting>
  <conditionalFormatting sqref="T309:Y309">
    <cfRule type="expression" dxfId="102" priority="2001">
      <formula>INDIRECT(ADDRESS(ROW(),COLUMN()))=TRUNC(INDIRECT(ADDRESS(ROW(),COLUMN())))</formula>
    </cfRule>
  </conditionalFormatting>
  <conditionalFormatting sqref="T308:Y308">
    <cfRule type="expression" dxfId="101" priority="2002">
      <formula>INDIRECT(ADDRESS(ROW(),COLUMN()))=TRUNC(INDIRECT(ADDRESS(ROW(),COLUMN())))</formula>
    </cfRule>
  </conditionalFormatting>
  <conditionalFormatting sqref="Z309">
    <cfRule type="expression" dxfId="100" priority="2003">
      <formula>INDIRECT(ADDRESS(ROW(),COLUMN()))=TRUNC(INDIRECT(ADDRESS(ROW(),COLUMN())))</formula>
    </cfRule>
  </conditionalFormatting>
  <conditionalFormatting sqref="Z308">
    <cfRule type="expression" dxfId="99" priority="2004">
      <formula>INDIRECT(ADDRESS(ROW(),COLUMN()))=TRUNC(INDIRECT(ADDRESS(ROW(),COLUMN())))</formula>
    </cfRule>
  </conditionalFormatting>
  <conditionalFormatting sqref="AA309:AF309">
    <cfRule type="expression" dxfId="98" priority="2005">
      <formula>INDIRECT(ADDRESS(ROW(),COLUMN()))=TRUNC(INDIRECT(ADDRESS(ROW(),COLUMN())))</formula>
    </cfRule>
  </conditionalFormatting>
  <conditionalFormatting sqref="AA308:AF308">
    <cfRule type="expression" dxfId="97" priority="2006">
      <formula>INDIRECT(ADDRESS(ROW(),COLUMN()))=TRUNC(INDIRECT(ADDRESS(ROW(),COLUMN())))</formula>
    </cfRule>
  </conditionalFormatting>
  <conditionalFormatting sqref="AG309">
    <cfRule type="expression" dxfId="96" priority="2007">
      <formula>INDIRECT(ADDRESS(ROW(),COLUMN()))=TRUNC(INDIRECT(ADDRESS(ROW(),COLUMN())))</formula>
    </cfRule>
  </conditionalFormatting>
  <conditionalFormatting sqref="AG308">
    <cfRule type="expression" dxfId="95" priority="2008">
      <formula>INDIRECT(ADDRESS(ROW(),COLUMN()))=TRUNC(INDIRECT(ADDRESS(ROW(),COLUMN())))</formula>
    </cfRule>
  </conditionalFormatting>
  <conditionalFormatting sqref="AH309:AM309">
    <cfRule type="expression" dxfId="94" priority="2009">
      <formula>INDIRECT(ADDRESS(ROW(),COLUMN()))=TRUNC(INDIRECT(ADDRESS(ROW(),COLUMN())))</formula>
    </cfRule>
  </conditionalFormatting>
  <conditionalFormatting sqref="AH308:AM308">
    <cfRule type="expression" dxfId="93" priority="2010">
      <formula>INDIRECT(ADDRESS(ROW(),COLUMN()))=TRUNC(INDIRECT(ADDRESS(ROW(),COLUMN())))</formula>
    </cfRule>
  </conditionalFormatting>
  <conditionalFormatting sqref="AN309">
    <cfRule type="expression" dxfId="92" priority="2011">
      <formula>INDIRECT(ADDRESS(ROW(),COLUMN()))=TRUNC(INDIRECT(ADDRESS(ROW(),COLUMN())))</formula>
    </cfRule>
  </conditionalFormatting>
  <conditionalFormatting sqref="AN308">
    <cfRule type="expression" dxfId="91" priority="2012">
      <formula>INDIRECT(ADDRESS(ROW(),COLUMN()))=TRUNC(INDIRECT(ADDRESS(ROW(),COLUMN())))</formula>
    </cfRule>
  </conditionalFormatting>
  <conditionalFormatting sqref="AO309:AT309">
    <cfRule type="expression" dxfId="90" priority="2013">
      <formula>INDIRECT(ADDRESS(ROW(),COLUMN()))=TRUNC(INDIRECT(ADDRESS(ROW(),COLUMN())))</formula>
    </cfRule>
  </conditionalFormatting>
  <conditionalFormatting sqref="AO308:AT308">
    <cfRule type="expression" dxfId="89" priority="2014">
      <formula>INDIRECT(ADDRESS(ROW(),COLUMN()))=TRUNC(INDIRECT(ADDRESS(ROW(),COLUMN())))</formula>
    </cfRule>
  </conditionalFormatting>
  <conditionalFormatting sqref="AU309">
    <cfRule type="expression" dxfId="88" priority="2015">
      <formula>INDIRECT(ADDRESS(ROW(),COLUMN()))=TRUNC(INDIRECT(ADDRESS(ROW(),COLUMN())))</formula>
    </cfRule>
  </conditionalFormatting>
  <conditionalFormatting sqref="AU308">
    <cfRule type="expression" dxfId="87" priority="2016">
      <formula>INDIRECT(ADDRESS(ROW(),COLUMN()))=TRUNC(INDIRECT(ADDRESS(ROW(),COLUMN())))</formula>
    </cfRule>
  </conditionalFormatting>
  <conditionalFormatting sqref="AV309:AW309">
    <cfRule type="expression" dxfId="86" priority="2017">
      <formula>INDIRECT(ADDRESS(ROW(),COLUMN()))=TRUNC(INDIRECT(ADDRESS(ROW(),COLUMN())))</formula>
    </cfRule>
  </conditionalFormatting>
  <conditionalFormatting sqref="AV308:AW308">
    <cfRule type="expression" dxfId="85" priority="2018">
      <formula>INDIRECT(ADDRESS(ROW(),COLUMN()))=TRUNC(INDIRECT(ADDRESS(ROW(),COLUMN())))</formula>
    </cfRule>
  </conditionalFormatting>
  <conditionalFormatting sqref="AX311:BA312">
    <cfRule type="expression" dxfId="84" priority="2019">
      <formula>INDIRECT(ADDRESS(ROW(),COLUMN()))=TRUNC(INDIRECT(ADDRESS(ROW(),COLUMN())))</formula>
    </cfRule>
  </conditionalFormatting>
  <conditionalFormatting sqref="S312">
    <cfRule type="expression" dxfId="83" priority="2020">
      <formula>INDIRECT(ADDRESS(ROW(),COLUMN()))=TRUNC(INDIRECT(ADDRESS(ROW(),COLUMN())))</formula>
    </cfRule>
  </conditionalFormatting>
  <conditionalFormatting sqref="S311">
    <cfRule type="expression" dxfId="82" priority="2021">
      <formula>INDIRECT(ADDRESS(ROW(),COLUMN()))=TRUNC(INDIRECT(ADDRESS(ROW(),COLUMN())))</formula>
    </cfRule>
  </conditionalFormatting>
  <conditionalFormatting sqref="T312:Y312">
    <cfRule type="expression" dxfId="81" priority="2022">
      <formula>INDIRECT(ADDRESS(ROW(),COLUMN()))=TRUNC(INDIRECT(ADDRESS(ROW(),COLUMN())))</formula>
    </cfRule>
  </conditionalFormatting>
  <conditionalFormatting sqref="T311:Y311">
    <cfRule type="expression" dxfId="80" priority="2023">
      <formula>INDIRECT(ADDRESS(ROW(),COLUMN()))=TRUNC(INDIRECT(ADDRESS(ROW(),COLUMN())))</formula>
    </cfRule>
  </conditionalFormatting>
  <conditionalFormatting sqref="Z312">
    <cfRule type="expression" dxfId="79" priority="2024">
      <formula>INDIRECT(ADDRESS(ROW(),COLUMN()))=TRUNC(INDIRECT(ADDRESS(ROW(),COLUMN())))</formula>
    </cfRule>
  </conditionalFormatting>
  <conditionalFormatting sqref="Z311">
    <cfRule type="expression" dxfId="78" priority="2025">
      <formula>INDIRECT(ADDRESS(ROW(),COLUMN()))=TRUNC(INDIRECT(ADDRESS(ROW(),COLUMN())))</formula>
    </cfRule>
  </conditionalFormatting>
  <conditionalFormatting sqref="AA312:AF312">
    <cfRule type="expression" dxfId="77" priority="2026">
      <formula>INDIRECT(ADDRESS(ROW(),COLUMN()))=TRUNC(INDIRECT(ADDRESS(ROW(),COLUMN())))</formula>
    </cfRule>
  </conditionalFormatting>
  <conditionalFormatting sqref="AA311:AF311">
    <cfRule type="expression" dxfId="76" priority="2027">
      <formula>INDIRECT(ADDRESS(ROW(),COLUMN()))=TRUNC(INDIRECT(ADDRESS(ROW(),COLUMN())))</formula>
    </cfRule>
  </conditionalFormatting>
  <conditionalFormatting sqref="AG312">
    <cfRule type="expression" dxfId="75" priority="2028">
      <formula>INDIRECT(ADDRESS(ROW(),COLUMN()))=TRUNC(INDIRECT(ADDRESS(ROW(),COLUMN())))</formula>
    </cfRule>
  </conditionalFormatting>
  <conditionalFormatting sqref="AG311">
    <cfRule type="expression" dxfId="74" priority="2029">
      <formula>INDIRECT(ADDRESS(ROW(),COLUMN()))=TRUNC(INDIRECT(ADDRESS(ROW(),COLUMN())))</formula>
    </cfRule>
  </conditionalFormatting>
  <conditionalFormatting sqref="AH312:AM312">
    <cfRule type="expression" dxfId="73" priority="2030">
      <formula>INDIRECT(ADDRESS(ROW(),COLUMN()))=TRUNC(INDIRECT(ADDRESS(ROW(),COLUMN())))</formula>
    </cfRule>
  </conditionalFormatting>
  <conditionalFormatting sqref="AH311:AM311">
    <cfRule type="expression" dxfId="72" priority="2031">
      <formula>INDIRECT(ADDRESS(ROW(),COLUMN()))=TRUNC(INDIRECT(ADDRESS(ROW(),COLUMN())))</formula>
    </cfRule>
  </conditionalFormatting>
  <conditionalFormatting sqref="AN312">
    <cfRule type="expression" dxfId="71" priority="2032">
      <formula>INDIRECT(ADDRESS(ROW(),COLUMN()))=TRUNC(INDIRECT(ADDRESS(ROW(),COLUMN())))</formula>
    </cfRule>
  </conditionalFormatting>
  <conditionalFormatting sqref="AN311">
    <cfRule type="expression" dxfId="70" priority="2033">
      <formula>INDIRECT(ADDRESS(ROW(),COLUMN()))=TRUNC(INDIRECT(ADDRESS(ROW(),COLUMN())))</formula>
    </cfRule>
  </conditionalFormatting>
  <conditionalFormatting sqref="AO312:AT312">
    <cfRule type="expression" dxfId="69" priority="2034">
      <formula>INDIRECT(ADDRESS(ROW(),COLUMN()))=TRUNC(INDIRECT(ADDRESS(ROW(),COLUMN())))</formula>
    </cfRule>
  </conditionalFormatting>
  <conditionalFormatting sqref="AO311:AT311">
    <cfRule type="expression" dxfId="68" priority="2035">
      <formula>INDIRECT(ADDRESS(ROW(),COLUMN()))=TRUNC(INDIRECT(ADDRESS(ROW(),COLUMN())))</formula>
    </cfRule>
  </conditionalFormatting>
  <conditionalFormatting sqref="AU312">
    <cfRule type="expression" dxfId="67" priority="2036">
      <formula>INDIRECT(ADDRESS(ROW(),COLUMN()))=TRUNC(INDIRECT(ADDRESS(ROW(),COLUMN())))</formula>
    </cfRule>
  </conditionalFormatting>
  <conditionalFormatting sqref="AU311">
    <cfRule type="expression" dxfId="66" priority="2037">
      <formula>INDIRECT(ADDRESS(ROW(),COLUMN()))=TRUNC(INDIRECT(ADDRESS(ROW(),COLUMN())))</formula>
    </cfRule>
  </conditionalFormatting>
  <conditionalFormatting sqref="AV312:AW312">
    <cfRule type="expression" dxfId="65" priority="2038">
      <formula>INDIRECT(ADDRESS(ROW(),COLUMN()))=TRUNC(INDIRECT(ADDRESS(ROW(),COLUMN())))</formula>
    </cfRule>
  </conditionalFormatting>
  <conditionalFormatting sqref="AV311:AW311">
    <cfRule type="expression" dxfId="64" priority="2039">
      <formula>INDIRECT(ADDRESS(ROW(),COLUMN()))=TRUNC(INDIRECT(ADDRESS(ROW(),COLUMN())))</formula>
    </cfRule>
  </conditionalFormatting>
  <conditionalFormatting sqref="AX314:BA315">
    <cfRule type="expression" dxfId="63" priority="2040">
      <formula>INDIRECT(ADDRESS(ROW(),COLUMN()))=TRUNC(INDIRECT(ADDRESS(ROW(),COLUMN())))</formula>
    </cfRule>
  </conditionalFormatting>
  <conditionalFormatting sqref="S315">
    <cfRule type="expression" dxfId="62" priority="2041">
      <formula>INDIRECT(ADDRESS(ROW(),COLUMN()))=TRUNC(INDIRECT(ADDRESS(ROW(),COLUMN())))</formula>
    </cfRule>
  </conditionalFormatting>
  <conditionalFormatting sqref="S314">
    <cfRule type="expression" dxfId="61" priority="2042">
      <formula>INDIRECT(ADDRESS(ROW(),COLUMN()))=TRUNC(INDIRECT(ADDRESS(ROW(),COLUMN())))</formula>
    </cfRule>
  </conditionalFormatting>
  <conditionalFormatting sqref="T315:Y315">
    <cfRule type="expression" dxfId="60" priority="2043">
      <formula>INDIRECT(ADDRESS(ROW(),COLUMN()))=TRUNC(INDIRECT(ADDRESS(ROW(),COLUMN())))</formula>
    </cfRule>
  </conditionalFormatting>
  <conditionalFormatting sqref="T314:Y314">
    <cfRule type="expression" dxfId="59" priority="2044">
      <formula>INDIRECT(ADDRESS(ROW(),COLUMN()))=TRUNC(INDIRECT(ADDRESS(ROW(),COLUMN())))</formula>
    </cfRule>
  </conditionalFormatting>
  <conditionalFormatting sqref="Z315">
    <cfRule type="expression" dxfId="58" priority="2045">
      <formula>INDIRECT(ADDRESS(ROW(),COLUMN()))=TRUNC(INDIRECT(ADDRESS(ROW(),COLUMN())))</formula>
    </cfRule>
  </conditionalFormatting>
  <conditionalFormatting sqref="Z314">
    <cfRule type="expression" dxfId="57" priority="2046">
      <formula>INDIRECT(ADDRESS(ROW(),COLUMN()))=TRUNC(INDIRECT(ADDRESS(ROW(),COLUMN())))</formula>
    </cfRule>
  </conditionalFormatting>
  <conditionalFormatting sqref="AA315:AF315">
    <cfRule type="expression" dxfId="56" priority="2047">
      <formula>INDIRECT(ADDRESS(ROW(),COLUMN()))=TRUNC(INDIRECT(ADDRESS(ROW(),COLUMN())))</formula>
    </cfRule>
  </conditionalFormatting>
  <conditionalFormatting sqref="AA314:AF314">
    <cfRule type="expression" dxfId="55" priority="2048">
      <formula>INDIRECT(ADDRESS(ROW(),COLUMN()))=TRUNC(INDIRECT(ADDRESS(ROW(),COLUMN())))</formula>
    </cfRule>
  </conditionalFormatting>
  <conditionalFormatting sqref="AG315">
    <cfRule type="expression" dxfId="54" priority="2049">
      <formula>INDIRECT(ADDRESS(ROW(),COLUMN()))=TRUNC(INDIRECT(ADDRESS(ROW(),COLUMN())))</formula>
    </cfRule>
  </conditionalFormatting>
  <conditionalFormatting sqref="AG314">
    <cfRule type="expression" dxfId="53" priority="2050">
      <formula>INDIRECT(ADDRESS(ROW(),COLUMN()))=TRUNC(INDIRECT(ADDRESS(ROW(),COLUMN())))</formula>
    </cfRule>
  </conditionalFormatting>
  <conditionalFormatting sqref="AH315:AM315">
    <cfRule type="expression" dxfId="52" priority="2051">
      <formula>INDIRECT(ADDRESS(ROW(),COLUMN()))=TRUNC(INDIRECT(ADDRESS(ROW(),COLUMN())))</formula>
    </cfRule>
  </conditionalFormatting>
  <conditionalFormatting sqref="AH314:AM314">
    <cfRule type="expression" dxfId="51" priority="2052">
      <formula>INDIRECT(ADDRESS(ROW(),COLUMN()))=TRUNC(INDIRECT(ADDRESS(ROW(),COLUMN())))</formula>
    </cfRule>
  </conditionalFormatting>
  <conditionalFormatting sqref="AN315">
    <cfRule type="expression" dxfId="50" priority="2053">
      <formula>INDIRECT(ADDRESS(ROW(),COLUMN()))=TRUNC(INDIRECT(ADDRESS(ROW(),COLUMN())))</formula>
    </cfRule>
  </conditionalFormatting>
  <conditionalFormatting sqref="AN314">
    <cfRule type="expression" dxfId="49" priority="2054">
      <formula>INDIRECT(ADDRESS(ROW(),COLUMN()))=TRUNC(INDIRECT(ADDRESS(ROW(),COLUMN())))</formula>
    </cfRule>
  </conditionalFormatting>
  <conditionalFormatting sqref="AO315:AT315">
    <cfRule type="expression" dxfId="48" priority="2055">
      <formula>INDIRECT(ADDRESS(ROW(),COLUMN()))=TRUNC(INDIRECT(ADDRESS(ROW(),COLUMN())))</formula>
    </cfRule>
  </conditionalFormatting>
  <conditionalFormatting sqref="AO314:AT314">
    <cfRule type="expression" dxfId="47" priority="2056">
      <formula>INDIRECT(ADDRESS(ROW(),COLUMN()))=TRUNC(INDIRECT(ADDRESS(ROW(),COLUMN())))</formula>
    </cfRule>
  </conditionalFormatting>
  <conditionalFormatting sqref="AU315">
    <cfRule type="expression" dxfId="46" priority="2057">
      <formula>INDIRECT(ADDRESS(ROW(),COLUMN()))=TRUNC(INDIRECT(ADDRESS(ROW(),COLUMN())))</formula>
    </cfRule>
  </conditionalFormatting>
  <conditionalFormatting sqref="AU314">
    <cfRule type="expression" dxfId="45" priority="2058">
      <formula>INDIRECT(ADDRESS(ROW(),COLUMN()))=TRUNC(INDIRECT(ADDRESS(ROW(),COLUMN())))</formula>
    </cfRule>
  </conditionalFormatting>
  <conditionalFormatting sqref="AV315:AW315">
    <cfRule type="expression" dxfId="44" priority="2059">
      <formula>INDIRECT(ADDRESS(ROW(),COLUMN()))=TRUNC(INDIRECT(ADDRESS(ROW(),COLUMN())))</formula>
    </cfRule>
  </conditionalFormatting>
  <conditionalFormatting sqref="AV314:AW314">
    <cfRule type="expression" dxfId="43" priority="2060">
      <formula>INDIRECT(ADDRESS(ROW(),COLUMN()))=TRUNC(INDIRECT(ADDRESS(ROW(),COLUMN())))</formula>
    </cfRule>
  </conditionalFormatting>
  <conditionalFormatting sqref="AX317:BA318">
    <cfRule type="expression" dxfId="42" priority="2061">
      <formula>INDIRECT(ADDRESS(ROW(),COLUMN()))=TRUNC(INDIRECT(ADDRESS(ROW(),COLUMN())))</formula>
    </cfRule>
  </conditionalFormatting>
  <conditionalFormatting sqref="S318">
    <cfRule type="expression" dxfId="41" priority="2062">
      <formula>INDIRECT(ADDRESS(ROW(),COLUMN()))=TRUNC(INDIRECT(ADDRESS(ROW(),COLUMN())))</formula>
    </cfRule>
  </conditionalFormatting>
  <conditionalFormatting sqref="S317">
    <cfRule type="expression" dxfId="40" priority="2063">
      <formula>INDIRECT(ADDRESS(ROW(),COLUMN()))=TRUNC(INDIRECT(ADDRESS(ROW(),COLUMN())))</formula>
    </cfRule>
  </conditionalFormatting>
  <conditionalFormatting sqref="T318:Y318">
    <cfRule type="expression" dxfId="39" priority="2064">
      <formula>INDIRECT(ADDRESS(ROW(),COLUMN()))=TRUNC(INDIRECT(ADDRESS(ROW(),COLUMN())))</formula>
    </cfRule>
  </conditionalFormatting>
  <conditionalFormatting sqref="T317:Y317">
    <cfRule type="expression" dxfId="38" priority="2065">
      <formula>INDIRECT(ADDRESS(ROW(),COLUMN()))=TRUNC(INDIRECT(ADDRESS(ROW(),COLUMN())))</formula>
    </cfRule>
  </conditionalFormatting>
  <conditionalFormatting sqref="Z318">
    <cfRule type="expression" dxfId="37" priority="2066">
      <formula>INDIRECT(ADDRESS(ROW(),COLUMN()))=TRUNC(INDIRECT(ADDRESS(ROW(),COLUMN())))</formula>
    </cfRule>
  </conditionalFormatting>
  <conditionalFormatting sqref="Z317">
    <cfRule type="expression" dxfId="36" priority="2067">
      <formula>INDIRECT(ADDRESS(ROW(),COLUMN()))=TRUNC(INDIRECT(ADDRESS(ROW(),COLUMN())))</formula>
    </cfRule>
  </conditionalFormatting>
  <conditionalFormatting sqref="AA318:AF318">
    <cfRule type="expression" dxfId="35" priority="2068">
      <formula>INDIRECT(ADDRESS(ROW(),COLUMN()))=TRUNC(INDIRECT(ADDRESS(ROW(),COLUMN())))</formula>
    </cfRule>
  </conditionalFormatting>
  <conditionalFormatting sqref="AA317:AF317">
    <cfRule type="expression" dxfId="34" priority="2069">
      <formula>INDIRECT(ADDRESS(ROW(),COLUMN()))=TRUNC(INDIRECT(ADDRESS(ROW(),COLUMN())))</formula>
    </cfRule>
  </conditionalFormatting>
  <conditionalFormatting sqref="AG318">
    <cfRule type="expression" dxfId="33" priority="2070">
      <formula>INDIRECT(ADDRESS(ROW(),COLUMN()))=TRUNC(INDIRECT(ADDRESS(ROW(),COLUMN())))</formula>
    </cfRule>
  </conditionalFormatting>
  <conditionalFormatting sqref="AG317">
    <cfRule type="expression" dxfId="32" priority="2071">
      <formula>INDIRECT(ADDRESS(ROW(),COLUMN()))=TRUNC(INDIRECT(ADDRESS(ROW(),COLUMN())))</formula>
    </cfRule>
  </conditionalFormatting>
  <conditionalFormatting sqref="AH318:AM318">
    <cfRule type="expression" dxfId="31" priority="2072">
      <formula>INDIRECT(ADDRESS(ROW(),COLUMN()))=TRUNC(INDIRECT(ADDRESS(ROW(),COLUMN())))</formula>
    </cfRule>
  </conditionalFormatting>
  <conditionalFormatting sqref="AH317:AM317">
    <cfRule type="expression" dxfId="30" priority="2073">
      <formula>INDIRECT(ADDRESS(ROW(),COLUMN()))=TRUNC(INDIRECT(ADDRESS(ROW(),COLUMN())))</formula>
    </cfRule>
  </conditionalFormatting>
  <conditionalFormatting sqref="AN318">
    <cfRule type="expression" dxfId="29" priority="2074">
      <formula>INDIRECT(ADDRESS(ROW(),COLUMN()))=TRUNC(INDIRECT(ADDRESS(ROW(),COLUMN())))</formula>
    </cfRule>
  </conditionalFormatting>
  <conditionalFormatting sqref="AN317">
    <cfRule type="expression" dxfId="28" priority="2075">
      <formula>INDIRECT(ADDRESS(ROW(),COLUMN()))=TRUNC(INDIRECT(ADDRESS(ROW(),COLUMN())))</formula>
    </cfRule>
  </conditionalFormatting>
  <conditionalFormatting sqref="AO318:AT318">
    <cfRule type="expression" dxfId="27" priority="2076">
      <formula>INDIRECT(ADDRESS(ROW(),COLUMN()))=TRUNC(INDIRECT(ADDRESS(ROW(),COLUMN())))</formula>
    </cfRule>
  </conditionalFormatting>
  <conditionalFormatting sqref="AO317:AT317">
    <cfRule type="expression" dxfId="26" priority="2077">
      <formula>INDIRECT(ADDRESS(ROW(),COLUMN()))=TRUNC(INDIRECT(ADDRESS(ROW(),COLUMN())))</formula>
    </cfRule>
  </conditionalFormatting>
  <conditionalFormatting sqref="AU318">
    <cfRule type="expression" dxfId="25" priority="2078">
      <formula>INDIRECT(ADDRESS(ROW(),COLUMN()))=TRUNC(INDIRECT(ADDRESS(ROW(),COLUMN())))</formula>
    </cfRule>
  </conditionalFormatting>
  <conditionalFormatting sqref="AU317">
    <cfRule type="expression" dxfId="24" priority="2079">
      <formula>INDIRECT(ADDRESS(ROW(),COLUMN()))=TRUNC(INDIRECT(ADDRESS(ROW(),COLUMN())))</formula>
    </cfRule>
  </conditionalFormatting>
  <conditionalFormatting sqref="AV318:AW318">
    <cfRule type="expression" dxfId="23" priority="2080">
      <formula>INDIRECT(ADDRESS(ROW(),COLUMN()))=TRUNC(INDIRECT(ADDRESS(ROW(),COLUMN())))</formula>
    </cfRule>
  </conditionalFormatting>
  <conditionalFormatting sqref="AV317:AW317">
    <cfRule type="expression" dxfId="22" priority="2081">
      <formula>INDIRECT(ADDRESS(ROW(),COLUMN()))=TRUNC(INDIRECT(ADDRESS(ROW(),COLUMN())))</formula>
    </cfRule>
  </conditionalFormatting>
  <conditionalFormatting sqref="AX320:BA321">
    <cfRule type="expression" dxfId="21" priority="2082">
      <formula>INDIRECT(ADDRESS(ROW(),COLUMN()))=TRUNC(INDIRECT(ADDRESS(ROW(),COLUMN())))</formula>
    </cfRule>
  </conditionalFormatting>
  <conditionalFormatting sqref="S321">
    <cfRule type="expression" dxfId="20" priority="2083">
      <formula>INDIRECT(ADDRESS(ROW(),COLUMN()))=TRUNC(INDIRECT(ADDRESS(ROW(),COLUMN())))</formula>
    </cfRule>
  </conditionalFormatting>
  <conditionalFormatting sqref="S320">
    <cfRule type="expression" dxfId="19" priority="2084">
      <formula>INDIRECT(ADDRESS(ROW(),COLUMN()))=TRUNC(INDIRECT(ADDRESS(ROW(),COLUMN())))</formula>
    </cfRule>
  </conditionalFormatting>
  <conditionalFormatting sqref="T321:Y321">
    <cfRule type="expression" dxfId="18" priority="2085">
      <formula>INDIRECT(ADDRESS(ROW(),COLUMN()))=TRUNC(INDIRECT(ADDRESS(ROW(),COLUMN())))</formula>
    </cfRule>
  </conditionalFormatting>
  <conditionalFormatting sqref="T320:Y320">
    <cfRule type="expression" dxfId="17" priority="2086">
      <formula>INDIRECT(ADDRESS(ROW(),COLUMN()))=TRUNC(INDIRECT(ADDRESS(ROW(),COLUMN())))</formula>
    </cfRule>
  </conditionalFormatting>
  <conditionalFormatting sqref="Z321">
    <cfRule type="expression" dxfId="16" priority="2087">
      <formula>INDIRECT(ADDRESS(ROW(),COLUMN()))=TRUNC(INDIRECT(ADDRESS(ROW(),COLUMN())))</formula>
    </cfRule>
  </conditionalFormatting>
  <conditionalFormatting sqref="Z320">
    <cfRule type="expression" dxfId="15" priority="2088">
      <formula>INDIRECT(ADDRESS(ROW(),COLUMN()))=TRUNC(INDIRECT(ADDRESS(ROW(),COLUMN())))</formula>
    </cfRule>
  </conditionalFormatting>
  <conditionalFormatting sqref="AA321:AF321">
    <cfRule type="expression" dxfId="14" priority="2089">
      <formula>INDIRECT(ADDRESS(ROW(),COLUMN()))=TRUNC(INDIRECT(ADDRESS(ROW(),COLUMN())))</formula>
    </cfRule>
  </conditionalFormatting>
  <conditionalFormatting sqref="AA320:AF320">
    <cfRule type="expression" dxfId="13" priority="2090">
      <formula>INDIRECT(ADDRESS(ROW(),COLUMN()))=TRUNC(INDIRECT(ADDRESS(ROW(),COLUMN())))</formula>
    </cfRule>
  </conditionalFormatting>
  <conditionalFormatting sqref="AG321">
    <cfRule type="expression" dxfId="12" priority="2091">
      <formula>INDIRECT(ADDRESS(ROW(),COLUMN()))=TRUNC(INDIRECT(ADDRESS(ROW(),COLUMN())))</formula>
    </cfRule>
  </conditionalFormatting>
  <conditionalFormatting sqref="AG320">
    <cfRule type="expression" dxfId="11" priority="2092">
      <formula>INDIRECT(ADDRESS(ROW(),COLUMN()))=TRUNC(INDIRECT(ADDRESS(ROW(),COLUMN())))</formula>
    </cfRule>
  </conditionalFormatting>
  <conditionalFormatting sqref="AH321:AM321">
    <cfRule type="expression" dxfId="10" priority="2093">
      <formula>INDIRECT(ADDRESS(ROW(),COLUMN()))=TRUNC(INDIRECT(ADDRESS(ROW(),COLUMN())))</formula>
    </cfRule>
  </conditionalFormatting>
  <conditionalFormatting sqref="AH320:AM320">
    <cfRule type="expression" dxfId="9" priority="2094">
      <formula>INDIRECT(ADDRESS(ROW(),COLUMN()))=TRUNC(INDIRECT(ADDRESS(ROW(),COLUMN())))</formula>
    </cfRule>
  </conditionalFormatting>
  <conditionalFormatting sqref="AN321">
    <cfRule type="expression" dxfId="8" priority="2095">
      <formula>INDIRECT(ADDRESS(ROW(),COLUMN()))=TRUNC(INDIRECT(ADDRESS(ROW(),COLUMN())))</formula>
    </cfRule>
  </conditionalFormatting>
  <conditionalFormatting sqref="AN320">
    <cfRule type="expression" dxfId="7" priority="2096">
      <formula>INDIRECT(ADDRESS(ROW(),COLUMN()))=TRUNC(INDIRECT(ADDRESS(ROW(),COLUMN())))</formula>
    </cfRule>
  </conditionalFormatting>
  <conditionalFormatting sqref="AO321:AT321">
    <cfRule type="expression" dxfId="6" priority="2097">
      <formula>INDIRECT(ADDRESS(ROW(),COLUMN()))=TRUNC(INDIRECT(ADDRESS(ROW(),COLUMN())))</formula>
    </cfRule>
  </conditionalFormatting>
  <conditionalFormatting sqref="AO320:AT320">
    <cfRule type="expression" dxfId="5" priority="2098">
      <formula>INDIRECT(ADDRESS(ROW(),COLUMN()))=TRUNC(INDIRECT(ADDRESS(ROW(),COLUMN())))</formula>
    </cfRule>
  </conditionalFormatting>
  <conditionalFormatting sqref="AU321">
    <cfRule type="expression" dxfId="4" priority="2099">
      <formula>INDIRECT(ADDRESS(ROW(),COLUMN()))=TRUNC(INDIRECT(ADDRESS(ROW(),COLUMN())))</formula>
    </cfRule>
  </conditionalFormatting>
  <conditionalFormatting sqref="AU320">
    <cfRule type="expression" dxfId="3" priority="2100">
      <formula>INDIRECT(ADDRESS(ROW(),COLUMN()))=TRUNC(INDIRECT(ADDRESS(ROW(),COLUMN())))</formula>
    </cfRule>
  </conditionalFormatting>
  <conditionalFormatting sqref="AV321:AW321">
    <cfRule type="expression" dxfId="2" priority="2101">
      <formula>INDIRECT(ADDRESS(ROW(),COLUMN()))=TRUNC(INDIRECT(ADDRESS(ROW(),COLUMN())))</formula>
    </cfRule>
  </conditionalFormatting>
  <conditionalFormatting sqref="AV320:AW320">
    <cfRule type="expression" dxfId="1" priority="2102">
      <formula>INDIRECT(ADDRESS(ROW(),COLUMN()))=TRUNC(INDIRECT(ADDRESS(ROW(),COLUMN())))</formula>
    </cfRule>
  </conditionalFormatting>
  <conditionalFormatting sqref="S323:BA325">
    <cfRule type="expression" dxfId="0" priority="2103">
      <formula>INDIRECT(ADDRESS(ROW(),COLUMN()))=TRUNC(INDIRECT(ADDRESS(ROW(),COLUMN())))</formula>
    </cfRule>
  </conditionalFormatting>
  <dataValidations count="9">
    <dataValidation type="list" operator="equal" allowBlank="1" showDropDown="0" showInputMessage="1" showErrorMessage="1" sqref="AC3">
      <formula1>#REF!</formula1>
    </dataValidation>
    <dataValidation type="list" operator="equal" allowBlank="1" showDropDown="0" showInputMessage="1" showErrorMessage="1" sqref="BB3:BE3">
      <formula1>"４週,暦月"</formula1>
    </dataValidation>
    <dataValidation type="list" operator="equal" allowBlank="1" showDropDown="0" showInputMessage="1" showErrorMessage="1" sqref="BB4:BE4">
      <formula1>"予定,実績,予定・実績"</formula1>
    </dataValidation>
    <dataValidation type="decimal" allowBlank="1" showDropDown="0" showInputMessage="1" showErrorMessage="1" error="入力可能範囲　32～40" sqref="AX6">
      <formula1>32</formula1>
      <formula2>40</formula2>
    </dataValidation>
    <dataValidation type="list" operator="equal" allowBlank="1" showDropDown="0" showInputMessage="1" showErrorMessage="0" sqref="C22:E321">
      <formula1>職種</formula1>
    </dataValidation>
    <dataValidation type="list" operator="equal" allowBlank="1" showDropDown="0" showInputMessage="1" showErrorMessage="0" sqref="G22:G321">
      <formula1>"A,B,C,D"</formula1>
    </dataValidation>
    <dataValidation type="list" operator="equal" allowBlank="1" showDropDown="0" showInputMessage="1" showErrorMessage="0" error="リストにない場合のみ、入力してください。" sqref="H22:K321">
      <formula1>INDIRECT(C22)</formula1>
    </dataValidation>
    <dataValidation type="list" operator="equal" allowBlank="1" showDropDown="0" showInputMessage="1" showErrorMessage="0" sqref="S22:AW22 S25:AW25 S28:AW28 S31:AW31 S34:AW34 S37:AW37 S40:AW40 S43:AW43 S46:AW46 S49:AW49 S52:AW52 S55:AW55 S58:AW58 S61:AW61 S64:AW64 S67:AW67 S70:AW70 S73:AW73 S76:AW76 S79:AW79 S82:AW82 S85:AW85 S88:AW88 S91:AW91 S94:AW94 S97:AW97 S100:AW100 S103:AW103 S106:AW106 S109:AW109 S112:AW112 S115:AW115 S118:AW118 S121:AW121 S124:AW124 S127:AW127 S130:AW130 S133:AW133 S136:AW136 S139:AW139 S142:AW142 S145:AW145 S148:AW148 S151:AW151 S154:AW154 S157:AW157 S160:AW160 S163:AW163 S166:AW166 S169:AW169 S172:AW172 S175:AW175 S178:AW178 S181:AW181 S184:AW184 S187:AW187 S190:AW190 S193:AW193 S196:AW196 S199:AW199 S202:AW202 S205:AW205 S208:AW208 S211:AW211 S214:AW214 S217:AW217 S220:AW220 S223:AW223 S226:AW226 S229:AW229 S232:AW232 S235:AW235 S238:AW238 S241:AW241 S244:AW244 S247:AW247 S250:AW250 S253:AW253 S256:AW256 S259:AW259 S262:AW262 S265:AW265 S268:AW268 S271:AW271 S274:AW274 S277:AW277 S280:AW280 S283:AW283 S286:AW286 S289:AW289 S292:AW292 S295:AW295 S298:AW298 S301:AW301 S304:AW304 S307:AW307 S310:AW310 S313:AW313 S316:AW316 S319:AW319">
      <formula1>シフト記号表</formula1>
    </dataValidation>
    <dataValidation type="list" allowBlank="1" showDropDown="0" showInputMessage="1" showErrorMessage="1" sqref="AP1:BE1">
      <formula1>サービス種別</formula1>
    </dataValidation>
  </dataValidations>
  <printOptions horizontalCentered="1"/>
  <pageMargins left="0.15763888888888899" right="0.15763888888888899" top="0.31527777777777799" bottom="0.15833333333333299" header="0.51180555555555496" footer="0.31527777777777799"/>
  <pageSetup paperSize="9" firstPageNumber="0" fitToWidth="1" fitToHeight="0" orientation="landscape" usePrinterDefaults="1" useFirstPageNumber="1" horizontalDpi="300" verticalDpi="300"/>
  <headerFooter>
    <oddFooter>&amp;R&amp;14&amp;P/&amp;N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AMK42"/>
  <sheetViews>
    <sheetView workbookViewId="0"/>
  </sheetViews>
  <sheetFormatPr defaultRowHeight="25.5"/>
  <cols>
    <col min="1" max="1" width="1.60546875" style="184" customWidth="1"/>
    <col min="2" max="2" width="5.67578125" style="185" customWidth="1"/>
    <col min="3" max="3" width="10.7109375" style="185" customWidth="1"/>
    <col min="4" max="4" width="3.31640625" style="185" customWidth="1"/>
    <col min="5" max="5" width="15.7421875" style="184" customWidth="1"/>
    <col min="6" max="6" width="3.31640625" style="184" customWidth="1"/>
    <col min="7" max="7" width="15.7421875" style="184" customWidth="1"/>
    <col min="8" max="8" width="3.31640625" style="184" customWidth="1"/>
    <col min="9" max="9" width="15.7421875" style="185" customWidth="1"/>
    <col min="10" max="10" width="3.31640625" style="184" customWidth="1"/>
    <col min="11" max="11" width="15.7421875" style="184" customWidth="1"/>
    <col min="12" max="12" width="3.31640625" style="184" customWidth="1"/>
    <col min="13" max="13" width="15.7421875" style="184" customWidth="1"/>
    <col min="14" max="14" width="3.31640625" style="184" customWidth="1"/>
    <col min="15" max="15" width="15.7421875" style="184" customWidth="1"/>
    <col min="16" max="16" width="3.31640625" style="184" customWidth="1"/>
    <col min="17" max="17" width="15.7421875" style="184" customWidth="1"/>
    <col min="18" max="18" width="3.31640625" style="184" customWidth="1"/>
    <col min="19" max="19" width="15.7421875" style="184" customWidth="1"/>
    <col min="20" max="20" width="3.31640625" style="184" customWidth="1"/>
    <col min="21" max="21" width="15.7421875" style="184" customWidth="1"/>
    <col min="22" max="22" width="3.31640625" style="184" customWidth="1"/>
    <col min="23" max="23" width="51.09375" style="184" customWidth="1"/>
    <col min="24" max="1025" width="9" style="184" customWidth="1"/>
  </cols>
  <sheetData>
    <row r="1" spans="2:23">
      <c r="B1" s="186" t="s">
        <v>94</v>
      </c>
      <c r="C1" s="5"/>
      <c r="D1" s="5"/>
      <c r="E1" s="5"/>
      <c r="F1" s="5"/>
      <c r="G1" s="5"/>
      <c r="H1" s="5"/>
      <c r="I1" s="5"/>
      <c r="J1" s="5"/>
      <c r="K1" s="5"/>
      <c r="M1" s="5"/>
      <c r="N1" s="5"/>
      <c r="O1" s="5"/>
      <c r="Q1" s="5"/>
      <c r="R1" s="5"/>
      <c r="S1" s="5"/>
      <c r="T1" s="5"/>
      <c r="U1" s="5"/>
      <c r="W1" s="5"/>
    </row>
    <row r="2" spans="2:23">
      <c r="B2" s="187" t="s">
        <v>96</v>
      </c>
      <c r="C2" s="5"/>
      <c r="D2" s="5"/>
      <c r="E2" s="193"/>
      <c r="F2" s="5"/>
      <c r="G2" s="5"/>
      <c r="H2" s="5"/>
      <c r="I2" s="188"/>
      <c r="J2" s="5"/>
      <c r="K2" s="5"/>
      <c r="M2" s="5"/>
      <c r="N2" s="5"/>
      <c r="O2" s="5"/>
      <c r="Q2" s="5"/>
      <c r="R2" s="5"/>
      <c r="S2" s="5"/>
      <c r="T2" s="5"/>
      <c r="U2" s="5"/>
      <c r="W2" s="5"/>
    </row>
    <row r="3" spans="2:23">
      <c r="B3" s="188" t="s">
        <v>97</v>
      </c>
      <c r="C3" s="5"/>
      <c r="D3" s="5"/>
      <c r="E3" s="194" t="s">
        <v>98</v>
      </c>
      <c r="F3" s="5"/>
      <c r="G3" s="5"/>
      <c r="H3" s="5"/>
      <c r="I3" s="188"/>
      <c r="J3" s="5"/>
      <c r="K3" s="5"/>
      <c r="M3" s="5"/>
      <c r="N3" s="5"/>
      <c r="O3" s="5"/>
      <c r="Q3" s="5"/>
      <c r="R3" s="5"/>
      <c r="S3" s="5"/>
      <c r="T3" s="5"/>
      <c r="U3" s="5"/>
      <c r="W3" s="5"/>
    </row>
    <row r="4" spans="2:23">
      <c r="B4" s="187"/>
      <c r="C4" s="5"/>
      <c r="D4" s="5"/>
      <c r="E4" s="195" t="s">
        <v>100</v>
      </c>
      <c r="F4" s="195"/>
      <c r="G4" s="195"/>
      <c r="H4" s="195"/>
      <c r="I4" s="195"/>
      <c r="J4" s="195"/>
      <c r="K4" s="195"/>
      <c r="M4" s="195" t="s">
        <v>101</v>
      </c>
      <c r="N4" s="195"/>
      <c r="O4" s="195"/>
      <c r="Q4" s="195" t="s">
        <v>103</v>
      </c>
      <c r="R4" s="195"/>
      <c r="S4" s="195"/>
      <c r="T4" s="195"/>
      <c r="U4" s="195"/>
      <c r="W4" s="195" t="s">
        <v>104</v>
      </c>
    </row>
    <row r="5" spans="2:23">
      <c r="B5" s="185" t="s">
        <v>61</v>
      </c>
      <c r="C5" s="189" t="s">
        <v>105</v>
      </c>
      <c r="D5" s="5"/>
      <c r="E5" s="189" t="s">
        <v>106</v>
      </c>
      <c r="F5" s="185"/>
      <c r="G5" s="189" t="s">
        <v>107</v>
      </c>
      <c r="H5" s="5"/>
      <c r="I5" s="189" t="s">
        <v>108</v>
      </c>
      <c r="J5" s="5"/>
      <c r="K5" s="189" t="s">
        <v>100</v>
      </c>
      <c r="M5" s="189" t="s">
        <v>109</v>
      </c>
      <c r="N5" s="5"/>
      <c r="O5" s="189" t="s">
        <v>110</v>
      </c>
      <c r="Q5" s="189" t="s">
        <v>109</v>
      </c>
      <c r="R5" s="5"/>
      <c r="S5" s="189" t="s">
        <v>110</v>
      </c>
      <c r="U5" s="189" t="s">
        <v>100</v>
      </c>
      <c r="W5" s="195"/>
    </row>
    <row r="6" spans="2:23">
      <c r="B6" s="185">
        <v>1</v>
      </c>
      <c r="C6" s="190" t="s">
        <v>75</v>
      </c>
      <c r="D6" s="189" t="s">
        <v>5</v>
      </c>
      <c r="E6" s="196">
        <v>0.375</v>
      </c>
      <c r="F6" s="189" t="s">
        <v>53</v>
      </c>
      <c r="G6" s="196">
        <v>0.75</v>
      </c>
      <c r="H6" s="198" t="s">
        <v>112</v>
      </c>
      <c r="I6" s="196">
        <v>4.1666666666666699e-002</v>
      </c>
      <c r="J6" s="184" t="s">
        <v>6</v>
      </c>
      <c r="K6" s="199">
        <f t="shared" ref="K6:K25" si="0">(G6-E6-I6)*24</f>
        <v>8</v>
      </c>
      <c r="M6" s="196">
        <v>0.39583333333333298</v>
      </c>
      <c r="N6" s="189" t="s">
        <v>53</v>
      </c>
      <c r="O6" s="196">
        <v>0.6875</v>
      </c>
      <c r="Q6" s="200">
        <f t="shared" ref="Q6:Q25" si="1">IF(E6&lt;M6,M6,E6)</f>
        <v>0.39583333333333298</v>
      </c>
      <c r="R6" s="189" t="s">
        <v>53</v>
      </c>
      <c r="S6" s="200">
        <f t="shared" ref="S6:S25" si="2">IF(G6&gt;O6,O6,G6)</f>
        <v>0.6875</v>
      </c>
      <c r="U6" s="199">
        <f t="shared" ref="U6:U25" si="3">(S6-Q6)*24</f>
        <v>7.0000000000000089</v>
      </c>
      <c r="W6" s="201"/>
    </row>
    <row r="7" spans="2:23">
      <c r="B7" s="185">
        <v>2</v>
      </c>
      <c r="C7" s="190" t="s">
        <v>113</v>
      </c>
      <c r="D7" s="189" t="s">
        <v>5</v>
      </c>
      <c r="E7" s="196"/>
      <c r="F7" s="189" t="s">
        <v>53</v>
      </c>
      <c r="G7" s="196"/>
      <c r="H7" s="198" t="s">
        <v>112</v>
      </c>
      <c r="I7" s="196">
        <v>0</v>
      </c>
      <c r="J7" s="184" t="s">
        <v>6</v>
      </c>
      <c r="K7" s="199">
        <f t="shared" si="0"/>
        <v>0</v>
      </c>
      <c r="M7" s="196"/>
      <c r="N7" s="189" t="s">
        <v>53</v>
      </c>
      <c r="O7" s="196"/>
      <c r="Q7" s="200">
        <f t="shared" si="1"/>
        <v>0</v>
      </c>
      <c r="R7" s="189" t="s">
        <v>53</v>
      </c>
      <c r="S7" s="200">
        <f t="shared" si="2"/>
        <v>0</v>
      </c>
      <c r="U7" s="199">
        <f t="shared" si="3"/>
        <v>0</v>
      </c>
      <c r="W7" s="201"/>
    </row>
    <row r="8" spans="2:23">
      <c r="B8" s="185">
        <v>3</v>
      </c>
      <c r="C8" s="190" t="s">
        <v>114</v>
      </c>
      <c r="D8" s="189" t="s">
        <v>5</v>
      </c>
      <c r="E8" s="196"/>
      <c r="F8" s="189" t="s">
        <v>53</v>
      </c>
      <c r="G8" s="196"/>
      <c r="H8" s="198" t="s">
        <v>112</v>
      </c>
      <c r="I8" s="196">
        <v>0</v>
      </c>
      <c r="J8" s="184" t="s">
        <v>6</v>
      </c>
      <c r="K8" s="199">
        <f t="shared" si="0"/>
        <v>0</v>
      </c>
      <c r="M8" s="196"/>
      <c r="N8" s="189" t="s">
        <v>53</v>
      </c>
      <c r="O8" s="196"/>
      <c r="Q8" s="200">
        <f t="shared" si="1"/>
        <v>0</v>
      </c>
      <c r="R8" s="189" t="s">
        <v>53</v>
      </c>
      <c r="S8" s="200">
        <f t="shared" si="2"/>
        <v>0</v>
      </c>
      <c r="U8" s="199">
        <f t="shared" si="3"/>
        <v>0</v>
      </c>
      <c r="W8" s="201"/>
    </row>
    <row r="9" spans="2:23">
      <c r="B9" s="185">
        <v>4</v>
      </c>
      <c r="C9" s="190" t="s">
        <v>115</v>
      </c>
      <c r="D9" s="189" t="s">
        <v>5</v>
      </c>
      <c r="E9" s="196"/>
      <c r="F9" s="189" t="s">
        <v>53</v>
      </c>
      <c r="G9" s="196"/>
      <c r="H9" s="198" t="s">
        <v>112</v>
      </c>
      <c r="I9" s="196">
        <v>0</v>
      </c>
      <c r="J9" s="184" t="s">
        <v>6</v>
      </c>
      <c r="K9" s="199">
        <f t="shared" si="0"/>
        <v>0</v>
      </c>
      <c r="M9" s="196"/>
      <c r="N9" s="189" t="s">
        <v>53</v>
      </c>
      <c r="O9" s="196"/>
      <c r="Q9" s="200">
        <f t="shared" si="1"/>
        <v>0</v>
      </c>
      <c r="R9" s="189" t="s">
        <v>53</v>
      </c>
      <c r="S9" s="200">
        <f t="shared" si="2"/>
        <v>0</v>
      </c>
      <c r="U9" s="199">
        <f t="shared" si="3"/>
        <v>0</v>
      </c>
      <c r="W9" s="201"/>
    </row>
    <row r="10" spans="2:23">
      <c r="B10" s="185">
        <v>5</v>
      </c>
      <c r="C10" s="190" t="s">
        <v>117</v>
      </c>
      <c r="D10" s="189" t="s">
        <v>5</v>
      </c>
      <c r="E10" s="196"/>
      <c r="F10" s="189" t="s">
        <v>53</v>
      </c>
      <c r="G10" s="196"/>
      <c r="H10" s="198" t="s">
        <v>112</v>
      </c>
      <c r="I10" s="196">
        <v>0</v>
      </c>
      <c r="J10" s="184" t="s">
        <v>6</v>
      </c>
      <c r="K10" s="199">
        <f t="shared" si="0"/>
        <v>0</v>
      </c>
      <c r="M10" s="196"/>
      <c r="N10" s="189" t="s">
        <v>53</v>
      </c>
      <c r="O10" s="196"/>
      <c r="Q10" s="200">
        <f t="shared" si="1"/>
        <v>0</v>
      </c>
      <c r="R10" s="189" t="s">
        <v>53</v>
      </c>
      <c r="S10" s="200">
        <f t="shared" si="2"/>
        <v>0</v>
      </c>
      <c r="U10" s="199">
        <f t="shared" si="3"/>
        <v>0</v>
      </c>
      <c r="W10" s="201"/>
    </row>
    <row r="11" spans="2:23">
      <c r="B11" s="185">
        <v>6</v>
      </c>
      <c r="C11" s="190" t="s">
        <v>31</v>
      </c>
      <c r="D11" s="189" t="s">
        <v>5</v>
      </c>
      <c r="E11" s="196"/>
      <c r="F11" s="189" t="s">
        <v>53</v>
      </c>
      <c r="G11" s="196"/>
      <c r="H11" s="198" t="s">
        <v>112</v>
      </c>
      <c r="I11" s="196">
        <v>0</v>
      </c>
      <c r="J11" s="184" t="s">
        <v>6</v>
      </c>
      <c r="K11" s="199">
        <f t="shared" si="0"/>
        <v>0</v>
      </c>
      <c r="M11" s="196"/>
      <c r="N11" s="189" t="s">
        <v>53</v>
      </c>
      <c r="O11" s="196"/>
      <c r="Q11" s="200">
        <f t="shared" si="1"/>
        <v>0</v>
      </c>
      <c r="R11" s="189" t="s">
        <v>53</v>
      </c>
      <c r="S11" s="200">
        <f t="shared" si="2"/>
        <v>0</v>
      </c>
      <c r="U11" s="199">
        <f t="shared" si="3"/>
        <v>0</v>
      </c>
      <c r="W11" s="201"/>
    </row>
    <row r="12" spans="2:23">
      <c r="B12" s="185">
        <v>7</v>
      </c>
      <c r="C12" s="190" t="s">
        <v>99</v>
      </c>
      <c r="D12" s="189" t="s">
        <v>5</v>
      </c>
      <c r="E12" s="196"/>
      <c r="F12" s="189" t="s">
        <v>53</v>
      </c>
      <c r="G12" s="196"/>
      <c r="H12" s="198" t="s">
        <v>112</v>
      </c>
      <c r="I12" s="196">
        <v>0</v>
      </c>
      <c r="J12" s="184" t="s">
        <v>6</v>
      </c>
      <c r="K12" s="199">
        <f t="shared" si="0"/>
        <v>0</v>
      </c>
      <c r="M12" s="196"/>
      <c r="N12" s="189" t="s">
        <v>53</v>
      </c>
      <c r="O12" s="196"/>
      <c r="Q12" s="200">
        <f t="shared" si="1"/>
        <v>0</v>
      </c>
      <c r="R12" s="189" t="s">
        <v>53</v>
      </c>
      <c r="S12" s="200">
        <f t="shared" si="2"/>
        <v>0</v>
      </c>
      <c r="U12" s="199">
        <f t="shared" si="3"/>
        <v>0</v>
      </c>
      <c r="W12" s="201"/>
    </row>
    <row r="13" spans="2:23">
      <c r="B13" s="185">
        <v>8</v>
      </c>
      <c r="C13" s="190" t="s">
        <v>118</v>
      </c>
      <c r="D13" s="189" t="s">
        <v>5</v>
      </c>
      <c r="E13" s="196"/>
      <c r="F13" s="189" t="s">
        <v>53</v>
      </c>
      <c r="G13" s="196"/>
      <c r="H13" s="198" t="s">
        <v>112</v>
      </c>
      <c r="I13" s="196">
        <v>0</v>
      </c>
      <c r="J13" s="184" t="s">
        <v>6</v>
      </c>
      <c r="K13" s="199">
        <f t="shared" si="0"/>
        <v>0</v>
      </c>
      <c r="M13" s="196"/>
      <c r="N13" s="189" t="s">
        <v>53</v>
      </c>
      <c r="O13" s="196"/>
      <c r="Q13" s="200">
        <f t="shared" si="1"/>
        <v>0</v>
      </c>
      <c r="R13" s="189" t="s">
        <v>53</v>
      </c>
      <c r="S13" s="200">
        <f t="shared" si="2"/>
        <v>0</v>
      </c>
      <c r="U13" s="199">
        <f t="shared" si="3"/>
        <v>0</v>
      </c>
      <c r="W13" s="201"/>
    </row>
    <row r="14" spans="2:23">
      <c r="B14" s="185">
        <v>9</v>
      </c>
      <c r="C14" s="190" t="s">
        <v>119</v>
      </c>
      <c r="D14" s="189" t="s">
        <v>5</v>
      </c>
      <c r="E14" s="196"/>
      <c r="F14" s="189" t="s">
        <v>53</v>
      </c>
      <c r="G14" s="196"/>
      <c r="H14" s="198" t="s">
        <v>112</v>
      </c>
      <c r="I14" s="196">
        <v>0</v>
      </c>
      <c r="J14" s="184" t="s">
        <v>6</v>
      </c>
      <c r="K14" s="199">
        <f t="shared" si="0"/>
        <v>0</v>
      </c>
      <c r="M14" s="196"/>
      <c r="N14" s="189" t="s">
        <v>53</v>
      </c>
      <c r="O14" s="196"/>
      <c r="Q14" s="200">
        <f t="shared" si="1"/>
        <v>0</v>
      </c>
      <c r="R14" s="189" t="s">
        <v>53</v>
      </c>
      <c r="S14" s="200">
        <f t="shared" si="2"/>
        <v>0</v>
      </c>
      <c r="U14" s="199">
        <f t="shared" si="3"/>
        <v>0</v>
      </c>
      <c r="W14" s="201"/>
    </row>
    <row r="15" spans="2:23">
      <c r="B15" s="185">
        <v>10</v>
      </c>
      <c r="C15" s="190" t="s">
        <v>120</v>
      </c>
      <c r="D15" s="189" t="s">
        <v>5</v>
      </c>
      <c r="E15" s="196"/>
      <c r="F15" s="189" t="s">
        <v>53</v>
      </c>
      <c r="G15" s="196"/>
      <c r="H15" s="198" t="s">
        <v>112</v>
      </c>
      <c r="I15" s="196">
        <v>0</v>
      </c>
      <c r="J15" s="184" t="s">
        <v>6</v>
      </c>
      <c r="K15" s="199">
        <f t="shared" si="0"/>
        <v>0</v>
      </c>
      <c r="M15" s="196"/>
      <c r="N15" s="189" t="s">
        <v>53</v>
      </c>
      <c r="O15" s="196"/>
      <c r="Q15" s="200">
        <f t="shared" si="1"/>
        <v>0</v>
      </c>
      <c r="R15" s="189" t="s">
        <v>53</v>
      </c>
      <c r="S15" s="200">
        <f t="shared" si="2"/>
        <v>0</v>
      </c>
      <c r="U15" s="199">
        <f t="shared" si="3"/>
        <v>0</v>
      </c>
      <c r="W15" s="201"/>
    </row>
    <row r="16" spans="2:23">
      <c r="B16" s="185">
        <v>11</v>
      </c>
      <c r="C16" s="190" t="s">
        <v>121</v>
      </c>
      <c r="D16" s="189" t="s">
        <v>5</v>
      </c>
      <c r="E16" s="196"/>
      <c r="F16" s="189" t="s">
        <v>53</v>
      </c>
      <c r="G16" s="196"/>
      <c r="H16" s="198" t="s">
        <v>112</v>
      </c>
      <c r="I16" s="196">
        <v>0</v>
      </c>
      <c r="J16" s="184" t="s">
        <v>6</v>
      </c>
      <c r="K16" s="199">
        <f t="shared" si="0"/>
        <v>0</v>
      </c>
      <c r="M16" s="196"/>
      <c r="N16" s="189" t="s">
        <v>53</v>
      </c>
      <c r="O16" s="196"/>
      <c r="Q16" s="200">
        <f t="shared" si="1"/>
        <v>0</v>
      </c>
      <c r="R16" s="189" t="s">
        <v>53</v>
      </c>
      <c r="S16" s="200">
        <f t="shared" si="2"/>
        <v>0</v>
      </c>
      <c r="U16" s="199">
        <f t="shared" si="3"/>
        <v>0</v>
      </c>
      <c r="W16" s="201"/>
    </row>
    <row r="17" spans="2:23">
      <c r="B17" s="185">
        <v>12</v>
      </c>
      <c r="C17" s="190" t="s">
        <v>122</v>
      </c>
      <c r="D17" s="189" t="s">
        <v>5</v>
      </c>
      <c r="E17" s="196"/>
      <c r="F17" s="189" t="s">
        <v>53</v>
      </c>
      <c r="G17" s="196"/>
      <c r="H17" s="198" t="s">
        <v>112</v>
      </c>
      <c r="I17" s="196">
        <v>0</v>
      </c>
      <c r="J17" s="184" t="s">
        <v>6</v>
      </c>
      <c r="K17" s="199">
        <f t="shared" si="0"/>
        <v>0</v>
      </c>
      <c r="M17" s="196"/>
      <c r="N17" s="189" t="s">
        <v>53</v>
      </c>
      <c r="O17" s="196"/>
      <c r="Q17" s="200">
        <f t="shared" si="1"/>
        <v>0</v>
      </c>
      <c r="R17" s="189" t="s">
        <v>53</v>
      </c>
      <c r="S17" s="200">
        <f t="shared" si="2"/>
        <v>0</v>
      </c>
      <c r="U17" s="199">
        <f t="shared" si="3"/>
        <v>0</v>
      </c>
      <c r="W17" s="201"/>
    </row>
    <row r="18" spans="2:23">
      <c r="B18" s="185">
        <v>13</v>
      </c>
      <c r="C18" s="190" t="s">
        <v>15</v>
      </c>
      <c r="D18" s="189" t="s">
        <v>5</v>
      </c>
      <c r="E18" s="196"/>
      <c r="F18" s="189" t="s">
        <v>53</v>
      </c>
      <c r="G18" s="196"/>
      <c r="H18" s="198" t="s">
        <v>112</v>
      </c>
      <c r="I18" s="196">
        <v>0</v>
      </c>
      <c r="J18" s="184" t="s">
        <v>6</v>
      </c>
      <c r="K18" s="199">
        <f t="shared" si="0"/>
        <v>0</v>
      </c>
      <c r="M18" s="196"/>
      <c r="N18" s="189" t="s">
        <v>53</v>
      </c>
      <c r="O18" s="196"/>
      <c r="Q18" s="200">
        <f t="shared" si="1"/>
        <v>0</v>
      </c>
      <c r="R18" s="189" t="s">
        <v>53</v>
      </c>
      <c r="S18" s="200">
        <f t="shared" si="2"/>
        <v>0</v>
      </c>
      <c r="U18" s="199">
        <f t="shared" si="3"/>
        <v>0</v>
      </c>
      <c r="W18" s="201"/>
    </row>
    <row r="19" spans="2:23">
      <c r="B19" s="185">
        <v>14</v>
      </c>
      <c r="C19" s="190" t="s">
        <v>123</v>
      </c>
      <c r="D19" s="189" t="s">
        <v>5</v>
      </c>
      <c r="E19" s="196"/>
      <c r="F19" s="189" t="s">
        <v>53</v>
      </c>
      <c r="G19" s="196"/>
      <c r="H19" s="198" t="s">
        <v>112</v>
      </c>
      <c r="I19" s="196">
        <v>0</v>
      </c>
      <c r="J19" s="184" t="s">
        <v>6</v>
      </c>
      <c r="K19" s="199">
        <f t="shared" si="0"/>
        <v>0</v>
      </c>
      <c r="M19" s="196"/>
      <c r="N19" s="189" t="s">
        <v>53</v>
      </c>
      <c r="O19" s="196"/>
      <c r="Q19" s="200">
        <f t="shared" si="1"/>
        <v>0</v>
      </c>
      <c r="R19" s="189" t="s">
        <v>53</v>
      </c>
      <c r="S19" s="200">
        <f t="shared" si="2"/>
        <v>0</v>
      </c>
      <c r="U19" s="199">
        <f t="shared" si="3"/>
        <v>0</v>
      </c>
      <c r="W19" s="201"/>
    </row>
    <row r="20" spans="2:23">
      <c r="B20" s="185">
        <v>15</v>
      </c>
      <c r="C20" s="190" t="s">
        <v>4</v>
      </c>
      <c r="D20" s="189" t="s">
        <v>5</v>
      </c>
      <c r="E20" s="196"/>
      <c r="F20" s="189" t="s">
        <v>53</v>
      </c>
      <c r="G20" s="196"/>
      <c r="H20" s="198" t="s">
        <v>112</v>
      </c>
      <c r="I20" s="196">
        <v>0</v>
      </c>
      <c r="J20" s="184" t="s">
        <v>6</v>
      </c>
      <c r="K20" s="199">
        <f t="shared" si="0"/>
        <v>0</v>
      </c>
      <c r="M20" s="196"/>
      <c r="N20" s="189" t="s">
        <v>53</v>
      </c>
      <c r="O20" s="196"/>
      <c r="Q20" s="200">
        <f t="shared" si="1"/>
        <v>0</v>
      </c>
      <c r="R20" s="189" t="s">
        <v>53</v>
      </c>
      <c r="S20" s="200">
        <f t="shared" si="2"/>
        <v>0</v>
      </c>
      <c r="U20" s="199">
        <f t="shared" si="3"/>
        <v>0</v>
      </c>
      <c r="W20" s="201"/>
    </row>
    <row r="21" spans="2:23">
      <c r="B21" s="185">
        <v>16</v>
      </c>
      <c r="C21" s="190" t="s">
        <v>124</v>
      </c>
      <c r="D21" s="189" t="s">
        <v>5</v>
      </c>
      <c r="E21" s="196"/>
      <c r="F21" s="189" t="s">
        <v>53</v>
      </c>
      <c r="G21" s="196"/>
      <c r="H21" s="198" t="s">
        <v>112</v>
      </c>
      <c r="I21" s="196">
        <v>0</v>
      </c>
      <c r="J21" s="184" t="s">
        <v>6</v>
      </c>
      <c r="K21" s="199">
        <f t="shared" si="0"/>
        <v>0</v>
      </c>
      <c r="M21" s="196"/>
      <c r="N21" s="189" t="s">
        <v>53</v>
      </c>
      <c r="O21" s="196"/>
      <c r="Q21" s="200">
        <f t="shared" si="1"/>
        <v>0</v>
      </c>
      <c r="R21" s="189" t="s">
        <v>53</v>
      </c>
      <c r="S21" s="200">
        <f t="shared" si="2"/>
        <v>0</v>
      </c>
      <c r="U21" s="199">
        <f t="shared" si="3"/>
        <v>0</v>
      </c>
      <c r="W21" s="201"/>
    </row>
    <row r="22" spans="2:23">
      <c r="B22" s="185">
        <v>17</v>
      </c>
      <c r="C22" s="190" t="s">
        <v>50</v>
      </c>
      <c r="D22" s="189" t="s">
        <v>5</v>
      </c>
      <c r="E22" s="196"/>
      <c r="F22" s="189" t="s">
        <v>53</v>
      </c>
      <c r="G22" s="196"/>
      <c r="H22" s="198" t="s">
        <v>112</v>
      </c>
      <c r="I22" s="196">
        <v>0</v>
      </c>
      <c r="J22" s="184" t="s">
        <v>6</v>
      </c>
      <c r="K22" s="199">
        <f t="shared" si="0"/>
        <v>0</v>
      </c>
      <c r="M22" s="196"/>
      <c r="N22" s="189" t="s">
        <v>53</v>
      </c>
      <c r="O22" s="196"/>
      <c r="Q22" s="200">
        <f t="shared" si="1"/>
        <v>0</v>
      </c>
      <c r="R22" s="189" t="s">
        <v>53</v>
      </c>
      <c r="S22" s="200">
        <f t="shared" si="2"/>
        <v>0</v>
      </c>
      <c r="U22" s="199">
        <f t="shared" si="3"/>
        <v>0</v>
      </c>
      <c r="W22" s="201"/>
    </row>
    <row r="23" spans="2:23">
      <c r="B23" s="185">
        <v>18</v>
      </c>
      <c r="C23" s="190" t="s">
        <v>126</v>
      </c>
      <c r="D23" s="189" t="s">
        <v>5</v>
      </c>
      <c r="E23" s="196"/>
      <c r="F23" s="189" t="s">
        <v>53</v>
      </c>
      <c r="G23" s="196"/>
      <c r="H23" s="198" t="s">
        <v>112</v>
      </c>
      <c r="I23" s="196">
        <v>0</v>
      </c>
      <c r="J23" s="184" t="s">
        <v>6</v>
      </c>
      <c r="K23" s="199">
        <f t="shared" si="0"/>
        <v>0</v>
      </c>
      <c r="M23" s="196"/>
      <c r="N23" s="189" t="s">
        <v>53</v>
      </c>
      <c r="O23" s="196"/>
      <c r="Q23" s="200">
        <f t="shared" si="1"/>
        <v>0</v>
      </c>
      <c r="R23" s="189" t="s">
        <v>53</v>
      </c>
      <c r="S23" s="200">
        <f t="shared" si="2"/>
        <v>0</v>
      </c>
      <c r="U23" s="199">
        <f t="shared" si="3"/>
        <v>0</v>
      </c>
      <c r="W23" s="201"/>
    </row>
    <row r="24" spans="2:23">
      <c r="B24" s="185">
        <v>19</v>
      </c>
      <c r="C24" s="190" t="s">
        <v>127</v>
      </c>
      <c r="D24" s="189" t="s">
        <v>5</v>
      </c>
      <c r="E24" s="196"/>
      <c r="F24" s="189" t="s">
        <v>53</v>
      </c>
      <c r="G24" s="196"/>
      <c r="H24" s="198" t="s">
        <v>112</v>
      </c>
      <c r="I24" s="196">
        <v>0</v>
      </c>
      <c r="J24" s="184" t="s">
        <v>6</v>
      </c>
      <c r="K24" s="199">
        <f t="shared" si="0"/>
        <v>0</v>
      </c>
      <c r="M24" s="196"/>
      <c r="N24" s="189" t="s">
        <v>53</v>
      </c>
      <c r="O24" s="196"/>
      <c r="Q24" s="200">
        <f t="shared" si="1"/>
        <v>0</v>
      </c>
      <c r="R24" s="189" t="s">
        <v>53</v>
      </c>
      <c r="S24" s="200">
        <f t="shared" si="2"/>
        <v>0</v>
      </c>
      <c r="U24" s="199">
        <f t="shared" si="3"/>
        <v>0</v>
      </c>
      <c r="W24" s="201"/>
    </row>
    <row r="25" spans="2:23">
      <c r="B25" s="185">
        <v>20</v>
      </c>
      <c r="C25" s="190" t="s">
        <v>128</v>
      </c>
      <c r="D25" s="189" t="s">
        <v>5</v>
      </c>
      <c r="E25" s="196"/>
      <c r="F25" s="189" t="s">
        <v>53</v>
      </c>
      <c r="G25" s="196"/>
      <c r="H25" s="198" t="s">
        <v>112</v>
      </c>
      <c r="I25" s="196">
        <v>0</v>
      </c>
      <c r="J25" s="184" t="s">
        <v>6</v>
      </c>
      <c r="K25" s="199">
        <f t="shared" si="0"/>
        <v>0</v>
      </c>
      <c r="M25" s="196"/>
      <c r="N25" s="189" t="s">
        <v>53</v>
      </c>
      <c r="O25" s="196"/>
      <c r="Q25" s="200">
        <f t="shared" si="1"/>
        <v>0</v>
      </c>
      <c r="R25" s="189" t="s">
        <v>53</v>
      </c>
      <c r="S25" s="200">
        <f t="shared" si="2"/>
        <v>0</v>
      </c>
      <c r="U25" s="199">
        <f t="shared" si="3"/>
        <v>0</v>
      </c>
      <c r="W25" s="201"/>
    </row>
    <row r="26" spans="2:23">
      <c r="B26" s="185">
        <v>21</v>
      </c>
      <c r="C26" s="190" t="s">
        <v>129</v>
      </c>
      <c r="D26" s="189" t="s">
        <v>5</v>
      </c>
      <c r="E26" s="197"/>
      <c r="F26" s="189" t="s">
        <v>53</v>
      </c>
      <c r="G26" s="197"/>
      <c r="H26" s="198" t="s">
        <v>112</v>
      </c>
      <c r="I26" s="197"/>
      <c r="J26" s="184" t="s">
        <v>6</v>
      </c>
      <c r="K26" s="190">
        <v>1</v>
      </c>
      <c r="M26" s="199"/>
      <c r="N26" s="189" t="s">
        <v>53</v>
      </c>
      <c r="O26" s="199"/>
      <c r="Q26" s="199"/>
      <c r="R26" s="189" t="s">
        <v>53</v>
      </c>
      <c r="S26" s="199"/>
      <c r="U26" s="190">
        <v>1</v>
      </c>
      <c r="W26" s="201"/>
    </row>
    <row r="27" spans="2:23">
      <c r="B27" s="185">
        <v>22</v>
      </c>
      <c r="C27" s="190" t="s">
        <v>130</v>
      </c>
      <c r="D27" s="189" t="s">
        <v>5</v>
      </c>
      <c r="E27" s="197"/>
      <c r="F27" s="189" t="s">
        <v>53</v>
      </c>
      <c r="G27" s="197"/>
      <c r="H27" s="198" t="s">
        <v>112</v>
      </c>
      <c r="I27" s="197"/>
      <c r="J27" s="184" t="s">
        <v>6</v>
      </c>
      <c r="K27" s="190">
        <v>2</v>
      </c>
      <c r="M27" s="199"/>
      <c r="N27" s="189" t="s">
        <v>53</v>
      </c>
      <c r="O27" s="199"/>
      <c r="Q27" s="199"/>
      <c r="R27" s="189" t="s">
        <v>53</v>
      </c>
      <c r="S27" s="199"/>
      <c r="U27" s="190">
        <v>2</v>
      </c>
      <c r="W27" s="201"/>
    </row>
    <row r="28" spans="2:23">
      <c r="B28" s="185">
        <v>23</v>
      </c>
      <c r="C28" s="190" t="s">
        <v>131</v>
      </c>
      <c r="D28" s="189" t="s">
        <v>5</v>
      </c>
      <c r="E28" s="197"/>
      <c r="F28" s="189" t="s">
        <v>53</v>
      </c>
      <c r="G28" s="197"/>
      <c r="H28" s="198" t="s">
        <v>112</v>
      </c>
      <c r="I28" s="197"/>
      <c r="J28" s="184" t="s">
        <v>6</v>
      </c>
      <c r="K28" s="190">
        <v>3</v>
      </c>
      <c r="M28" s="199"/>
      <c r="N28" s="189" t="s">
        <v>53</v>
      </c>
      <c r="O28" s="199"/>
      <c r="Q28" s="199"/>
      <c r="R28" s="189" t="s">
        <v>53</v>
      </c>
      <c r="S28" s="199"/>
      <c r="U28" s="190">
        <v>3</v>
      </c>
      <c r="W28" s="201"/>
    </row>
    <row r="29" spans="2:23">
      <c r="B29" s="185">
        <v>24</v>
      </c>
      <c r="C29" s="190" t="s">
        <v>81</v>
      </c>
      <c r="D29" s="189" t="s">
        <v>5</v>
      </c>
      <c r="E29" s="197"/>
      <c r="F29" s="189" t="s">
        <v>53</v>
      </c>
      <c r="G29" s="197"/>
      <c r="H29" s="198" t="s">
        <v>112</v>
      </c>
      <c r="I29" s="197"/>
      <c r="J29" s="184" t="s">
        <v>6</v>
      </c>
      <c r="K29" s="190">
        <v>4</v>
      </c>
      <c r="M29" s="199"/>
      <c r="N29" s="189" t="s">
        <v>53</v>
      </c>
      <c r="O29" s="199"/>
      <c r="Q29" s="199"/>
      <c r="R29" s="189" t="s">
        <v>53</v>
      </c>
      <c r="S29" s="199"/>
      <c r="U29" s="190">
        <v>4</v>
      </c>
      <c r="W29" s="201"/>
    </row>
    <row r="30" spans="2:23">
      <c r="B30" s="185">
        <v>25</v>
      </c>
      <c r="C30" s="190" t="s">
        <v>89</v>
      </c>
      <c r="D30" s="189" t="s">
        <v>5</v>
      </c>
      <c r="E30" s="197"/>
      <c r="F30" s="189" t="s">
        <v>53</v>
      </c>
      <c r="G30" s="197"/>
      <c r="H30" s="198" t="s">
        <v>112</v>
      </c>
      <c r="I30" s="197"/>
      <c r="J30" s="184" t="s">
        <v>6</v>
      </c>
      <c r="K30" s="190">
        <v>4</v>
      </c>
      <c r="M30" s="199"/>
      <c r="N30" s="189" t="s">
        <v>53</v>
      </c>
      <c r="O30" s="199"/>
      <c r="Q30" s="199"/>
      <c r="R30" s="189" t="s">
        <v>53</v>
      </c>
      <c r="S30" s="199"/>
      <c r="U30" s="190">
        <v>3</v>
      </c>
      <c r="W30" s="201"/>
    </row>
    <row r="31" spans="2:23">
      <c r="B31" s="185">
        <v>26</v>
      </c>
      <c r="C31" s="190" t="s">
        <v>55</v>
      </c>
      <c r="D31" s="189" t="s">
        <v>5</v>
      </c>
      <c r="E31" s="197"/>
      <c r="F31" s="189" t="s">
        <v>53</v>
      </c>
      <c r="G31" s="197"/>
      <c r="H31" s="198" t="s">
        <v>112</v>
      </c>
      <c r="I31" s="197"/>
      <c r="J31" s="184" t="s">
        <v>6</v>
      </c>
      <c r="K31" s="190">
        <v>5</v>
      </c>
      <c r="M31" s="199"/>
      <c r="N31" s="189" t="s">
        <v>53</v>
      </c>
      <c r="O31" s="199"/>
      <c r="Q31" s="199"/>
      <c r="R31" s="189" t="s">
        <v>53</v>
      </c>
      <c r="S31" s="199"/>
      <c r="U31" s="190">
        <v>5</v>
      </c>
      <c r="W31" s="201"/>
    </row>
    <row r="32" spans="2:23">
      <c r="B32" s="185">
        <v>27</v>
      </c>
      <c r="C32" s="191" t="s">
        <v>132</v>
      </c>
      <c r="D32" s="189" t="s">
        <v>5</v>
      </c>
      <c r="E32" s="197"/>
      <c r="F32" s="189" t="s">
        <v>53</v>
      </c>
      <c r="G32" s="197"/>
      <c r="H32" s="198" t="s">
        <v>112</v>
      </c>
      <c r="I32" s="197"/>
      <c r="J32" s="184" t="s">
        <v>6</v>
      </c>
      <c r="K32" s="190">
        <v>0</v>
      </c>
      <c r="M32" s="199"/>
      <c r="N32" s="189" t="s">
        <v>53</v>
      </c>
      <c r="O32" s="199"/>
      <c r="Q32" s="199"/>
      <c r="R32" s="189" t="s">
        <v>53</v>
      </c>
      <c r="S32" s="199"/>
      <c r="U32" s="190">
        <v>0</v>
      </c>
      <c r="W32" s="202" t="s">
        <v>134</v>
      </c>
    </row>
    <row r="33" spans="2:23">
      <c r="B33" s="185">
        <v>28</v>
      </c>
      <c r="C33" s="190" t="s">
        <v>133</v>
      </c>
      <c r="D33" s="189" t="s">
        <v>5</v>
      </c>
      <c r="E33" s="197"/>
      <c r="F33" s="189" t="s">
        <v>53</v>
      </c>
      <c r="G33" s="197"/>
      <c r="H33" s="198" t="s">
        <v>112</v>
      </c>
      <c r="I33" s="197"/>
      <c r="J33" s="184" t="s">
        <v>6</v>
      </c>
      <c r="K33" s="190"/>
      <c r="M33" s="199"/>
      <c r="N33" s="189" t="s">
        <v>53</v>
      </c>
      <c r="O33" s="199"/>
      <c r="Q33" s="199"/>
      <c r="R33" s="189" t="s">
        <v>53</v>
      </c>
      <c r="S33" s="199"/>
      <c r="U33" s="190"/>
      <c r="W33" s="201"/>
    </row>
    <row r="34" spans="2:23">
      <c r="B34" s="185">
        <v>29</v>
      </c>
      <c r="C34" s="190" t="s">
        <v>133</v>
      </c>
      <c r="D34" s="189" t="s">
        <v>5</v>
      </c>
      <c r="E34" s="197"/>
      <c r="F34" s="189" t="s">
        <v>53</v>
      </c>
      <c r="G34" s="197"/>
      <c r="H34" s="198" t="s">
        <v>112</v>
      </c>
      <c r="I34" s="197"/>
      <c r="J34" s="184" t="s">
        <v>6</v>
      </c>
      <c r="K34" s="190"/>
      <c r="M34" s="199"/>
      <c r="N34" s="189" t="s">
        <v>53</v>
      </c>
      <c r="O34" s="199"/>
      <c r="Q34" s="199"/>
      <c r="R34" s="189" t="s">
        <v>53</v>
      </c>
      <c r="S34" s="199"/>
      <c r="U34" s="190"/>
      <c r="W34" s="201"/>
    </row>
    <row r="35" spans="2:23">
      <c r="B35" s="185">
        <v>30</v>
      </c>
      <c r="C35" s="190" t="s">
        <v>133</v>
      </c>
      <c r="D35" s="189" t="s">
        <v>5</v>
      </c>
      <c r="E35" s="197"/>
      <c r="F35" s="189" t="s">
        <v>53</v>
      </c>
      <c r="G35" s="197"/>
      <c r="H35" s="198" t="s">
        <v>112</v>
      </c>
      <c r="I35" s="197"/>
      <c r="J35" s="184" t="s">
        <v>6</v>
      </c>
      <c r="K35" s="190"/>
      <c r="M35" s="199"/>
      <c r="N35" s="189" t="s">
        <v>53</v>
      </c>
      <c r="O35" s="199"/>
      <c r="Q35" s="199"/>
      <c r="R35" s="189" t="s">
        <v>53</v>
      </c>
      <c r="S35" s="199"/>
      <c r="U35" s="190"/>
      <c r="W35" s="201"/>
    </row>
    <row r="36" spans="2:23">
      <c r="C36" s="187"/>
    </row>
    <row r="37" spans="2:23">
      <c r="C37" s="192" t="s">
        <v>84</v>
      </c>
    </row>
    <row r="38" spans="2:23">
      <c r="C38" s="192" t="s">
        <v>136</v>
      </c>
    </row>
    <row r="39" spans="2:23">
      <c r="C39" s="192" t="s">
        <v>137</v>
      </c>
    </row>
    <row r="40" spans="2:23">
      <c r="C40" s="192" t="s">
        <v>139</v>
      </c>
    </row>
    <row r="41" spans="2:23">
      <c r="C41" s="187" t="s">
        <v>140</v>
      </c>
    </row>
    <row r="42" spans="2:23">
      <c r="C42" s="187" t="s">
        <v>141</v>
      </c>
    </row>
  </sheetData>
  <sheetProtection sheet="1" objects="1" scenarios="1"/>
  <mergeCells count="4">
    <mergeCell ref="E4:K4"/>
    <mergeCell ref="M4:O4"/>
    <mergeCell ref="Q4:U4"/>
    <mergeCell ref="W4:W5"/>
  </mergeCells>
  <phoneticPr fontId="2" type="Hiragana"/>
  <pageMargins left="0.15763888888888899" right="0.15763888888888899" top="0.55138888888888904" bottom="0.35416666666666702" header="0.51180555555555496" footer="0.51180555555555496"/>
  <pageSetup paperSize="9" firstPageNumber="0" fitToWidth="1" fitToHeight="0" orientation="landscape" usePrinterDefaults="1" useFirstPageNumber="1" horizontalDpi="300" verticalDpi="300"/>
  <headerFooter>
    <oddHeader xml:space="preserve">&amp;C
</oddHeader>
    <oddFooter xml:space="preserve">&amp;C
</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AMK68"/>
  <sheetViews>
    <sheetView workbookViewId="0"/>
  </sheetViews>
  <sheetFormatPr defaultRowHeight="18.75"/>
  <cols>
    <col min="1" max="1" width="1.8203125" style="319" customWidth="1"/>
    <col min="2" max="3" width="9" style="319" customWidth="1"/>
    <col min="4" max="4" width="46.05859375" style="319" customWidth="1"/>
    <col min="5" max="1025" width="9" style="319" customWidth="1"/>
  </cols>
  <sheetData>
    <row r="1" spans="1:1024">
      <c r="A1" s="5"/>
      <c r="B1" s="321" t="s">
        <v>142</v>
      </c>
      <c r="C1" s="5"/>
      <c r="D1" s="327"/>
      <c r="E1" s="327"/>
      <c r="F1" s="327"/>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row>
    <row r="2" spans="1:1024" s="206" customFormat="1" ht="20.25" customHeight="1">
      <c r="B2" s="322" t="s">
        <v>143</v>
      </c>
      <c r="C2" s="322"/>
      <c r="D2" s="327"/>
      <c r="E2" s="327"/>
      <c r="F2" s="327"/>
    </row>
    <row r="3" spans="1:1024" s="206" customFormat="1" ht="20.25" customHeight="1">
      <c r="B3" s="322"/>
      <c r="C3" s="322"/>
      <c r="D3" s="327"/>
      <c r="E3" s="327"/>
      <c r="F3" s="327"/>
    </row>
    <row r="4" spans="1:1024" s="320" customFormat="1" ht="20.25" customHeight="1">
      <c r="B4" s="323"/>
      <c r="C4" s="326" t="s">
        <v>144</v>
      </c>
      <c r="D4" s="327"/>
      <c r="F4" s="338" t="s">
        <v>145</v>
      </c>
      <c r="G4" s="338"/>
      <c r="H4" s="338"/>
      <c r="I4" s="338"/>
      <c r="J4" s="338"/>
      <c r="K4" s="338"/>
    </row>
    <row r="5" spans="1:1024" ht="20.25" customHeight="1">
      <c r="A5" s="320"/>
      <c r="B5" s="324"/>
      <c r="C5" s="326" t="s">
        <v>146</v>
      </c>
      <c r="D5" s="327"/>
      <c r="E5" s="5"/>
      <c r="F5" s="338"/>
      <c r="G5" s="338"/>
      <c r="H5" s="338"/>
      <c r="I5" s="338"/>
      <c r="J5" s="338"/>
      <c r="K5" s="338"/>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row>
    <row r="6" spans="1:1024" s="206" customFormat="1" ht="20.25" customHeight="1">
      <c r="B6" s="325" t="s">
        <v>72</v>
      </c>
      <c r="C6" s="327"/>
      <c r="D6" s="327"/>
      <c r="E6" s="332"/>
      <c r="F6" s="335"/>
    </row>
    <row r="7" spans="1:1024" s="206" customFormat="1" ht="20.25" customHeight="1">
      <c r="B7" s="322"/>
      <c r="C7" s="322"/>
      <c r="D7" s="327"/>
      <c r="E7" s="332"/>
      <c r="F7" s="335"/>
    </row>
    <row r="8" spans="1:1024" s="206" customFormat="1" ht="20.25" customHeight="1">
      <c r="B8" s="326" t="s">
        <v>147</v>
      </c>
      <c r="C8" s="322"/>
      <c r="D8" s="327"/>
      <c r="E8" s="332"/>
      <c r="F8" s="335"/>
    </row>
    <row r="9" spans="1:1024" s="206" customFormat="1" ht="20.25" customHeight="1">
      <c r="B9" s="322"/>
      <c r="C9" s="322"/>
      <c r="D9" s="327"/>
      <c r="E9" s="327"/>
      <c r="F9" s="327"/>
    </row>
    <row r="10" spans="1:1024" s="206" customFormat="1" ht="20.25" customHeight="1">
      <c r="B10" s="326" t="s">
        <v>148</v>
      </c>
      <c r="C10" s="322"/>
      <c r="D10" s="327"/>
      <c r="E10" s="327"/>
      <c r="F10" s="327"/>
    </row>
    <row r="11" spans="1:1024" s="206" customFormat="1" ht="20.25" customHeight="1">
      <c r="B11" s="327"/>
      <c r="C11" s="322"/>
      <c r="D11" s="327"/>
      <c r="E11" s="327"/>
      <c r="F11" s="327"/>
    </row>
    <row r="12" spans="1:1024" s="206" customFormat="1" ht="20.25" customHeight="1">
      <c r="B12" s="326" t="s">
        <v>149</v>
      </c>
      <c r="C12" s="322"/>
      <c r="D12" s="327"/>
      <c r="E12" s="5"/>
      <c r="F12" s="5"/>
    </row>
    <row r="13" spans="1:1024" s="206" customFormat="1" ht="20.25" customHeight="1">
      <c r="B13" s="327"/>
      <c r="C13" s="322"/>
      <c r="D13" s="327"/>
      <c r="E13" s="5"/>
      <c r="F13" s="5"/>
    </row>
    <row r="14" spans="1:1024" s="206" customFormat="1" ht="20.25" customHeight="1">
      <c r="B14" s="326" t="s">
        <v>150</v>
      </c>
      <c r="C14" s="322"/>
      <c r="D14" s="327"/>
      <c r="E14" s="5"/>
      <c r="F14" s="5"/>
    </row>
    <row r="15" spans="1:1024" s="206" customFormat="1" ht="20.25" customHeight="1">
      <c r="B15" s="327"/>
      <c r="C15" s="322"/>
      <c r="D15" s="327"/>
      <c r="E15" s="5"/>
      <c r="F15" s="5"/>
    </row>
    <row r="16" spans="1:1024" s="206" customFormat="1" ht="20.25" customHeight="1">
      <c r="B16" s="326" t="s">
        <v>151</v>
      </c>
      <c r="C16" s="322"/>
      <c r="D16" s="327"/>
      <c r="E16" s="5"/>
      <c r="F16" s="5"/>
    </row>
    <row r="17" spans="2:25" s="206" customFormat="1" ht="20.25" customHeight="1">
      <c r="B17" s="322"/>
      <c r="C17" s="322"/>
      <c r="D17" s="327"/>
      <c r="E17" s="5"/>
      <c r="F17" s="5"/>
    </row>
    <row r="18" spans="2:25" s="206" customFormat="1" ht="20.25" customHeight="1">
      <c r="B18" s="326" t="s">
        <v>153</v>
      </c>
      <c r="C18" s="322"/>
      <c r="D18" s="327"/>
      <c r="E18" s="5"/>
      <c r="F18" s="5"/>
    </row>
    <row r="19" spans="2:25" s="206" customFormat="1" ht="20.25" customHeight="1">
      <c r="B19" s="322"/>
      <c r="C19" s="322"/>
      <c r="D19" s="327"/>
      <c r="E19" s="5"/>
      <c r="F19" s="5"/>
    </row>
    <row r="20" spans="2:25" s="206" customFormat="1" ht="17.25" customHeight="1">
      <c r="B20" s="326" t="s">
        <v>102</v>
      </c>
      <c r="C20" s="327"/>
      <c r="D20" s="327"/>
      <c r="E20" s="5"/>
      <c r="F20" s="5"/>
    </row>
    <row r="21" spans="2:25" s="206" customFormat="1" ht="17.25" customHeight="1">
      <c r="B21" s="326" t="s">
        <v>154</v>
      </c>
      <c r="C21" s="327"/>
      <c r="D21" s="327"/>
      <c r="E21" s="5"/>
      <c r="F21" s="5"/>
    </row>
    <row r="22" spans="2:25" s="206" customFormat="1" ht="17.25" customHeight="1">
      <c r="B22" s="327"/>
      <c r="C22" s="327"/>
      <c r="D22" s="327"/>
      <c r="E22" s="5"/>
      <c r="F22" s="5"/>
    </row>
    <row r="23" spans="2:25" s="206" customFormat="1" ht="17.25" customHeight="1">
      <c r="B23" s="327"/>
      <c r="C23" s="331" t="s">
        <v>61</v>
      </c>
      <c r="D23" s="333" t="s">
        <v>155</v>
      </c>
      <c r="E23" s="5"/>
      <c r="F23" s="5"/>
    </row>
    <row r="24" spans="2:25" s="206" customFormat="1" ht="17.25" customHeight="1">
      <c r="B24" s="327"/>
      <c r="C24" s="331">
        <v>1</v>
      </c>
      <c r="D24" s="334" t="s">
        <v>12</v>
      </c>
      <c r="E24" s="5"/>
      <c r="F24" s="5"/>
    </row>
    <row r="25" spans="2:25" s="206" customFormat="1" ht="17.25" customHeight="1">
      <c r="B25" s="327"/>
      <c r="C25" s="331">
        <v>2</v>
      </c>
      <c r="D25" s="334" t="s">
        <v>66</v>
      </c>
      <c r="E25" s="5"/>
      <c r="F25" s="5"/>
    </row>
    <row r="26" spans="2:25" s="206" customFormat="1" ht="17.25" customHeight="1">
      <c r="B26" s="327"/>
      <c r="C26" s="331">
        <v>3</v>
      </c>
      <c r="D26" s="334" t="s">
        <v>13</v>
      </c>
      <c r="E26" s="5"/>
      <c r="F26" s="5"/>
    </row>
    <row r="27" spans="2:25" s="206" customFormat="1" ht="17.25" customHeight="1">
      <c r="B27" s="327"/>
      <c r="C27" s="331">
        <v>4</v>
      </c>
      <c r="D27" s="334" t="s">
        <v>74</v>
      </c>
      <c r="E27" s="5"/>
      <c r="F27" s="5"/>
    </row>
    <row r="28" spans="2:25" s="206" customFormat="1" ht="17.25" customHeight="1">
      <c r="B28" s="327"/>
      <c r="C28" s="331">
        <v>5</v>
      </c>
      <c r="D28" s="334" t="s">
        <v>79</v>
      </c>
      <c r="E28" s="5"/>
      <c r="F28" s="5"/>
    </row>
    <row r="29" spans="2:25" s="206" customFormat="1" ht="17.25" customHeight="1">
      <c r="B29" s="327"/>
      <c r="C29" s="332"/>
      <c r="D29" s="335"/>
      <c r="E29" s="5"/>
      <c r="F29" s="5"/>
    </row>
    <row r="30" spans="2:25" s="206" customFormat="1" ht="17.25" customHeight="1">
      <c r="B30" s="326" t="s">
        <v>156</v>
      </c>
      <c r="C30" s="327"/>
      <c r="D30" s="327"/>
      <c r="E30" s="320"/>
      <c r="F30" s="320"/>
    </row>
    <row r="31" spans="2:25" s="206" customFormat="1" ht="17.25" customHeight="1">
      <c r="B31" s="326" t="s">
        <v>157</v>
      </c>
      <c r="C31" s="327"/>
      <c r="D31" s="327"/>
      <c r="E31" s="320"/>
      <c r="F31" s="320"/>
    </row>
    <row r="32" spans="2:25" s="206" customFormat="1" ht="17.25" customHeight="1">
      <c r="B32" s="327"/>
      <c r="C32" s="327"/>
      <c r="D32" s="327"/>
      <c r="E32" s="320"/>
      <c r="F32" s="320"/>
      <c r="G32" s="339"/>
      <c r="H32" s="339"/>
      <c r="J32" s="339"/>
      <c r="K32" s="339"/>
      <c r="L32" s="339"/>
      <c r="M32" s="339"/>
      <c r="N32" s="339"/>
      <c r="O32" s="339"/>
      <c r="R32" s="339"/>
      <c r="S32" s="339"/>
      <c r="T32" s="339"/>
      <c r="W32" s="339"/>
      <c r="X32" s="339"/>
      <c r="Y32" s="339"/>
    </row>
    <row r="33" spans="2:51" s="206" customFormat="1" ht="17.25" customHeight="1">
      <c r="B33" s="327"/>
      <c r="C33" s="333" t="s">
        <v>105</v>
      </c>
      <c r="D33" s="333" t="s">
        <v>158</v>
      </c>
      <c r="E33" s="320"/>
      <c r="F33" s="320"/>
      <c r="G33" s="339"/>
      <c r="H33" s="339"/>
      <c r="J33" s="339"/>
      <c r="K33" s="339"/>
      <c r="L33" s="339"/>
      <c r="M33" s="339"/>
      <c r="N33" s="339"/>
      <c r="O33" s="339"/>
      <c r="R33" s="339"/>
      <c r="S33" s="339"/>
      <c r="T33" s="339"/>
      <c r="W33" s="339"/>
      <c r="X33" s="339"/>
      <c r="Y33" s="339"/>
    </row>
    <row r="34" spans="2:51" s="206" customFormat="1" ht="17.25" customHeight="1">
      <c r="B34" s="327"/>
      <c r="C34" s="331" t="s">
        <v>39</v>
      </c>
      <c r="D34" s="334" t="s">
        <v>152</v>
      </c>
      <c r="E34" s="320"/>
      <c r="F34" s="320"/>
      <c r="G34" s="339"/>
      <c r="H34" s="339"/>
      <c r="J34" s="339"/>
      <c r="K34" s="339"/>
      <c r="L34" s="339"/>
      <c r="M34" s="339"/>
      <c r="N34" s="339"/>
      <c r="O34" s="339"/>
      <c r="R34" s="339"/>
      <c r="S34" s="339"/>
      <c r="T34" s="339"/>
      <c r="W34" s="339"/>
      <c r="X34" s="339"/>
      <c r="Y34" s="339"/>
    </row>
    <row r="35" spans="2:51" s="206" customFormat="1" ht="17.25" customHeight="1">
      <c r="B35" s="327"/>
      <c r="C35" s="331" t="s">
        <v>77</v>
      </c>
      <c r="D35" s="334" t="s">
        <v>159</v>
      </c>
      <c r="E35" s="320"/>
      <c r="F35" s="320"/>
      <c r="G35" s="339"/>
      <c r="H35" s="339"/>
      <c r="J35" s="339"/>
      <c r="K35" s="339"/>
      <c r="L35" s="339"/>
      <c r="M35" s="339"/>
      <c r="N35" s="339"/>
      <c r="O35" s="339"/>
      <c r="R35" s="339"/>
      <c r="S35" s="339"/>
      <c r="T35" s="339"/>
      <c r="W35" s="339"/>
      <c r="X35" s="339"/>
      <c r="Y35" s="339"/>
    </row>
    <row r="36" spans="2:51" s="206" customFormat="1" ht="17.25" customHeight="1">
      <c r="B36" s="327"/>
      <c r="C36" s="331" t="s">
        <v>160</v>
      </c>
      <c r="D36" s="334" t="s">
        <v>161</v>
      </c>
      <c r="E36" s="320"/>
      <c r="F36" s="320"/>
      <c r="G36" s="339"/>
      <c r="H36" s="339"/>
      <c r="J36" s="339"/>
      <c r="K36" s="339"/>
      <c r="L36" s="339"/>
      <c r="M36" s="339"/>
      <c r="N36" s="339"/>
      <c r="O36" s="339"/>
      <c r="R36" s="339"/>
      <c r="S36" s="339"/>
      <c r="T36" s="339"/>
      <c r="W36" s="339"/>
      <c r="X36" s="339"/>
      <c r="Y36" s="339"/>
    </row>
    <row r="37" spans="2:51" s="206" customFormat="1" ht="17.25" customHeight="1">
      <c r="B37" s="327"/>
      <c r="C37" s="331" t="s">
        <v>19</v>
      </c>
      <c r="D37" s="334" t="s">
        <v>162</v>
      </c>
      <c r="E37" s="320"/>
      <c r="F37" s="320"/>
      <c r="G37" s="339"/>
      <c r="H37" s="339"/>
      <c r="J37" s="339"/>
      <c r="K37" s="339"/>
      <c r="L37" s="339"/>
      <c r="M37" s="339"/>
      <c r="N37" s="339"/>
      <c r="O37" s="339"/>
      <c r="R37" s="339"/>
      <c r="S37" s="339"/>
      <c r="T37" s="339"/>
      <c r="W37" s="339"/>
      <c r="X37" s="339"/>
      <c r="Y37" s="339"/>
    </row>
    <row r="38" spans="2:51" s="206" customFormat="1" ht="17.25" customHeight="1">
      <c r="B38" s="327"/>
      <c r="C38" s="327"/>
      <c r="D38" s="327"/>
      <c r="E38" s="320"/>
      <c r="F38" s="320"/>
      <c r="G38" s="339"/>
      <c r="H38" s="339"/>
      <c r="J38" s="339"/>
      <c r="K38" s="339"/>
      <c r="L38" s="339"/>
      <c r="M38" s="339"/>
      <c r="N38" s="339"/>
      <c r="O38" s="339"/>
      <c r="R38" s="339"/>
      <c r="S38" s="339"/>
      <c r="T38" s="339"/>
      <c r="W38" s="339"/>
      <c r="X38" s="339"/>
      <c r="Y38" s="339"/>
    </row>
    <row r="39" spans="2:51" s="206" customFormat="1" ht="17.25" customHeight="1">
      <c r="B39" s="327"/>
      <c r="C39" s="326" t="s">
        <v>60</v>
      </c>
      <c r="D39" s="327"/>
      <c r="E39" s="320"/>
      <c r="F39" s="320"/>
      <c r="G39" s="339"/>
      <c r="H39" s="339"/>
      <c r="J39" s="339"/>
      <c r="K39" s="339"/>
      <c r="L39" s="339"/>
      <c r="M39" s="339"/>
      <c r="N39" s="339"/>
      <c r="O39" s="339"/>
      <c r="R39" s="339"/>
      <c r="S39" s="339"/>
      <c r="T39" s="339"/>
      <c r="W39" s="339"/>
      <c r="X39" s="339"/>
      <c r="Y39" s="339"/>
    </row>
    <row r="40" spans="2:51" s="206" customFormat="1" ht="17.25" customHeight="1">
      <c r="B40" s="320"/>
      <c r="C40" s="326" t="s">
        <v>164</v>
      </c>
      <c r="D40" s="320"/>
      <c r="E40" s="320"/>
      <c r="F40" s="326"/>
      <c r="G40" s="339"/>
      <c r="H40" s="339"/>
      <c r="J40" s="339"/>
      <c r="K40" s="339"/>
      <c r="L40" s="339"/>
      <c r="M40" s="339"/>
      <c r="N40" s="339"/>
      <c r="O40" s="339"/>
      <c r="R40" s="339"/>
      <c r="S40" s="339"/>
      <c r="T40" s="339"/>
      <c r="W40" s="339"/>
      <c r="X40" s="339"/>
      <c r="Y40" s="339"/>
    </row>
    <row r="41" spans="2:51" s="206" customFormat="1" ht="17.25" customHeight="1">
      <c r="B41" s="320"/>
      <c r="C41" s="326" t="s">
        <v>165</v>
      </c>
      <c r="D41" s="320"/>
      <c r="E41" s="320"/>
      <c r="F41" s="327"/>
      <c r="G41" s="339"/>
      <c r="H41" s="339"/>
      <c r="J41" s="339"/>
      <c r="K41" s="339"/>
      <c r="L41" s="339"/>
      <c r="M41" s="339"/>
      <c r="N41" s="339"/>
      <c r="O41" s="339"/>
      <c r="R41" s="339"/>
      <c r="S41" s="339"/>
      <c r="T41" s="339"/>
      <c r="W41" s="339"/>
      <c r="X41" s="339"/>
      <c r="Y41" s="339"/>
    </row>
    <row r="42" spans="2:51" s="206" customFormat="1" ht="17.25" customHeight="1">
      <c r="B42" s="327"/>
      <c r="C42" s="327"/>
      <c r="D42" s="327"/>
      <c r="E42" s="326"/>
      <c r="F42" s="339"/>
      <c r="G42" s="339"/>
      <c r="H42" s="339"/>
      <c r="J42" s="339"/>
      <c r="K42" s="339"/>
      <c r="L42" s="339"/>
      <c r="M42" s="339"/>
      <c r="N42" s="339"/>
      <c r="O42" s="339"/>
      <c r="R42" s="339"/>
      <c r="S42" s="339"/>
      <c r="T42" s="339"/>
      <c r="W42" s="339"/>
      <c r="X42" s="339"/>
      <c r="Y42" s="339"/>
    </row>
    <row r="43" spans="2:51" s="206" customFormat="1" ht="17.25" customHeight="1">
      <c r="B43" s="326" t="s">
        <v>166</v>
      </c>
      <c r="C43" s="327"/>
      <c r="D43" s="327"/>
      <c r="E43" s="5"/>
      <c r="F43" s="5"/>
      <c r="G43" s="5"/>
      <c r="H43" s="5"/>
      <c r="J43" s="5"/>
      <c r="K43" s="5"/>
      <c r="L43" s="5"/>
      <c r="M43" s="5"/>
      <c r="N43" s="5"/>
      <c r="O43" s="5"/>
      <c r="R43" s="5"/>
      <c r="S43" s="5"/>
      <c r="T43" s="5"/>
      <c r="W43" s="5"/>
      <c r="X43" s="5"/>
      <c r="Y43" s="5"/>
    </row>
    <row r="44" spans="2:51" s="206" customFormat="1" ht="17.25" customHeight="1">
      <c r="B44" s="326" t="s">
        <v>167</v>
      </c>
      <c r="C44" s="327"/>
      <c r="D44" s="327"/>
      <c r="E44" s="5"/>
      <c r="F44" s="5"/>
      <c r="G44" s="5"/>
      <c r="H44" s="5"/>
      <c r="J44" s="5"/>
      <c r="K44" s="5"/>
      <c r="L44" s="5"/>
      <c r="M44" s="5"/>
      <c r="N44" s="5"/>
      <c r="O44" s="5"/>
      <c r="R44" s="5"/>
      <c r="S44" s="5"/>
      <c r="T44" s="5"/>
      <c r="W44" s="5"/>
      <c r="X44" s="5"/>
      <c r="Y44" s="5"/>
    </row>
    <row r="45" spans="2:51" s="206" customFormat="1" ht="17.25" customHeight="1">
      <c r="B45" s="328" t="s">
        <v>168</v>
      </c>
      <c r="C45" s="320"/>
      <c r="D45" s="320"/>
      <c r="E45" s="336"/>
      <c r="F45" s="336"/>
      <c r="G45" s="336"/>
      <c r="H45" s="336"/>
      <c r="I45" s="336"/>
      <c r="J45" s="336"/>
      <c r="K45" s="336"/>
      <c r="L45" s="336"/>
      <c r="M45" s="336"/>
      <c r="N45" s="336"/>
      <c r="O45" s="340"/>
      <c r="P45" s="340"/>
      <c r="Q45" s="336"/>
      <c r="R45" s="340"/>
      <c r="S45" s="336"/>
      <c r="T45" s="336"/>
      <c r="U45" s="340"/>
      <c r="Y45" s="336"/>
      <c r="Z45" s="336"/>
      <c r="AA45" s="336"/>
      <c r="AB45" s="336"/>
      <c r="AD45" s="336"/>
      <c r="AE45" s="340"/>
      <c r="AF45" s="340"/>
      <c r="AG45" s="340"/>
      <c r="AH45" s="340"/>
      <c r="AI45" s="341"/>
      <c r="AJ45" s="340"/>
      <c r="AK45" s="340"/>
      <c r="AL45" s="340"/>
      <c r="AM45" s="340"/>
      <c r="AN45" s="340"/>
      <c r="AO45" s="340"/>
      <c r="AP45" s="340"/>
      <c r="AQ45" s="340"/>
      <c r="AR45" s="340"/>
      <c r="AS45" s="340"/>
      <c r="AT45" s="340"/>
      <c r="AU45" s="340"/>
      <c r="AV45" s="340"/>
      <c r="AW45" s="340"/>
      <c r="AX45" s="340"/>
      <c r="AY45" s="341"/>
    </row>
    <row r="46" spans="2:51" s="206" customFormat="1" ht="17.25" customHeight="1">
      <c r="B46" s="5"/>
      <c r="C46" s="5"/>
      <c r="D46" s="5"/>
      <c r="E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row>
    <row r="47" spans="2:51" s="206" customFormat="1" ht="17.25" customHeight="1">
      <c r="B47" s="326" t="s">
        <v>169</v>
      </c>
      <c r="C47" s="327"/>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row>
    <row r="48" spans="2:51" s="206" customFormat="1" ht="17.25" customHeight="1">
      <c r="B48" s="327"/>
      <c r="C48" s="327"/>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row>
    <row r="49" spans="2:54" s="206" customFormat="1" ht="17.25" customHeight="1">
      <c r="B49" s="326" t="s">
        <v>170</v>
      </c>
      <c r="C49" s="327"/>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row>
    <row r="50" spans="2:54" s="206" customFormat="1" ht="17.25" customHeight="1">
      <c r="B50" s="326" t="s">
        <v>135</v>
      </c>
      <c r="C50" s="327"/>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row>
    <row r="51" spans="2:54" s="206" customFormat="1" ht="17.25" customHeight="1">
      <c r="B51" s="327"/>
      <c r="C51" s="327"/>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row>
    <row r="52" spans="2:54" s="206" customFormat="1" ht="17.25" customHeight="1">
      <c r="B52" s="326" t="s">
        <v>171</v>
      </c>
      <c r="C52" s="327"/>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row>
    <row r="53" spans="2:54" s="206" customFormat="1" ht="17.25" customHeight="1">
      <c r="B53" s="326" t="s">
        <v>172</v>
      </c>
      <c r="C53" s="327"/>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row>
    <row r="54" spans="2:54" s="206" customFormat="1" ht="17.25" customHeight="1">
      <c r="B54" s="327"/>
      <c r="C54" s="327"/>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row>
    <row r="55" spans="2:54" s="206" customFormat="1" ht="17.25" customHeight="1">
      <c r="B55" s="326" t="s">
        <v>173</v>
      </c>
      <c r="C55" s="327"/>
      <c r="D55" s="327"/>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row>
    <row r="56" spans="2:54" s="206" customFormat="1" ht="17.25" customHeight="1">
      <c r="B56" s="327"/>
      <c r="C56" s="327"/>
      <c r="D56" s="327"/>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row>
    <row r="57" spans="2:54" s="206" customFormat="1" ht="17.25" customHeight="1">
      <c r="B57" s="329" t="s">
        <v>174</v>
      </c>
      <c r="C57" s="320"/>
      <c r="D57" s="327"/>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row>
    <row r="58" spans="2:54" s="206" customFormat="1" ht="17.25" customHeight="1">
      <c r="B58" s="329" t="s">
        <v>175</v>
      </c>
      <c r="C58" s="320"/>
      <c r="D58" s="327"/>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row>
    <row r="59" spans="2:54" s="206" customFormat="1" ht="17.25" customHeight="1">
      <c r="B59" s="329" t="s">
        <v>33</v>
      </c>
      <c r="C59" s="320"/>
      <c r="D59" s="327"/>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row>
    <row r="60" spans="2:54" s="206" customFormat="1" ht="17.25" customHeight="1">
      <c r="B60" s="5"/>
      <c r="C60" s="319"/>
      <c r="D60" s="319"/>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row>
    <row r="61" spans="2:54" s="206" customFormat="1" ht="17.25" customHeight="1">
      <c r="B61" s="330" t="s">
        <v>177</v>
      </c>
      <c r="C61" s="319"/>
      <c r="D61" s="319"/>
      <c r="E61" s="337"/>
      <c r="F61" s="337"/>
      <c r="G61" s="337"/>
      <c r="H61" s="337"/>
      <c r="I61" s="337"/>
      <c r="J61" s="337"/>
      <c r="K61" s="337"/>
      <c r="L61" s="337"/>
      <c r="M61" s="337"/>
      <c r="N61" s="337"/>
      <c r="O61" s="337"/>
      <c r="P61" s="337"/>
      <c r="Q61" s="337"/>
      <c r="R61" s="337"/>
      <c r="S61" s="337"/>
      <c r="T61" s="337"/>
      <c r="U61" s="337"/>
      <c r="V61" s="337"/>
      <c r="W61" s="337"/>
      <c r="X61" s="337"/>
      <c r="Y61" s="337"/>
      <c r="Z61" s="337"/>
      <c r="AA61" s="337"/>
      <c r="AB61" s="337"/>
      <c r="AC61" s="337"/>
      <c r="AD61" s="337"/>
      <c r="AE61" s="337"/>
      <c r="AF61" s="337"/>
      <c r="AG61" s="337"/>
      <c r="AH61" s="337"/>
      <c r="AI61" s="337"/>
      <c r="AJ61" s="337"/>
      <c r="AK61" s="337"/>
      <c r="AL61" s="337"/>
      <c r="AM61" s="337"/>
      <c r="AN61" s="337"/>
      <c r="AO61" s="337"/>
      <c r="AP61" s="337"/>
      <c r="AQ61" s="337"/>
      <c r="AR61" s="337"/>
      <c r="AS61" s="337"/>
      <c r="AT61" s="337"/>
      <c r="AU61" s="337"/>
      <c r="AV61" s="337"/>
      <c r="AW61" s="337"/>
      <c r="AX61" s="337"/>
      <c r="AY61" s="5"/>
    </row>
    <row r="62" spans="2:54" s="206" customFormat="1" ht="17.25" customHeight="1">
      <c r="B62" s="5"/>
      <c r="C62" s="319"/>
      <c r="D62" s="319"/>
      <c r="E62" s="337"/>
      <c r="F62" s="337"/>
      <c r="G62" s="337"/>
      <c r="H62" s="337"/>
      <c r="I62" s="337"/>
      <c r="J62" s="337"/>
      <c r="K62" s="337"/>
      <c r="L62" s="337"/>
      <c r="M62" s="337"/>
      <c r="N62" s="337"/>
      <c r="O62" s="337"/>
      <c r="P62" s="337"/>
      <c r="Q62" s="337"/>
      <c r="R62" s="337"/>
      <c r="S62" s="337"/>
      <c r="T62" s="337"/>
      <c r="U62" s="337"/>
      <c r="V62" s="337"/>
      <c r="W62" s="337"/>
      <c r="X62" s="337"/>
      <c r="Y62" s="337"/>
      <c r="Z62" s="337"/>
      <c r="AA62" s="337"/>
      <c r="AB62" s="337"/>
      <c r="AC62" s="337"/>
      <c r="AD62" s="337"/>
      <c r="AE62" s="337"/>
      <c r="AF62" s="337"/>
      <c r="AG62" s="337"/>
      <c r="AH62" s="337"/>
      <c r="AI62" s="337"/>
      <c r="AJ62" s="337"/>
      <c r="AK62" s="337"/>
      <c r="AL62" s="337"/>
      <c r="AM62" s="337"/>
      <c r="AN62" s="337"/>
      <c r="AO62" s="337"/>
      <c r="AP62" s="337"/>
      <c r="AQ62" s="337"/>
      <c r="AR62" s="337"/>
      <c r="AS62" s="337"/>
      <c r="AT62" s="337"/>
      <c r="AU62" s="337"/>
      <c r="AV62" s="337"/>
      <c r="AW62" s="337"/>
      <c r="AX62" s="337"/>
      <c r="AY62" s="5"/>
    </row>
    <row r="63" spans="2:54" s="206" customFormat="1" ht="17.25" customHeight="1">
      <c r="B63" s="330" t="s">
        <v>178</v>
      </c>
      <c r="C63" s="319"/>
      <c r="D63" s="319"/>
      <c r="E63" s="337"/>
      <c r="F63" s="337"/>
      <c r="G63" s="337"/>
      <c r="H63" s="337"/>
      <c r="I63" s="337"/>
      <c r="J63" s="337"/>
      <c r="K63" s="337"/>
      <c r="L63" s="337"/>
      <c r="M63" s="337"/>
      <c r="N63" s="337"/>
      <c r="O63" s="337"/>
      <c r="P63" s="337"/>
      <c r="Q63" s="337"/>
      <c r="R63" s="337"/>
      <c r="S63" s="337"/>
      <c r="T63" s="337"/>
      <c r="U63" s="337"/>
      <c r="V63" s="337"/>
      <c r="W63" s="337"/>
      <c r="X63" s="337"/>
      <c r="Y63" s="337"/>
      <c r="Z63" s="337"/>
      <c r="AA63" s="337"/>
      <c r="AB63" s="337"/>
      <c r="AC63" s="337"/>
      <c r="AD63" s="337"/>
      <c r="AE63" s="337"/>
      <c r="AF63" s="337"/>
      <c r="AG63" s="337"/>
      <c r="AH63" s="337"/>
      <c r="AI63" s="337"/>
      <c r="AJ63" s="337"/>
      <c r="AK63" s="337"/>
      <c r="AL63" s="337"/>
      <c r="AM63" s="337"/>
      <c r="AN63" s="337"/>
      <c r="AO63" s="337"/>
      <c r="AP63" s="337"/>
      <c r="AQ63" s="337"/>
      <c r="AR63" s="337"/>
      <c r="AS63" s="337"/>
      <c r="AT63" s="337"/>
      <c r="AU63" s="337"/>
      <c r="AV63" s="337"/>
      <c r="AW63" s="337"/>
      <c r="AX63" s="337"/>
      <c r="AY63" s="337"/>
      <c r="AZ63" s="337"/>
      <c r="BA63" s="337"/>
      <c r="BB63" s="337"/>
    </row>
    <row r="64" spans="2:54" s="206" customFormat="1" ht="17.25" customHeight="1">
      <c r="B64" s="5"/>
      <c r="C64" s="319"/>
      <c r="D64" s="319"/>
      <c r="E64" s="337"/>
      <c r="F64" s="337"/>
      <c r="G64" s="337"/>
      <c r="H64" s="337"/>
      <c r="I64" s="337"/>
      <c r="J64" s="337"/>
      <c r="K64" s="337"/>
      <c r="L64" s="337"/>
      <c r="M64" s="337"/>
      <c r="N64" s="337"/>
      <c r="O64" s="337"/>
      <c r="P64" s="337"/>
      <c r="Q64" s="337"/>
      <c r="R64" s="337"/>
      <c r="S64" s="337"/>
      <c r="T64" s="337"/>
      <c r="U64" s="337"/>
      <c r="V64" s="337"/>
      <c r="W64" s="337"/>
      <c r="X64" s="337"/>
      <c r="Y64" s="337"/>
      <c r="Z64" s="337"/>
      <c r="AA64" s="337"/>
      <c r="AB64" s="337"/>
      <c r="AC64" s="337"/>
      <c r="AD64" s="337"/>
      <c r="AE64" s="337"/>
      <c r="AF64" s="337"/>
      <c r="AG64" s="337"/>
      <c r="AH64" s="337"/>
      <c r="AI64" s="337"/>
      <c r="AJ64" s="337"/>
      <c r="AK64" s="337"/>
      <c r="AL64" s="337"/>
      <c r="AM64" s="337"/>
      <c r="AN64" s="337"/>
      <c r="AO64" s="337"/>
      <c r="AP64" s="337"/>
      <c r="AQ64" s="337"/>
      <c r="AR64" s="337"/>
      <c r="AS64" s="337"/>
      <c r="AT64" s="337"/>
      <c r="AU64" s="337"/>
      <c r="AV64" s="337"/>
      <c r="AW64" s="337"/>
      <c r="AX64" s="337"/>
      <c r="AY64" s="337"/>
      <c r="AZ64" s="337"/>
      <c r="BA64" s="337"/>
      <c r="BB64" s="337"/>
    </row>
    <row r="65" spans="1:71" ht="17.25" customHeight="1">
      <c r="A65" s="206"/>
      <c r="B65" s="330" t="s">
        <v>179</v>
      </c>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BC65" s="206"/>
      <c r="BD65" s="206"/>
      <c r="BE65" s="206"/>
      <c r="BF65" s="206"/>
      <c r="BG65" s="206"/>
      <c r="BH65" s="206"/>
      <c r="BI65" s="206"/>
      <c r="BJ65" s="206"/>
      <c r="BK65" s="206"/>
      <c r="BL65" s="342"/>
      <c r="BM65" s="343"/>
      <c r="BN65" s="342"/>
      <c r="BO65" s="342"/>
      <c r="BP65" s="342"/>
      <c r="BQ65" s="344"/>
      <c r="BR65" s="345"/>
      <c r="BS65" s="345"/>
    </row>
    <row r="66" spans="1:71" ht="17.25" customHeight="1">
      <c r="A66" s="206"/>
      <c r="B66" s="5"/>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37"/>
      <c r="AT66" s="337"/>
      <c r="AU66" s="337"/>
      <c r="AV66" s="337"/>
      <c r="AW66" s="337"/>
      <c r="AX66" s="337"/>
    </row>
    <row r="67" spans="1:71" ht="17.25" customHeight="1">
      <c r="B67" s="321" t="s">
        <v>180</v>
      </c>
    </row>
    <row r="68" spans="1:71" ht="17.25" customHeight="1">
      <c r="B68" s="330" t="s">
        <v>176</v>
      </c>
    </row>
  </sheetData>
  <mergeCells count="1">
    <mergeCell ref="F4:K5"/>
  </mergeCells>
  <phoneticPr fontId="2" type="Hiragana"/>
  <pageMargins left="0.70833333333333304" right="0.70833333333333304" top="0.74791666666666701" bottom="0.74791666666666701" header="0.51180555555555496" footer="0.51180555555555496"/>
  <pageSetup paperSize="9" firstPageNumber="0" fitToWidth="1" fitToHeight="1" orientation="portrait" usePrinterDefaults="1" useFirstPageNumber="1" horizontalDpi="300" verticalDpi="300"/>
  <headerFooter>
    <oddHeader xml:space="preserve">&amp;C
</oddHeader>
    <oddFooter xml:space="preserve">&amp;C
</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AMK44"/>
  <sheetViews>
    <sheetView zoomScale="80" zoomScaleNormal="80" workbookViewId="0">
      <selection activeCell="E10" sqref="E10"/>
    </sheetView>
  </sheetViews>
  <sheetFormatPr defaultRowHeight="25.5"/>
  <cols>
    <col min="1" max="1" width="1.7109375" style="346" customWidth="1"/>
    <col min="2" max="2" width="9" style="346" customWidth="1"/>
    <col min="3" max="12" width="41.02734375" style="346" customWidth="1"/>
    <col min="13" max="1025" width="9" style="346" customWidth="1"/>
  </cols>
  <sheetData>
    <row r="1" spans="1:12">
      <c r="A1" s="347"/>
      <c r="B1" s="348" t="s">
        <v>181</v>
      </c>
      <c r="C1" s="348"/>
      <c r="D1" s="348"/>
      <c r="E1" s="5"/>
      <c r="F1" s="5"/>
      <c r="G1" s="5"/>
      <c r="H1" s="5"/>
      <c r="I1" s="5"/>
      <c r="J1" s="5"/>
      <c r="K1" s="5"/>
      <c r="L1" s="5"/>
    </row>
    <row r="2" spans="1:12">
      <c r="A2" s="347"/>
      <c r="B2" s="348"/>
      <c r="C2" s="348"/>
      <c r="D2" s="348"/>
      <c r="E2" s="5"/>
      <c r="F2" s="5"/>
      <c r="G2" s="5"/>
      <c r="H2" s="5"/>
      <c r="I2" s="5"/>
      <c r="J2" s="5"/>
      <c r="K2" s="5"/>
      <c r="L2" s="5"/>
    </row>
    <row r="3" spans="1:12">
      <c r="A3" s="347"/>
      <c r="B3" s="289" t="s">
        <v>61</v>
      </c>
      <c r="C3" s="351" t="s">
        <v>111</v>
      </c>
      <c r="D3" s="348"/>
      <c r="E3" s="5"/>
      <c r="F3" s="5"/>
      <c r="G3" s="5"/>
      <c r="H3" s="5"/>
      <c r="I3" s="5"/>
      <c r="J3" s="5"/>
      <c r="K3" s="5"/>
      <c r="L3" s="5"/>
    </row>
    <row r="4" spans="1:12">
      <c r="A4" s="347"/>
      <c r="B4" s="349">
        <v>1</v>
      </c>
      <c r="C4" s="352" t="s">
        <v>18</v>
      </c>
      <c r="D4" s="348"/>
      <c r="E4" s="5"/>
      <c r="F4" s="5"/>
      <c r="G4" s="5"/>
      <c r="H4" s="5"/>
      <c r="I4" s="5"/>
      <c r="J4" s="5"/>
      <c r="K4" s="5"/>
      <c r="L4" s="5"/>
    </row>
    <row r="5" spans="1:12">
      <c r="A5" s="347"/>
      <c r="B5" s="349">
        <v>2</v>
      </c>
      <c r="C5" s="352" t="s">
        <v>125</v>
      </c>
      <c r="D5" s="5"/>
      <c r="E5" s="5"/>
      <c r="F5" s="5"/>
      <c r="G5" s="5"/>
      <c r="H5" s="5"/>
      <c r="I5" s="5"/>
      <c r="J5" s="5"/>
      <c r="K5" s="5"/>
      <c r="L5" s="5"/>
    </row>
    <row r="6" spans="1:12">
      <c r="A6" s="347"/>
      <c r="B6" s="349">
        <v>3</v>
      </c>
      <c r="C6" s="352" t="s">
        <v>59</v>
      </c>
      <c r="D6" s="348"/>
      <c r="E6" s="5"/>
      <c r="F6" s="5"/>
      <c r="G6" s="5"/>
      <c r="H6" s="5"/>
      <c r="I6" s="5"/>
      <c r="J6" s="5"/>
      <c r="K6" s="5"/>
      <c r="L6" s="5"/>
    </row>
    <row r="7" spans="1:12">
      <c r="A7" s="347"/>
      <c r="B7" s="349">
        <v>4</v>
      </c>
      <c r="C7" s="352" t="s">
        <v>83</v>
      </c>
      <c r="D7" s="348"/>
      <c r="E7" s="5"/>
      <c r="F7" s="5"/>
      <c r="G7" s="5"/>
      <c r="H7" s="5"/>
      <c r="I7" s="5"/>
      <c r="J7" s="5"/>
      <c r="K7" s="5"/>
      <c r="L7" s="5"/>
    </row>
    <row r="8" spans="1:12">
      <c r="A8" s="347"/>
      <c r="B8" s="349">
        <v>5</v>
      </c>
      <c r="C8" s="352" t="s">
        <v>83</v>
      </c>
      <c r="D8" s="348"/>
      <c r="E8" s="5"/>
      <c r="F8" s="5"/>
      <c r="G8" s="5"/>
      <c r="H8" s="5"/>
      <c r="I8" s="5"/>
      <c r="J8" s="5"/>
      <c r="K8" s="5"/>
      <c r="L8" s="5"/>
    </row>
    <row r="9" spans="1:12">
      <c r="A9" s="347"/>
      <c r="B9" s="348"/>
      <c r="C9" s="348"/>
      <c r="D9" s="348"/>
      <c r="E9" s="5"/>
      <c r="F9" s="5"/>
      <c r="G9" s="5"/>
      <c r="H9" s="5"/>
      <c r="I9" s="5"/>
      <c r="J9" s="5"/>
      <c r="K9" s="5"/>
      <c r="L9" s="5"/>
    </row>
    <row r="10" spans="1:12">
      <c r="A10" s="347"/>
      <c r="B10" s="348" t="s">
        <v>182</v>
      </c>
      <c r="C10" s="348"/>
      <c r="D10" s="348"/>
      <c r="E10" s="5"/>
      <c r="F10" s="5"/>
      <c r="G10" s="5"/>
      <c r="H10" s="5"/>
      <c r="I10" s="5"/>
      <c r="J10" s="5"/>
      <c r="K10" s="5"/>
      <c r="L10" s="5"/>
    </row>
    <row r="11" spans="1:12" ht="26.25">
      <c r="A11" s="347"/>
      <c r="B11" s="348"/>
      <c r="C11" s="348"/>
      <c r="D11" s="348"/>
      <c r="E11" s="5"/>
      <c r="F11" s="5"/>
      <c r="G11" s="5"/>
      <c r="H11" s="5"/>
      <c r="I11" s="5"/>
      <c r="J11" s="5"/>
      <c r="K11" s="5"/>
      <c r="L11" s="5"/>
    </row>
    <row r="12" spans="1:12" ht="26.25">
      <c r="A12" s="347"/>
      <c r="B12" s="350" t="s">
        <v>155</v>
      </c>
      <c r="C12" s="353" t="s">
        <v>12</v>
      </c>
      <c r="D12" s="358" t="s">
        <v>66</v>
      </c>
      <c r="E12" s="358" t="s">
        <v>13</v>
      </c>
      <c r="F12" s="358" t="s">
        <v>74</v>
      </c>
      <c r="G12" s="363" t="s">
        <v>79</v>
      </c>
      <c r="H12" s="358" t="s">
        <v>83</v>
      </c>
      <c r="I12" s="358" t="s">
        <v>83</v>
      </c>
      <c r="J12" s="358" t="s">
        <v>83</v>
      </c>
      <c r="K12" s="358" t="s">
        <v>83</v>
      </c>
      <c r="L12" s="366" t="s">
        <v>83</v>
      </c>
    </row>
    <row r="13" spans="1:12">
      <c r="A13" s="347"/>
      <c r="B13" s="350" t="s">
        <v>183</v>
      </c>
      <c r="C13" s="354" t="s">
        <v>16</v>
      </c>
      <c r="D13" s="359" t="s">
        <v>37</v>
      </c>
      <c r="E13" s="359" t="s">
        <v>54</v>
      </c>
      <c r="F13" s="359" t="s">
        <v>86</v>
      </c>
      <c r="G13" s="364" t="s">
        <v>8</v>
      </c>
      <c r="H13" s="359" t="s">
        <v>83</v>
      </c>
      <c r="I13" s="359" t="s">
        <v>83</v>
      </c>
      <c r="J13" s="359" t="s">
        <v>83</v>
      </c>
      <c r="K13" s="359" t="s">
        <v>83</v>
      </c>
      <c r="L13" s="367" t="s">
        <v>83</v>
      </c>
    </row>
    <row r="14" spans="1:12">
      <c r="B14" s="350"/>
      <c r="C14" s="355" t="s">
        <v>83</v>
      </c>
      <c r="D14" s="360" t="s">
        <v>78</v>
      </c>
      <c r="E14" s="360" t="s">
        <v>2</v>
      </c>
      <c r="F14" s="360" t="s">
        <v>83</v>
      </c>
      <c r="G14" s="365" t="s">
        <v>10</v>
      </c>
      <c r="H14" s="360" t="s">
        <v>83</v>
      </c>
      <c r="I14" s="360" t="s">
        <v>83</v>
      </c>
      <c r="J14" s="360" t="s">
        <v>83</v>
      </c>
      <c r="K14" s="360" t="s">
        <v>83</v>
      </c>
      <c r="L14" s="368" t="s">
        <v>83</v>
      </c>
    </row>
    <row r="15" spans="1:12">
      <c r="B15" s="350"/>
      <c r="C15" s="355" t="s">
        <v>83</v>
      </c>
      <c r="D15" s="360" t="s">
        <v>184</v>
      </c>
      <c r="E15" s="360" t="s">
        <v>83</v>
      </c>
      <c r="F15" s="360" t="s">
        <v>83</v>
      </c>
      <c r="G15" s="365" t="s">
        <v>185</v>
      </c>
      <c r="H15" s="360" t="s">
        <v>83</v>
      </c>
      <c r="I15" s="360" t="s">
        <v>83</v>
      </c>
      <c r="J15" s="360" t="s">
        <v>83</v>
      </c>
      <c r="K15" s="360" t="s">
        <v>83</v>
      </c>
      <c r="L15" s="368" t="s">
        <v>83</v>
      </c>
    </row>
    <row r="16" spans="1:12">
      <c r="B16" s="350"/>
      <c r="C16" s="355" t="s">
        <v>83</v>
      </c>
      <c r="D16" s="361" t="s">
        <v>199</v>
      </c>
      <c r="E16" s="360" t="s">
        <v>83</v>
      </c>
      <c r="F16" s="360" t="s">
        <v>83</v>
      </c>
      <c r="G16" s="365" t="s">
        <v>54</v>
      </c>
      <c r="H16" s="360" t="s">
        <v>83</v>
      </c>
      <c r="I16" s="360" t="s">
        <v>83</v>
      </c>
      <c r="J16" s="360" t="s">
        <v>83</v>
      </c>
      <c r="K16" s="360" t="s">
        <v>83</v>
      </c>
      <c r="L16" s="368" t="s">
        <v>83</v>
      </c>
    </row>
    <row r="17" spans="2:12">
      <c r="B17" s="350"/>
      <c r="C17" s="355" t="s">
        <v>83</v>
      </c>
      <c r="D17" s="361" t="s">
        <v>41</v>
      </c>
      <c r="E17" s="360" t="s">
        <v>83</v>
      </c>
      <c r="F17" s="360" t="s">
        <v>83</v>
      </c>
      <c r="G17" s="365" t="s">
        <v>2</v>
      </c>
      <c r="H17" s="360" t="s">
        <v>83</v>
      </c>
      <c r="I17" s="360" t="s">
        <v>83</v>
      </c>
      <c r="J17" s="360" t="s">
        <v>83</v>
      </c>
      <c r="K17" s="360" t="s">
        <v>83</v>
      </c>
      <c r="L17" s="368" t="s">
        <v>83</v>
      </c>
    </row>
    <row r="18" spans="2:12">
      <c r="B18" s="350"/>
      <c r="C18" s="355" t="s">
        <v>83</v>
      </c>
      <c r="D18" s="361" t="s">
        <v>200</v>
      </c>
      <c r="E18" s="360" t="s">
        <v>83</v>
      </c>
      <c r="F18" s="360" t="s">
        <v>83</v>
      </c>
      <c r="G18" s="365" t="s">
        <v>186</v>
      </c>
      <c r="H18" s="360" t="s">
        <v>83</v>
      </c>
      <c r="I18" s="360" t="s">
        <v>83</v>
      </c>
      <c r="J18" s="360" t="s">
        <v>83</v>
      </c>
      <c r="K18" s="360" t="s">
        <v>83</v>
      </c>
      <c r="L18" s="368" t="s">
        <v>83</v>
      </c>
    </row>
    <row r="19" spans="2:12">
      <c r="B19" s="350"/>
      <c r="C19" s="355" t="s">
        <v>83</v>
      </c>
      <c r="D19" s="360" t="s">
        <v>83</v>
      </c>
      <c r="E19" s="360" t="s">
        <v>83</v>
      </c>
      <c r="F19" s="360" t="s">
        <v>83</v>
      </c>
      <c r="G19" s="365" t="s">
        <v>187</v>
      </c>
      <c r="H19" s="360" t="s">
        <v>83</v>
      </c>
      <c r="I19" s="360" t="s">
        <v>83</v>
      </c>
      <c r="J19" s="360" t="s">
        <v>83</v>
      </c>
      <c r="K19" s="360" t="s">
        <v>83</v>
      </c>
      <c r="L19" s="368" t="s">
        <v>83</v>
      </c>
    </row>
    <row r="20" spans="2:12">
      <c r="B20" s="350"/>
      <c r="C20" s="355" t="s">
        <v>83</v>
      </c>
      <c r="D20" s="360" t="s">
        <v>83</v>
      </c>
      <c r="E20" s="360" t="s">
        <v>83</v>
      </c>
      <c r="F20" s="360" t="s">
        <v>83</v>
      </c>
      <c r="G20" s="365" t="s">
        <v>188</v>
      </c>
      <c r="H20" s="360" t="s">
        <v>83</v>
      </c>
      <c r="I20" s="360" t="s">
        <v>83</v>
      </c>
      <c r="J20" s="360" t="s">
        <v>83</v>
      </c>
      <c r="K20" s="360" t="s">
        <v>83</v>
      </c>
      <c r="L20" s="368" t="s">
        <v>83</v>
      </c>
    </row>
    <row r="21" spans="2:12">
      <c r="B21" s="350"/>
      <c r="C21" s="355" t="s">
        <v>83</v>
      </c>
      <c r="D21" s="360" t="s">
        <v>83</v>
      </c>
      <c r="E21" s="360" t="s">
        <v>83</v>
      </c>
      <c r="F21" s="360" t="s">
        <v>83</v>
      </c>
      <c r="G21" s="365" t="s">
        <v>95</v>
      </c>
      <c r="H21" s="360" t="s">
        <v>83</v>
      </c>
      <c r="I21" s="360" t="s">
        <v>83</v>
      </c>
      <c r="J21" s="360" t="s">
        <v>83</v>
      </c>
      <c r="K21" s="360" t="s">
        <v>83</v>
      </c>
      <c r="L21" s="368" t="s">
        <v>83</v>
      </c>
    </row>
    <row r="22" spans="2:12">
      <c r="B22" s="350"/>
      <c r="C22" s="355" t="s">
        <v>83</v>
      </c>
      <c r="D22" s="360" t="s">
        <v>83</v>
      </c>
      <c r="E22" s="360" t="s">
        <v>83</v>
      </c>
      <c r="F22" s="360" t="s">
        <v>83</v>
      </c>
      <c r="G22" s="360" t="s">
        <v>83</v>
      </c>
      <c r="H22" s="360" t="s">
        <v>83</v>
      </c>
      <c r="I22" s="360" t="s">
        <v>83</v>
      </c>
      <c r="J22" s="360" t="s">
        <v>83</v>
      </c>
      <c r="K22" s="360" t="s">
        <v>83</v>
      </c>
      <c r="L22" s="368" t="s">
        <v>83</v>
      </c>
    </row>
    <row r="23" spans="2:12">
      <c r="B23" s="350"/>
      <c r="C23" s="355" t="s">
        <v>83</v>
      </c>
      <c r="D23" s="360" t="s">
        <v>83</v>
      </c>
      <c r="E23" s="360" t="s">
        <v>83</v>
      </c>
      <c r="F23" s="360" t="s">
        <v>83</v>
      </c>
      <c r="G23" s="360" t="s">
        <v>83</v>
      </c>
      <c r="H23" s="360" t="s">
        <v>83</v>
      </c>
      <c r="I23" s="360" t="s">
        <v>83</v>
      </c>
      <c r="J23" s="360" t="s">
        <v>83</v>
      </c>
      <c r="K23" s="360" t="s">
        <v>83</v>
      </c>
      <c r="L23" s="368" t="s">
        <v>83</v>
      </c>
    </row>
    <row r="24" spans="2:12">
      <c r="B24" s="350"/>
      <c r="C24" s="355" t="s">
        <v>83</v>
      </c>
      <c r="D24" s="360" t="s">
        <v>83</v>
      </c>
      <c r="E24" s="360" t="s">
        <v>83</v>
      </c>
      <c r="F24" s="360" t="s">
        <v>83</v>
      </c>
      <c r="G24" s="360" t="s">
        <v>83</v>
      </c>
      <c r="H24" s="360" t="s">
        <v>83</v>
      </c>
      <c r="I24" s="360" t="s">
        <v>83</v>
      </c>
      <c r="J24" s="360" t="s">
        <v>83</v>
      </c>
      <c r="K24" s="360" t="s">
        <v>83</v>
      </c>
      <c r="L24" s="368" t="s">
        <v>83</v>
      </c>
    </row>
    <row r="25" spans="2:12" ht="26.25">
      <c r="B25" s="350"/>
      <c r="C25" s="356" t="s">
        <v>83</v>
      </c>
      <c r="D25" s="362" t="s">
        <v>83</v>
      </c>
      <c r="E25" s="362" t="s">
        <v>83</v>
      </c>
      <c r="F25" s="362" t="s">
        <v>83</v>
      </c>
      <c r="G25" s="362" t="s">
        <v>83</v>
      </c>
      <c r="H25" s="362" t="s">
        <v>83</v>
      </c>
      <c r="I25" s="362" t="s">
        <v>83</v>
      </c>
      <c r="J25" s="362" t="s">
        <v>83</v>
      </c>
      <c r="K25" s="362" t="s">
        <v>83</v>
      </c>
      <c r="L25" s="369" t="s">
        <v>83</v>
      </c>
    </row>
    <row r="26" spans="2:12">
      <c r="C26" s="5"/>
    </row>
    <row r="27" spans="2:12">
      <c r="C27" s="5"/>
    </row>
    <row r="28" spans="2:12">
      <c r="C28" s="357" t="s">
        <v>189</v>
      </c>
    </row>
    <row r="29" spans="2:12">
      <c r="C29" s="346" t="s">
        <v>190</v>
      </c>
    </row>
    <row r="30" spans="2:12">
      <c r="C30" s="357" t="s">
        <v>57</v>
      </c>
    </row>
    <row r="31" spans="2:12">
      <c r="C31" s="357" t="s">
        <v>116</v>
      </c>
    </row>
    <row r="32" spans="2:12">
      <c r="C32" s="357" t="s">
        <v>191</v>
      </c>
    </row>
    <row r="33" spans="3:3">
      <c r="C33" s="357" t="s">
        <v>192</v>
      </c>
    </row>
    <row r="34" spans="3:3">
      <c r="C34" s="357" t="s">
        <v>193</v>
      </c>
    </row>
    <row r="35" spans="3:3">
      <c r="C35" s="357" t="s">
        <v>67</v>
      </c>
    </row>
    <row r="36" spans="3:3">
      <c r="C36" s="357" t="s">
        <v>138</v>
      </c>
    </row>
    <row r="37" spans="3:3">
      <c r="C37" s="357" t="s">
        <v>194</v>
      </c>
    </row>
    <row r="38" spans="3:3">
      <c r="C38" s="5"/>
    </row>
    <row r="39" spans="3:3">
      <c r="C39" s="357" t="s">
        <v>195</v>
      </c>
    </row>
    <row r="40" spans="3:3">
      <c r="C40" s="357" t="s">
        <v>196</v>
      </c>
    </row>
    <row r="41" spans="3:3">
      <c r="C41" s="357" t="s">
        <v>82</v>
      </c>
    </row>
    <row r="42" spans="3:3">
      <c r="C42" s="357" t="s">
        <v>163</v>
      </c>
    </row>
    <row r="43" spans="3:3">
      <c r="C43" s="357" t="s">
        <v>197</v>
      </c>
    </row>
    <row r="44" spans="3:3">
      <c r="C44" s="357" t="s">
        <v>87</v>
      </c>
    </row>
  </sheetData>
  <mergeCells count="1">
    <mergeCell ref="B13:B25"/>
  </mergeCells>
  <phoneticPr fontId="2" type="Hiragana"/>
  <pageMargins left="0.70833333333333304" right="0.70833333333333304" top="0.74791666666666701" bottom="0.74791666666666701" header="0.51180555555555496" footer="0.51180555555555496"/>
  <pageSetup paperSize="9" firstPageNumber="0" fitToWidth="1" fitToHeight="1" orientation="landscape" usePrinterDefaults="1" useFirstPageNumber="1" horizontalDpi="300" verticalDpi="300"/>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【記載例】認知症対応型通所</vt:lpstr>
      <vt:lpstr>【記載例】シフト記号表（勤務時間帯）</vt:lpstr>
      <vt:lpstr>認知症対応型通所（1枚版）</vt:lpstr>
      <vt:lpstr>認知症対応型通所（100名）</vt:lpstr>
      <vt:lpstr>シフト記号表（勤務時間帯）</vt:lpstr>
      <vt:lpstr>記入方法</vt:lpstr>
      <vt:lpstr>プルダウン・リスト</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竹原　幹</cp:lastModifiedBy>
  <dcterms:created xsi:type="dcterms:W3CDTF">2022-02-14T01:08:56Z</dcterms:created>
  <dcterms:modified xsi:type="dcterms:W3CDTF">2022-11-18T06:10:14Z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2022-11-18T06:10:14Z</vt:filetime>
  </property>
</Properties>
</file>