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☆1産業支援係Ｈ27.4から\37＿先端設備等導入計画生産性向上の実現のための臨時措置法\R7.4.1～R9.3.31\04.様式\"/>
    </mc:Choice>
  </mc:AlternateContent>
  <bookViews>
    <workbookView xWindow="0" yWindow="0" windowWidth="17460" windowHeight="7500"/>
  </bookViews>
  <sheets>
    <sheet name="様式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G3" i="2"/>
  <c r="F3" i="2"/>
  <c r="E3" i="2"/>
  <c r="D3" i="2"/>
  <c r="H3" i="1"/>
  <c r="G3" i="1"/>
  <c r="F3" i="1"/>
  <c r="E3" i="1"/>
  <c r="D3" i="1"/>
  <c r="H10" i="2" l="1"/>
  <c r="E10" i="2"/>
  <c r="D10" i="2"/>
  <c r="H8" i="2"/>
  <c r="G8" i="2"/>
  <c r="G10" i="2" s="1"/>
  <c r="F8" i="2"/>
  <c r="F10" i="2" s="1"/>
  <c r="E8" i="2"/>
  <c r="D8" i="2"/>
  <c r="B8" i="2"/>
  <c r="B10" i="2" s="1"/>
  <c r="H8" i="1"/>
  <c r="H10" i="1" s="1"/>
  <c r="G8" i="1"/>
  <c r="G10" i="1" s="1"/>
  <c r="F8" i="1"/>
  <c r="F10" i="1" s="1"/>
  <c r="E8" i="1"/>
  <c r="E10" i="1" s="1"/>
  <c r="D8" i="1"/>
  <c r="D10" i="1" s="1"/>
  <c r="B8" i="1"/>
  <c r="B10" i="1" s="1"/>
  <c r="D11" i="2" l="1"/>
  <c r="D12" i="2" s="1"/>
  <c r="E11" i="2"/>
  <c r="E12" i="2" s="1"/>
  <c r="F11" i="2"/>
  <c r="F12" i="2" s="1"/>
  <c r="G11" i="2"/>
  <c r="G12" i="2" s="1"/>
  <c r="H11" i="2"/>
  <c r="H12" i="2" s="1"/>
  <c r="G11" i="1"/>
  <c r="G12" i="1" s="1"/>
  <c r="H11" i="1"/>
  <c r="H12" i="1" s="1"/>
  <c r="D11" i="1"/>
  <c r="D12" i="1" s="1"/>
  <c r="E11" i="1"/>
  <c r="E12" i="1" s="1"/>
  <c r="F11" i="1"/>
  <c r="F12" i="1" s="1"/>
</calcChain>
</file>

<file path=xl/sharedStrings.xml><?xml version="1.0" encoding="utf-8"?>
<sst xmlns="http://schemas.openxmlformats.org/spreadsheetml/2006/main" count="58" uniqueCount="35">
  <si>
    <t>〇会社全体の事業計画</t>
    <rPh sb="1" eb="3">
      <t>カイシャ</t>
    </rPh>
    <rPh sb="3" eb="5">
      <t>ゼンタイ</t>
    </rPh>
    <rPh sb="6" eb="8">
      <t>ジギョウ</t>
    </rPh>
    <rPh sb="8" eb="10">
      <t>ケイカク</t>
    </rPh>
    <phoneticPr fontId="1"/>
  </si>
  <si>
    <t>①売上高(千円)</t>
    <rPh sb="1" eb="3">
      <t>ウリアゲ</t>
    </rPh>
    <rPh sb="3" eb="4">
      <t>ダカ</t>
    </rPh>
    <rPh sb="5" eb="7">
      <t>センエン</t>
    </rPh>
    <phoneticPr fontId="1"/>
  </si>
  <si>
    <t>③人件費(千円)</t>
    <rPh sb="1" eb="4">
      <t>ジンケンヒ</t>
    </rPh>
    <rPh sb="5" eb="7">
      <t>センエン</t>
    </rPh>
    <phoneticPr fontId="1"/>
  </si>
  <si>
    <t>④減価償却費(千円)</t>
    <rPh sb="1" eb="3">
      <t>ゲンカ</t>
    </rPh>
    <rPh sb="3" eb="5">
      <t>ショウキャク</t>
    </rPh>
    <rPh sb="5" eb="6">
      <t>ヒ</t>
    </rPh>
    <rPh sb="7" eb="9">
      <t>センエン</t>
    </rPh>
    <phoneticPr fontId="1"/>
  </si>
  <si>
    <t>⑤付加価値額(②+③+④)</t>
    <rPh sb="1" eb="3">
      <t>フカ</t>
    </rPh>
    <rPh sb="3" eb="5">
      <t>カチ</t>
    </rPh>
    <rPh sb="5" eb="6">
      <t>ガク</t>
    </rPh>
    <phoneticPr fontId="1"/>
  </si>
  <si>
    <r>
      <t>⑥労働投入量</t>
    </r>
    <r>
      <rPr>
        <vertAlign val="superscript"/>
        <sz val="12"/>
        <color theme="1"/>
        <rFont val="HG丸ｺﾞｼｯｸM-PRO"/>
        <family val="3"/>
        <charset val="128"/>
      </rPr>
      <t>※4</t>
    </r>
    <rPh sb="1" eb="3">
      <t>ロウドウ</t>
    </rPh>
    <rPh sb="3" eb="5">
      <t>トウニュウ</t>
    </rPh>
    <rPh sb="5" eb="6">
      <t>リョウ</t>
    </rPh>
    <phoneticPr fontId="1"/>
  </si>
  <si>
    <t>⑨労働生産性伸び率年平均(％)</t>
    <rPh sb="1" eb="3">
      <t>ロウドウ</t>
    </rPh>
    <rPh sb="3" eb="6">
      <t>セイサンセイ</t>
    </rPh>
    <rPh sb="6" eb="7">
      <t>ノ</t>
    </rPh>
    <rPh sb="8" eb="9">
      <t>リツ</t>
    </rPh>
    <rPh sb="9" eb="12">
      <t>ネンヘイキン</t>
    </rPh>
    <phoneticPr fontId="1"/>
  </si>
  <si>
    <r>
      <t>②営業利益(千円)</t>
    </r>
    <r>
      <rPr>
        <vertAlign val="superscript"/>
        <sz val="12"/>
        <color theme="1"/>
        <rFont val="HG丸ｺﾞｼｯｸM-PRO"/>
        <family val="3"/>
        <charset val="128"/>
      </rPr>
      <t>※3</t>
    </r>
    <rPh sb="1" eb="3">
      <t>エイギョウ</t>
    </rPh>
    <rPh sb="3" eb="5">
      <t>リエキ</t>
    </rPh>
    <rPh sb="6" eb="8">
      <t>センエン</t>
    </rPh>
    <phoneticPr fontId="1"/>
  </si>
  <si>
    <r>
      <t>⑦労働生産性</t>
    </r>
    <r>
      <rPr>
        <vertAlign val="superscript"/>
        <sz val="12"/>
        <color theme="1"/>
        <rFont val="HG丸ｺﾞｼｯｸM-PRO"/>
        <family val="3"/>
        <charset val="128"/>
      </rPr>
      <t>※5</t>
    </r>
    <rPh sb="1" eb="3">
      <t>ロウドウ</t>
    </rPh>
    <rPh sb="3" eb="6">
      <t>セイサンセイ</t>
    </rPh>
    <phoneticPr fontId="1"/>
  </si>
  <si>
    <r>
      <t>⑧労働生産性伸び率(％)</t>
    </r>
    <r>
      <rPr>
        <vertAlign val="superscript"/>
        <sz val="12"/>
        <color theme="1"/>
        <rFont val="HG丸ｺﾞｼｯｸM-PRO"/>
        <family val="3"/>
        <charset val="128"/>
      </rPr>
      <t>※6</t>
    </r>
    <rPh sb="1" eb="3">
      <t>ロウドウ</t>
    </rPh>
    <rPh sb="3" eb="6">
      <t>セイサンセイ</t>
    </rPh>
    <rPh sb="6" eb="7">
      <t>ノ</t>
    </rPh>
    <rPh sb="8" eb="9">
      <t>リツ</t>
    </rPh>
    <phoneticPr fontId="1"/>
  </si>
  <si>
    <t>事業所名及び代表者の氏名　</t>
    <rPh sb="0" eb="2">
      <t>ジギョウ</t>
    </rPh>
    <rPh sb="2" eb="3">
      <t>ショ</t>
    </rPh>
    <rPh sb="3" eb="4">
      <t>メイ</t>
    </rPh>
    <rPh sb="4" eb="5">
      <t>オヨ</t>
    </rPh>
    <rPh sb="6" eb="9">
      <t>ダイヒョウシャ</t>
    </rPh>
    <rPh sb="10" eb="12">
      <t>シメイ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</si>
  <si>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</si>
  <si>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　　　　　　　　　　　　　　　　　</t>
  </si>
  <si>
    <r>
      <t>直近期末</t>
    </r>
    <r>
      <rPr>
        <vertAlign val="superscript"/>
        <sz val="12"/>
        <color theme="1"/>
        <rFont val="HG丸ｺﾞｼｯｸM-PRO"/>
        <family val="3"/>
        <charset val="128"/>
      </rPr>
      <t>※1</t>
    </r>
    <rPh sb="0" eb="2">
      <t>チョッキン</t>
    </rPh>
    <rPh sb="2" eb="4">
      <t>キマツ</t>
    </rPh>
    <phoneticPr fontId="1"/>
  </si>
  <si>
    <t>年月</t>
    <rPh sb="0" eb="2">
      <t>ネンゲツ</t>
    </rPh>
    <phoneticPr fontId="1"/>
  </si>
  <si>
    <r>
      <t>計画開始年月</t>
    </r>
    <r>
      <rPr>
        <vertAlign val="superscript"/>
        <sz val="12"/>
        <color theme="1"/>
        <rFont val="HG丸ｺﾞｼｯｸM-PRO"/>
        <family val="3"/>
        <charset val="128"/>
      </rPr>
      <t>※2</t>
    </r>
    <rPh sb="0" eb="2">
      <t>ケイカク</t>
    </rPh>
    <rPh sb="2" eb="4">
      <t>カイシ</t>
    </rPh>
    <rPh sb="4" eb="6">
      <t>ネンゲツ</t>
    </rPh>
    <phoneticPr fontId="1"/>
  </si>
  <si>
    <t>(※2)　先端設備等導入計画の計画開始年月を記載してください。</t>
    <rPh sb="5" eb="7">
      <t>センタン</t>
    </rPh>
    <rPh sb="7" eb="12">
      <t>セツビトウドウニュウ</t>
    </rPh>
    <rPh sb="12" eb="14">
      <t>ケイカク</t>
    </rPh>
    <rPh sb="15" eb="17">
      <t>ケイカク</t>
    </rPh>
    <rPh sb="17" eb="19">
      <t>カイシ</t>
    </rPh>
    <rPh sb="19" eb="20">
      <t>ネン</t>
    </rPh>
    <rPh sb="20" eb="21">
      <t>ガツ</t>
    </rPh>
    <rPh sb="22" eb="24">
      <t>キサイ</t>
    </rPh>
    <phoneticPr fontId="1"/>
  </si>
  <si>
    <r>
      <t>計画開始１年後</t>
    </r>
    <r>
      <rPr>
        <vertAlign val="superscript"/>
        <sz val="12"/>
        <color theme="1"/>
        <rFont val="HG丸ｺﾞｼｯｸM-PRO"/>
        <family val="3"/>
        <charset val="128"/>
      </rPr>
      <t>※3</t>
    </r>
    <rPh sb="0" eb="2">
      <t>ケイカク</t>
    </rPh>
    <rPh sb="2" eb="4">
      <t>カイシ</t>
    </rPh>
    <rPh sb="5" eb="7">
      <t>ネンゴ</t>
    </rPh>
    <phoneticPr fontId="1"/>
  </si>
  <si>
    <r>
      <t>計画開始２年後</t>
    </r>
    <r>
      <rPr>
        <vertAlign val="superscript"/>
        <sz val="12"/>
        <color theme="1"/>
        <rFont val="HG丸ｺﾞｼｯｸM-PRO"/>
        <family val="3"/>
        <charset val="128"/>
      </rPr>
      <t>※3</t>
    </r>
    <r>
      <rPr>
        <vertAlign val="superscript"/>
        <sz val="11"/>
        <color theme="1"/>
        <rFont val="HG丸ｺﾞｼｯｸM-PRO"/>
        <family val="3"/>
        <charset val="128"/>
      </rPr>
      <t xml:space="preserve"> </t>
    </r>
    <r>
      <rPr>
        <sz val="12"/>
        <color theme="1"/>
        <rFont val="HG丸ｺﾞｼｯｸM-PRO"/>
        <family val="3"/>
      </rPr>
      <t xml:space="preserve">     </t>
    </r>
    <rPh sb="0" eb="2">
      <t>ケイカク</t>
    </rPh>
    <rPh sb="2" eb="4">
      <t>カイシ</t>
    </rPh>
    <rPh sb="5" eb="7">
      <t>ネンゴ</t>
    </rPh>
    <phoneticPr fontId="1"/>
  </si>
  <si>
    <r>
      <t>計画開始３年後</t>
    </r>
    <r>
      <rPr>
        <vertAlign val="superscript"/>
        <sz val="12"/>
        <color theme="1"/>
        <rFont val="HG丸ｺﾞｼｯｸM-PRO"/>
        <family val="3"/>
        <charset val="128"/>
      </rPr>
      <t>※3</t>
    </r>
    <rPh sb="0" eb="2">
      <t>ケイカク</t>
    </rPh>
    <rPh sb="2" eb="4">
      <t>カイシ</t>
    </rPh>
    <rPh sb="5" eb="7">
      <t>ネンゴ</t>
    </rPh>
    <phoneticPr fontId="1"/>
  </si>
  <si>
    <r>
      <t>計画開始４年後</t>
    </r>
    <r>
      <rPr>
        <vertAlign val="superscript"/>
        <sz val="12"/>
        <color theme="1"/>
        <rFont val="HG丸ｺﾞｼｯｸM-PRO"/>
        <family val="3"/>
        <charset val="128"/>
      </rPr>
      <t>※3</t>
    </r>
    <rPh sb="0" eb="2">
      <t>ケイカク</t>
    </rPh>
    <rPh sb="2" eb="4">
      <t>カイシ</t>
    </rPh>
    <rPh sb="5" eb="7">
      <t>ネンゴ</t>
    </rPh>
    <phoneticPr fontId="1"/>
  </si>
  <si>
    <r>
      <t>計画開始５年後</t>
    </r>
    <r>
      <rPr>
        <vertAlign val="superscript"/>
        <sz val="12"/>
        <color theme="1"/>
        <rFont val="HG丸ｺﾞｼｯｸM-PRO"/>
        <family val="3"/>
        <charset val="128"/>
      </rPr>
      <t>※3</t>
    </r>
    <rPh sb="0" eb="2">
      <t>ケイカク</t>
    </rPh>
    <rPh sb="2" eb="4">
      <t>カイシ</t>
    </rPh>
    <rPh sb="5" eb="7">
      <t>ネンゴ</t>
    </rPh>
    <phoneticPr fontId="1"/>
  </si>
  <si>
    <t>(※3)　計画期間年数に応じ、事業計画の数値をご記入ください。（例：先端設備等導入計画の計画が３年計画であれば３年後まで）</t>
    <rPh sb="5" eb="7">
      <t>ケイカク</t>
    </rPh>
    <rPh sb="7" eb="9">
      <t>キカン</t>
    </rPh>
    <rPh sb="9" eb="11">
      <t>ネンスウ</t>
    </rPh>
    <rPh sb="12" eb="13">
      <t>オウ</t>
    </rPh>
    <rPh sb="15" eb="17">
      <t>ジギョウ</t>
    </rPh>
    <rPh sb="17" eb="19">
      <t>ケイカク</t>
    </rPh>
    <rPh sb="20" eb="22">
      <t>スウチ</t>
    </rPh>
    <rPh sb="24" eb="26">
      <t>キニュウ</t>
    </rPh>
    <rPh sb="32" eb="33">
      <t>レイ</t>
    </rPh>
    <rPh sb="34" eb="36">
      <t>センタン</t>
    </rPh>
    <rPh sb="36" eb="38">
      <t>セツビ</t>
    </rPh>
    <rPh sb="38" eb="39">
      <t>トウ</t>
    </rPh>
    <rPh sb="39" eb="41">
      <t>ドウニュウ</t>
    </rPh>
    <rPh sb="41" eb="43">
      <t>ケイカク</t>
    </rPh>
    <rPh sb="44" eb="46">
      <t>ケイカク</t>
    </rPh>
    <rPh sb="48" eb="49">
      <t>ネン</t>
    </rPh>
    <rPh sb="49" eb="51">
      <t>ケイカク</t>
    </rPh>
    <rPh sb="56" eb="58">
      <t>ネンゴ</t>
    </rPh>
    <phoneticPr fontId="1"/>
  </si>
  <si>
    <t>(※4)　営業利益の算出は、営業外利益を含みません。</t>
    <rPh sb="5" eb="7">
      <t>エイギョウ</t>
    </rPh>
    <rPh sb="7" eb="9">
      <t>リエキ</t>
    </rPh>
    <rPh sb="10" eb="12">
      <t>サンシュツ</t>
    </rPh>
    <rPh sb="14" eb="16">
      <t>エイギョウ</t>
    </rPh>
    <rPh sb="16" eb="17">
      <t>ガイ</t>
    </rPh>
    <rPh sb="17" eb="19">
      <t>リエキ</t>
    </rPh>
    <rPh sb="20" eb="21">
      <t>フク</t>
    </rPh>
    <phoneticPr fontId="1"/>
  </si>
  <si>
    <r>
      <t>②営業利益(千円)</t>
    </r>
    <r>
      <rPr>
        <vertAlign val="superscript"/>
        <sz val="12"/>
        <color theme="1"/>
        <rFont val="HG丸ｺﾞｼｯｸM-PRO"/>
        <family val="3"/>
        <charset val="128"/>
      </rPr>
      <t>※4</t>
    </r>
    <rPh sb="1" eb="3">
      <t>エイギョウ</t>
    </rPh>
    <rPh sb="3" eb="5">
      <t>リエキ</t>
    </rPh>
    <rPh sb="6" eb="8">
      <t>センエン</t>
    </rPh>
    <phoneticPr fontId="1"/>
  </si>
  <si>
    <r>
      <t>⑥労働投入量</t>
    </r>
    <r>
      <rPr>
        <vertAlign val="superscript"/>
        <sz val="12"/>
        <color theme="1"/>
        <rFont val="HG丸ｺﾞｼｯｸM-PRO"/>
        <family val="3"/>
        <charset val="128"/>
      </rPr>
      <t>※5</t>
    </r>
    <rPh sb="1" eb="3">
      <t>ロウドウ</t>
    </rPh>
    <rPh sb="3" eb="5">
      <t>トウニュウ</t>
    </rPh>
    <rPh sb="5" eb="6">
      <t>リョウ</t>
    </rPh>
    <phoneticPr fontId="1"/>
  </si>
  <si>
    <r>
      <t>⑦労働生産性</t>
    </r>
    <r>
      <rPr>
        <vertAlign val="superscript"/>
        <sz val="12"/>
        <color theme="1"/>
        <rFont val="HG丸ｺﾞｼｯｸM-PRO"/>
        <family val="3"/>
        <charset val="128"/>
      </rPr>
      <t>※6</t>
    </r>
    <rPh sb="1" eb="3">
      <t>ロウドウ</t>
    </rPh>
    <rPh sb="3" eb="6">
      <t>セイサンセイ</t>
    </rPh>
    <phoneticPr fontId="1"/>
  </si>
  <si>
    <r>
      <t>(※5)　労働投入量：</t>
    </r>
    <r>
      <rPr>
        <u/>
        <sz val="12"/>
        <color theme="1"/>
        <rFont val="HG丸ｺﾞｼｯｸM-PRO"/>
        <family val="3"/>
        <charset val="128"/>
      </rPr>
      <t>労働者数</t>
    </r>
    <r>
      <rPr>
        <sz val="12"/>
        <color theme="1"/>
        <rFont val="HG丸ｺﾞｼｯｸM-PRO"/>
        <family val="3"/>
        <charset val="128"/>
      </rPr>
      <t>又は</t>
    </r>
    <r>
      <rPr>
        <u/>
        <sz val="12"/>
        <color theme="1"/>
        <rFont val="HG丸ｺﾞｼｯｸM-PRO"/>
        <family val="3"/>
        <charset val="128"/>
      </rPr>
      <t>労働者数×1人当たりの年間就業時間</t>
    </r>
    <rPh sb="5" eb="7">
      <t>ロウドウ</t>
    </rPh>
    <rPh sb="7" eb="9">
      <t>トウニュウ</t>
    </rPh>
    <rPh sb="9" eb="10">
      <t>リョウ</t>
    </rPh>
    <rPh sb="11" eb="14">
      <t>ロウドウシャ</t>
    </rPh>
    <rPh sb="14" eb="15">
      <t>スウ</t>
    </rPh>
    <rPh sb="15" eb="16">
      <t>マタ</t>
    </rPh>
    <rPh sb="17" eb="20">
      <t>ロウドウシャ</t>
    </rPh>
    <rPh sb="20" eb="21">
      <t>スウ</t>
    </rPh>
    <rPh sb="23" eb="24">
      <t>ニン</t>
    </rPh>
    <rPh sb="24" eb="25">
      <t>ア</t>
    </rPh>
    <rPh sb="28" eb="30">
      <t>ネンカン</t>
    </rPh>
    <rPh sb="30" eb="32">
      <t>シュウギョウ</t>
    </rPh>
    <rPh sb="32" eb="34">
      <t>ジカン</t>
    </rPh>
    <phoneticPr fontId="1"/>
  </si>
  <si>
    <t>(※6)　労働生産性：⑤付加価値額/⑥労働投入量（小数点以下切捨て）</t>
    <rPh sb="5" eb="7">
      <t>ロウドウ</t>
    </rPh>
    <rPh sb="7" eb="10">
      <t>セイサンセイ</t>
    </rPh>
    <rPh sb="12" eb="14">
      <t>フカ</t>
    </rPh>
    <rPh sb="14" eb="16">
      <t>カチ</t>
    </rPh>
    <rPh sb="16" eb="17">
      <t>ガク</t>
    </rPh>
    <rPh sb="19" eb="21">
      <t>ロウドウ</t>
    </rPh>
    <rPh sb="21" eb="23">
      <t>トウニュウ</t>
    </rPh>
    <rPh sb="23" eb="24">
      <t>リョウ</t>
    </rPh>
    <rPh sb="25" eb="31">
      <t>ショウスウテンイカキ</t>
    </rPh>
    <rPh sb="31" eb="32">
      <t>ス</t>
    </rPh>
    <phoneticPr fontId="1"/>
  </si>
  <si>
    <r>
      <t>(※7)　伸び率は、直近期末を基準に計算して下さい。（小数点第2位以下切捨て）（前年同期比ではありません。）</t>
    </r>
    <r>
      <rPr>
        <u/>
        <sz val="12"/>
        <color theme="1"/>
        <rFont val="HG丸ｺﾞｼｯｸM-PRO"/>
        <family val="3"/>
        <charset val="128"/>
      </rPr>
      <t>（B－A）/A</t>
    </r>
    <rPh sb="5" eb="6">
      <t>ノ</t>
    </rPh>
    <rPh sb="7" eb="8">
      <t>リツ</t>
    </rPh>
    <rPh sb="10" eb="12">
      <t>チョッキン</t>
    </rPh>
    <rPh sb="12" eb="14">
      <t>キマツ</t>
    </rPh>
    <rPh sb="15" eb="17">
      <t>キジュン</t>
    </rPh>
    <rPh sb="18" eb="20">
      <t>ケイサン</t>
    </rPh>
    <rPh sb="22" eb="23">
      <t>クダ</t>
    </rPh>
    <rPh sb="27" eb="30">
      <t>ショウスウテン</t>
    </rPh>
    <rPh sb="30" eb="31">
      <t>ダイ</t>
    </rPh>
    <rPh sb="32" eb="33">
      <t>イ</t>
    </rPh>
    <rPh sb="33" eb="35">
      <t>イカ</t>
    </rPh>
    <rPh sb="35" eb="37">
      <t>キリス</t>
    </rPh>
    <rPh sb="40" eb="42">
      <t>ゼンネン</t>
    </rPh>
    <rPh sb="42" eb="45">
      <t>ドウキヒ</t>
    </rPh>
    <phoneticPr fontId="1"/>
  </si>
  <si>
    <t>株式会社○○　代表取締役　○○　○○</t>
    <rPh sb="0" eb="2">
      <t>カブシキ</t>
    </rPh>
    <rPh sb="2" eb="4">
      <t>カイシャ</t>
    </rPh>
    <rPh sb="7" eb="9">
      <t>ダイヒョウ</t>
    </rPh>
    <rPh sb="9" eb="12">
      <t>トリシマリヤク</t>
    </rPh>
    <phoneticPr fontId="1"/>
  </si>
  <si>
    <t>年　月</t>
    <rPh sb="0" eb="1">
      <t>ネン</t>
    </rPh>
    <rPh sb="2" eb="3">
      <t>ガツ</t>
    </rPh>
    <phoneticPr fontId="1"/>
  </si>
  <si>
    <t>　年　月</t>
    <rPh sb="1" eb="2">
      <t>ネン</t>
    </rPh>
    <rPh sb="3" eb="4">
      <t>ガツ</t>
    </rPh>
    <phoneticPr fontId="1"/>
  </si>
  <si>
    <t>(※1)　「直近期末」は前年度期末決算（実績又は見込み）を指します。決算の年月、金額等を記載してください。</t>
    <rPh sb="6" eb="8">
      <t>チョッキン</t>
    </rPh>
    <rPh sb="8" eb="10">
      <t>キマツ</t>
    </rPh>
    <rPh sb="12" eb="14">
      <t>ゼンネン</t>
    </rPh>
    <rPh sb="14" eb="15">
      <t>ド</t>
    </rPh>
    <rPh sb="15" eb="17">
      <t>キマツ</t>
    </rPh>
    <rPh sb="17" eb="19">
      <t>ケッサン</t>
    </rPh>
    <rPh sb="20" eb="22">
      <t>ジッセキ</t>
    </rPh>
    <rPh sb="22" eb="23">
      <t>マタ</t>
    </rPh>
    <rPh sb="24" eb="26">
      <t>ミコ</t>
    </rPh>
    <rPh sb="29" eb="30">
      <t>サ</t>
    </rPh>
    <rPh sb="34" eb="36">
      <t>ケッサン</t>
    </rPh>
    <rPh sb="37" eb="39">
      <t>ネンゲツ</t>
    </rPh>
    <rPh sb="40" eb="42">
      <t>キンガク</t>
    </rPh>
    <rPh sb="42" eb="43">
      <t>トウ</t>
    </rPh>
    <rPh sb="44" eb="46">
      <t>キサイ</t>
    </rPh>
    <phoneticPr fontId="1"/>
  </si>
  <si>
    <r>
      <t>⑧労働生産性伸び率(％)</t>
    </r>
    <r>
      <rPr>
        <vertAlign val="superscript"/>
        <sz val="12"/>
        <color theme="1"/>
        <rFont val="HG丸ｺﾞｼｯｸM-PRO"/>
        <family val="3"/>
        <charset val="128"/>
      </rPr>
      <t>※7</t>
    </r>
    <rPh sb="1" eb="3">
      <t>ロウドウ</t>
    </rPh>
    <rPh sb="3" eb="6">
      <t>セイサンセイ</t>
    </rPh>
    <rPh sb="6" eb="7">
      <t>ノ</t>
    </rPh>
    <rPh sb="8" eb="9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</si>
</sst>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yyyy&quot;年&quot;m&quot;月&quot;;@"/>
  </numFmts>
  <fonts count="11" x14ac:knownFonts="1">
    <font>
      <sz val="12"/>
      <color theme="1"/>
      <name val="ＭＳ 明朝"/>
      <family val="1"/>
    </font>
    <font>
      <sz val="6"/>
      <name val="ＭＳ 明朝"/>
      <family val="1"/>
    </font>
    <font>
      <sz val="14"/>
      <color theme="1"/>
      <name val="HG丸ｺﾞｼｯｸM-PRO"/>
      <family val="3"/>
    </font>
    <font>
      <sz val="12"/>
      <color theme="1"/>
      <name val="HG丸ｺﾞｼｯｸM-PRO"/>
      <family val="3"/>
    </font>
    <font>
      <sz val="12"/>
      <color theme="1"/>
      <name val="ＭＳ 明朝"/>
      <family val="1"/>
    </font>
    <font>
      <u/>
      <sz val="12"/>
      <color theme="1"/>
      <name val="HG丸ｺﾞｼｯｸM-PRO"/>
      <family val="3"/>
    </font>
    <font>
      <sz val="12"/>
      <color rgb="FFFF0000"/>
      <name val="HG丸ｺﾞｼｯｸM-PRO"/>
      <family val="3"/>
    </font>
    <font>
      <vertAlign val="superscript"/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vertAlign val="superscript"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9" xfId="1" applyFont="1" applyBorder="1" applyAlignment="1">
      <alignment horizontal="right" vertical="center"/>
    </xf>
    <xf numFmtId="176" fontId="3" fillId="0" borderId="9" xfId="2" applyNumberFormat="1" applyFont="1" applyBorder="1">
      <alignment vertical="center"/>
    </xf>
    <xf numFmtId="176" fontId="3" fillId="0" borderId="10" xfId="2" applyNumberFormat="1" applyFont="1" applyBorder="1">
      <alignment vertical="center"/>
    </xf>
    <xf numFmtId="0" fontId="5" fillId="0" borderId="0" xfId="0" applyFont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176" fontId="3" fillId="0" borderId="12" xfId="2" applyNumberFormat="1" applyFont="1" applyBorder="1">
      <alignment vertical="center"/>
    </xf>
    <xf numFmtId="176" fontId="3" fillId="0" borderId="14" xfId="2" applyNumberFormat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5" xfId="1" applyFont="1" applyBorder="1">
      <alignment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8" xfId="1" applyFont="1" applyBorder="1">
      <alignment vertical="center"/>
    </xf>
    <xf numFmtId="38" fontId="6" fillId="0" borderId="9" xfId="1" applyFont="1" applyBorder="1">
      <alignment vertical="center"/>
    </xf>
    <xf numFmtId="38" fontId="6" fillId="0" borderId="9" xfId="1" applyFont="1" applyBorder="1" applyAlignment="1">
      <alignment horizontal="right" vertical="center"/>
    </xf>
    <xf numFmtId="176" fontId="6" fillId="0" borderId="9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3" xfId="1" applyFont="1" applyBorder="1">
      <alignment vertical="center"/>
    </xf>
    <xf numFmtId="176" fontId="6" fillId="0" borderId="12" xfId="2" applyNumberFormat="1" applyFont="1" applyBorder="1">
      <alignment vertical="center"/>
    </xf>
    <xf numFmtId="176" fontId="6" fillId="0" borderId="14" xfId="2" applyNumberFormat="1" applyFont="1" applyBorder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77" fontId="3" fillId="0" borderId="21" xfId="0" applyNumberFormat="1" applyFont="1" applyBorder="1" applyAlignment="1">
      <alignment horizontal="right" vertical="center" wrapText="1"/>
    </xf>
    <xf numFmtId="177" fontId="3" fillId="0" borderId="22" xfId="0" applyNumberFormat="1" applyFont="1" applyBorder="1" applyAlignment="1">
      <alignment horizontal="right" vertical="center" wrapText="1"/>
    </xf>
    <xf numFmtId="177" fontId="3" fillId="0" borderId="23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2" borderId="3" xfId="0" applyFont="1" applyFill="1" applyBorder="1" applyAlignment="1">
      <alignment vertical="center"/>
    </xf>
    <xf numFmtId="177" fontId="6" fillId="0" borderId="15" xfId="0" applyNumberFormat="1" applyFont="1" applyBorder="1" applyAlignment="1">
      <alignment horizontal="right" vertical="center" wrapText="1"/>
    </xf>
    <xf numFmtId="177" fontId="6" fillId="0" borderId="10" xfId="0" applyNumberFormat="1" applyFont="1" applyBorder="1" applyAlignment="1">
      <alignment horizontal="right" vertical="center" wrapText="1"/>
    </xf>
    <xf numFmtId="177" fontId="6" fillId="0" borderId="14" xfId="0" applyNumberFormat="1" applyFont="1" applyBorder="1" applyAlignment="1">
      <alignment horizontal="right" vertical="center" wrapText="1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38" fontId="6" fillId="0" borderId="24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15875</xdr:colOff>
      <xdr:row>9</xdr:row>
      <xdr:rowOff>45085</xdr:rowOff>
    </xdr:from>
    <xdr:to>
      <xdr:col>7</xdr:col>
      <xdr:colOff>306070</xdr:colOff>
      <xdr:row>9</xdr:row>
      <xdr:rowOff>335915</xdr:rowOff>
    </xdr:to>
    <xdr:sp macro="" textlink="">
      <xdr:nvSpPr>
        <xdr:cNvPr id="4" name="角丸四角形 3"/>
        <xdr:cNvSpPr/>
      </xdr:nvSpPr>
      <xdr:spPr>
        <a:xfrm>
          <a:off x="9140825" y="2940685"/>
          <a:ext cx="290195" cy="29083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/>
              <a:ea typeface="ＭＳ ゴシック"/>
            </a:rPr>
            <a:t>Ｂ</a:t>
          </a:r>
          <a:endParaRPr kumimoji="1" lang="ja-JP" altLang="en-US" sz="11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</xdr:col>
      <xdr:colOff>31115</xdr:colOff>
      <xdr:row>9</xdr:row>
      <xdr:rowOff>45085</xdr:rowOff>
    </xdr:from>
    <xdr:to>
      <xdr:col>1</xdr:col>
      <xdr:colOff>323215</xdr:colOff>
      <xdr:row>9</xdr:row>
      <xdr:rowOff>335915</xdr:rowOff>
    </xdr:to>
    <xdr:sp macro="" textlink="">
      <xdr:nvSpPr>
        <xdr:cNvPr id="5" name="角丸四角形 4"/>
        <xdr:cNvSpPr/>
      </xdr:nvSpPr>
      <xdr:spPr>
        <a:xfrm>
          <a:off x="2488565" y="2940685"/>
          <a:ext cx="292100" cy="29083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/>
              <a:ea typeface="ＭＳ ゴシック"/>
            </a:rPr>
            <a:t>Ａ</a:t>
          </a:r>
          <a:endParaRPr kumimoji="1" lang="ja-JP" altLang="en-US" sz="11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75565</xdr:colOff>
      <xdr:row>8</xdr:row>
      <xdr:rowOff>372110</xdr:rowOff>
    </xdr:from>
    <xdr:ext cx="441960" cy="410845"/>
    <xdr:sp macro="" textlink="">
      <xdr:nvSpPr>
        <xdr:cNvPr id="2" name="楕円 1"/>
        <xdr:cNvSpPr>
          <a:spLocks noChangeAspect="1"/>
        </xdr:cNvSpPr>
      </xdr:nvSpPr>
      <xdr:spPr>
        <a:xfrm>
          <a:off x="8943340" y="2886710"/>
          <a:ext cx="441960" cy="41084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200">
              <a:latin typeface="ＭＳ ゴシック"/>
              <a:ea typeface="ＭＳ ゴシック"/>
            </a:rPr>
            <a:t>Ａ</a:t>
          </a:r>
        </a:p>
      </xdr:txBody>
    </xdr:sp>
    <xdr:clientData/>
  </xdr:oneCellAnchor>
  <xdr:oneCellAnchor>
    <xdr:from>
      <xdr:col>1</xdr:col>
      <xdr:colOff>66675</xdr:colOff>
      <xdr:row>8</xdr:row>
      <xdr:rowOff>361315</xdr:rowOff>
    </xdr:from>
    <xdr:ext cx="441960" cy="410845"/>
    <xdr:sp macro="" textlink="">
      <xdr:nvSpPr>
        <xdr:cNvPr id="3" name="楕円 2"/>
        <xdr:cNvSpPr>
          <a:spLocks noChangeAspect="1"/>
        </xdr:cNvSpPr>
      </xdr:nvSpPr>
      <xdr:spPr>
        <a:xfrm>
          <a:off x="2266950" y="2875915"/>
          <a:ext cx="441960" cy="41084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200">
              <a:latin typeface="ＭＳ ゴシック"/>
              <a:ea typeface="ＭＳ ゴシック"/>
            </a:rPr>
            <a:t>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="115" zoomScaleNormal="100" zoomScaleSheetLayoutView="115" workbookViewId="0">
      <selection activeCell="B4" sqref="B4"/>
    </sheetView>
  </sheetViews>
  <sheetFormatPr defaultRowHeight="14.25" x14ac:dyDescent="0.15"/>
  <cols>
    <col min="1" max="1" width="32.25" bestFit="1" customWidth="1"/>
    <col min="2" max="6" width="17.875" customWidth="1"/>
    <col min="7" max="8" width="18.75" customWidth="1"/>
    <col min="9" max="9" width="17.5" customWidth="1"/>
  </cols>
  <sheetData>
    <row r="1" spans="1:8" ht="18" thickBot="1" x14ac:dyDescent="0.2">
      <c r="A1" s="1" t="s">
        <v>0</v>
      </c>
      <c r="B1" s="3"/>
      <c r="C1" s="3"/>
      <c r="D1" s="3"/>
      <c r="E1" s="3"/>
      <c r="F1" s="3"/>
      <c r="G1" s="3"/>
      <c r="H1" s="3"/>
    </row>
    <row r="2" spans="1:8" ht="45" customHeight="1" x14ac:dyDescent="0.15">
      <c r="A2" s="33"/>
      <c r="B2" s="38" t="s">
        <v>13</v>
      </c>
      <c r="C2" s="38" t="s">
        <v>15</v>
      </c>
      <c r="D2" s="39" t="s">
        <v>17</v>
      </c>
      <c r="E2" s="39" t="s">
        <v>18</v>
      </c>
      <c r="F2" s="39" t="s">
        <v>19</v>
      </c>
      <c r="G2" s="39" t="s">
        <v>20</v>
      </c>
      <c r="H2" s="40" t="s">
        <v>21</v>
      </c>
    </row>
    <row r="3" spans="1:8" ht="27.75" customHeight="1" thickBot="1" x14ac:dyDescent="0.2">
      <c r="A3" s="34" t="s">
        <v>14</v>
      </c>
      <c r="B3" s="41" t="s">
        <v>32</v>
      </c>
      <c r="C3" s="41" t="s">
        <v>31</v>
      </c>
      <c r="D3" s="42" t="str">
        <f>IFERROR(EDATE(C3,11),"自動計算")</f>
        <v>自動計算</v>
      </c>
      <c r="E3" s="42" t="str">
        <f>IFERROR(EDATE(C3,23),"自動計算")</f>
        <v>自動計算</v>
      </c>
      <c r="F3" s="42" t="str">
        <f>IFERROR(EDATE(C3,35),"自動計算")</f>
        <v>自動計算</v>
      </c>
      <c r="G3" s="42" t="str">
        <f>IFERROR(EDATE(C3,47),"自動計算")</f>
        <v>自動計算</v>
      </c>
      <c r="H3" s="43" t="str">
        <f>IFERROR(EDATE(C3,59),"自動計算")</f>
        <v>自動計算</v>
      </c>
    </row>
    <row r="4" spans="1:8" ht="30" customHeight="1" x14ac:dyDescent="0.15">
      <c r="A4" s="35" t="s">
        <v>1</v>
      </c>
      <c r="B4" s="4"/>
      <c r="C4" s="51"/>
      <c r="D4" s="8"/>
      <c r="E4" s="8"/>
      <c r="F4" s="8"/>
      <c r="G4" s="8"/>
      <c r="H4" s="14"/>
    </row>
    <row r="5" spans="1:8" ht="30" customHeight="1" x14ac:dyDescent="0.15">
      <c r="A5" s="36" t="s">
        <v>24</v>
      </c>
      <c r="B5" s="5"/>
      <c r="C5" s="52"/>
      <c r="D5" s="9"/>
      <c r="E5" s="9"/>
      <c r="F5" s="9"/>
      <c r="G5" s="9"/>
      <c r="H5" s="15"/>
    </row>
    <row r="6" spans="1:8" ht="30" customHeight="1" x14ac:dyDescent="0.15">
      <c r="A6" s="36" t="s">
        <v>2</v>
      </c>
      <c r="B6" s="5"/>
      <c r="C6" s="52"/>
      <c r="D6" s="9"/>
      <c r="E6" s="9"/>
      <c r="F6" s="9"/>
      <c r="G6" s="9"/>
      <c r="H6" s="15"/>
    </row>
    <row r="7" spans="1:8" ht="30" customHeight="1" x14ac:dyDescent="0.15">
      <c r="A7" s="36" t="s">
        <v>3</v>
      </c>
      <c r="B7" s="5"/>
      <c r="C7" s="52"/>
      <c r="D7" s="10"/>
      <c r="E7" s="9"/>
      <c r="F7" s="9"/>
      <c r="G7" s="9"/>
      <c r="H7" s="15"/>
    </row>
    <row r="8" spans="1:8" ht="30" customHeight="1" x14ac:dyDescent="0.15">
      <c r="A8" s="36" t="s">
        <v>4</v>
      </c>
      <c r="B8" s="5">
        <f t="shared" ref="B8:H8" si="0">B5+B6+B7</f>
        <v>0</v>
      </c>
      <c r="C8" s="52"/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16">
        <f t="shared" si="0"/>
        <v>0</v>
      </c>
    </row>
    <row r="9" spans="1:8" ht="30" customHeight="1" x14ac:dyDescent="0.15">
      <c r="A9" s="36" t="s">
        <v>25</v>
      </c>
      <c r="B9" s="5"/>
      <c r="C9" s="52"/>
      <c r="D9" s="9"/>
      <c r="E9" s="9"/>
      <c r="F9" s="9"/>
      <c r="G9" s="9"/>
      <c r="H9" s="15"/>
    </row>
    <row r="10" spans="1:8" ht="30" customHeight="1" x14ac:dyDescent="0.15">
      <c r="A10" s="36" t="s">
        <v>26</v>
      </c>
      <c r="B10" s="5" t="e">
        <f t="shared" ref="B10:H10" si="1">ROUNDDOWN(B8/B9,0)</f>
        <v>#DIV/0!</v>
      </c>
      <c r="C10" s="52"/>
      <c r="D10" s="5" t="e">
        <f t="shared" si="1"/>
        <v>#DIV/0!</v>
      </c>
      <c r="E10" s="5" t="e">
        <f t="shared" si="1"/>
        <v>#DIV/0!</v>
      </c>
      <c r="F10" s="5" t="e">
        <f t="shared" si="1"/>
        <v>#DIV/0!</v>
      </c>
      <c r="G10" s="5" t="e">
        <f t="shared" si="1"/>
        <v>#DIV/0!</v>
      </c>
      <c r="H10" s="16" t="e">
        <f t="shared" si="1"/>
        <v>#DIV/0!</v>
      </c>
    </row>
    <row r="11" spans="1:8" ht="30" customHeight="1" x14ac:dyDescent="0.15">
      <c r="A11" s="36" t="s">
        <v>34</v>
      </c>
      <c r="B11" s="6"/>
      <c r="C11" s="52"/>
      <c r="D11" s="11" t="e">
        <f>ROUNDDOWN((D10-B10)/B10*100,2)</f>
        <v>#DIV/0!</v>
      </c>
      <c r="E11" s="11" t="e">
        <f>ROUNDDOWN((E10-B10)/B10*100,2)</f>
        <v>#DIV/0!</v>
      </c>
      <c r="F11" s="11" t="e">
        <f>ROUNDDOWN((F10-B10)/B10*100,2)</f>
        <v>#DIV/0!</v>
      </c>
      <c r="G11" s="11" t="e">
        <f>ROUNDDOWN((G10-B10)/B10*100,2)</f>
        <v>#DIV/0!</v>
      </c>
      <c r="H11" s="17" t="e">
        <f>ROUNDDOWN((H10-B10)/B10*100,2)</f>
        <v>#DIV/0!</v>
      </c>
    </row>
    <row r="12" spans="1:8" ht="30" customHeight="1" thickBot="1" x14ac:dyDescent="0.2">
      <c r="A12" s="37" t="s">
        <v>6</v>
      </c>
      <c r="B12" s="7"/>
      <c r="C12" s="53"/>
      <c r="D12" s="12" t="e">
        <f>D11/1</f>
        <v>#DIV/0!</v>
      </c>
      <c r="E12" s="12" t="e">
        <f>ROUNDDOWN(E11/2,2)</f>
        <v>#DIV/0!</v>
      </c>
      <c r="F12" s="12" t="e">
        <f>ROUNDDOWN(F11/3,2)</f>
        <v>#DIV/0!</v>
      </c>
      <c r="G12" s="12" t="e">
        <f>ROUNDDOWN(G11/4,2)</f>
        <v>#DIV/0!</v>
      </c>
      <c r="H12" s="18" t="e">
        <f>ROUNDDOWN(H11/5,2)</f>
        <v>#DIV/0!</v>
      </c>
    </row>
    <row r="13" spans="1:8" ht="22.5" customHeight="1" x14ac:dyDescent="0.15">
      <c r="A13" s="44" t="s">
        <v>33</v>
      </c>
      <c r="B13" s="2"/>
      <c r="C13" s="2"/>
      <c r="D13" s="2"/>
      <c r="E13" s="2"/>
      <c r="F13" s="2"/>
      <c r="G13" s="2"/>
      <c r="H13" s="2"/>
    </row>
    <row r="14" spans="1:8" ht="22.5" customHeight="1" x14ac:dyDescent="0.15">
      <c r="A14" s="44" t="s">
        <v>16</v>
      </c>
      <c r="B14" s="2"/>
      <c r="C14" s="2"/>
      <c r="D14" s="2"/>
      <c r="E14" s="2"/>
      <c r="F14" s="2"/>
      <c r="G14" s="2"/>
      <c r="H14" s="2"/>
    </row>
    <row r="15" spans="1:8" ht="22.5" customHeight="1" x14ac:dyDescent="0.15">
      <c r="A15" s="54" t="s">
        <v>22</v>
      </c>
      <c r="B15" s="54"/>
      <c r="C15" s="54"/>
      <c r="D15" s="54"/>
      <c r="E15" s="54"/>
      <c r="F15" s="54"/>
      <c r="G15" s="54"/>
      <c r="H15" s="54"/>
    </row>
    <row r="16" spans="1:8" ht="22.5" customHeight="1" x14ac:dyDescent="0.15">
      <c r="A16" s="54" t="s">
        <v>23</v>
      </c>
      <c r="B16" s="54"/>
      <c r="C16" s="54"/>
      <c r="D16" s="54"/>
      <c r="E16" s="54"/>
      <c r="F16" s="54"/>
      <c r="G16" s="54"/>
      <c r="H16" s="54"/>
    </row>
    <row r="17" spans="1:8" ht="22.5" customHeight="1" x14ac:dyDescent="0.15">
      <c r="A17" s="54" t="s">
        <v>27</v>
      </c>
      <c r="B17" s="54"/>
      <c r="C17" s="54"/>
      <c r="D17" s="54"/>
      <c r="E17" s="54"/>
      <c r="F17" s="54"/>
      <c r="G17" s="54"/>
      <c r="H17" s="54"/>
    </row>
    <row r="18" spans="1:8" ht="22.5" customHeight="1" x14ac:dyDescent="0.15">
      <c r="A18" s="54" t="s">
        <v>28</v>
      </c>
      <c r="B18" s="54"/>
      <c r="C18" s="54"/>
      <c r="D18" s="54"/>
      <c r="E18" s="54"/>
      <c r="F18" s="54"/>
      <c r="G18" s="54"/>
      <c r="H18" s="54"/>
    </row>
    <row r="19" spans="1:8" ht="22.5" customHeight="1" x14ac:dyDescent="0.15">
      <c r="A19" s="54" t="s">
        <v>29</v>
      </c>
      <c r="B19" s="54"/>
      <c r="C19" s="54"/>
      <c r="D19" s="54"/>
      <c r="E19" s="54"/>
      <c r="F19" s="54"/>
      <c r="G19" s="54"/>
      <c r="H19" s="54"/>
    </row>
    <row r="20" spans="1:8" ht="4.5" customHeight="1" x14ac:dyDescent="0.15">
      <c r="A20" s="3"/>
      <c r="B20" s="3"/>
      <c r="C20" s="3"/>
      <c r="D20" s="3"/>
      <c r="E20" s="3"/>
      <c r="F20" s="3"/>
      <c r="G20" s="3"/>
      <c r="H20" s="3"/>
    </row>
    <row r="21" spans="1:8" ht="24.95" customHeight="1" x14ac:dyDescent="0.15">
      <c r="A21" s="3"/>
      <c r="B21" s="3" t="s">
        <v>11</v>
      </c>
      <c r="C21" s="3"/>
      <c r="D21" s="3"/>
      <c r="E21" s="3"/>
      <c r="F21" s="3"/>
      <c r="G21" s="3"/>
      <c r="H21" s="3"/>
    </row>
    <row r="22" spans="1:8" ht="4.5" customHeight="1" x14ac:dyDescent="0.15">
      <c r="A22" s="3"/>
      <c r="B22" s="3"/>
      <c r="C22" s="3"/>
      <c r="D22" s="3"/>
      <c r="E22" s="13"/>
      <c r="F22" s="13"/>
      <c r="G22" s="13"/>
      <c r="H22" s="13"/>
    </row>
    <row r="23" spans="1:8" ht="24.95" customHeight="1" x14ac:dyDescent="0.15">
      <c r="A23" s="3"/>
      <c r="B23" s="3" t="s">
        <v>10</v>
      </c>
      <c r="C23" s="3"/>
      <c r="D23" s="3"/>
      <c r="E23" s="13" t="s">
        <v>12</v>
      </c>
      <c r="F23" s="45"/>
      <c r="G23" s="46"/>
      <c r="H23" s="46"/>
    </row>
  </sheetData>
  <mergeCells count="6">
    <mergeCell ref="A19:H19"/>
    <mergeCell ref="C4:C12"/>
    <mergeCell ref="A15:H15"/>
    <mergeCell ref="A16:H16"/>
    <mergeCell ref="A17:H17"/>
    <mergeCell ref="A18:H18"/>
  </mergeCells>
  <phoneticPr fontId="1"/>
  <pageMargins left="0.51181102362204722" right="0.51181102362204722" top="0.55118110236220474" bottom="0.35433070866141736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23"/>
  <sheetViews>
    <sheetView zoomScale="115" zoomScaleNormal="115" zoomScaleSheetLayoutView="85" workbookViewId="0">
      <selection activeCell="A15" sqref="A15:H15"/>
    </sheetView>
  </sheetViews>
  <sheetFormatPr defaultRowHeight="14.25" x14ac:dyDescent="0.15"/>
  <cols>
    <col min="1" max="1" width="28.875" customWidth="1"/>
    <col min="2" max="2" width="17.5" customWidth="1"/>
    <col min="3" max="3" width="17.5" bestFit="1" customWidth="1"/>
    <col min="4" max="8" width="17.5" customWidth="1"/>
  </cols>
  <sheetData>
    <row r="1" spans="1:8" ht="18" thickBot="1" x14ac:dyDescent="0.2">
      <c r="A1" s="1" t="s">
        <v>0</v>
      </c>
      <c r="B1" s="3"/>
      <c r="C1" s="3"/>
      <c r="D1" s="3"/>
      <c r="E1" s="3"/>
      <c r="F1" s="3"/>
      <c r="G1" s="3"/>
    </row>
    <row r="2" spans="1:8" ht="30" customHeight="1" x14ac:dyDescent="0.15">
      <c r="A2" s="33"/>
      <c r="B2" s="38" t="s">
        <v>13</v>
      </c>
      <c r="C2" s="38" t="s">
        <v>15</v>
      </c>
      <c r="D2" s="39" t="s">
        <v>17</v>
      </c>
      <c r="E2" s="39" t="s">
        <v>18</v>
      </c>
      <c r="F2" s="39" t="s">
        <v>19</v>
      </c>
      <c r="G2" s="39" t="s">
        <v>20</v>
      </c>
      <c r="H2" s="40" t="s">
        <v>21</v>
      </c>
    </row>
    <row r="3" spans="1:8" ht="30" customHeight="1" thickBot="1" x14ac:dyDescent="0.2">
      <c r="A3" s="47" t="s">
        <v>14</v>
      </c>
      <c r="B3" s="48">
        <v>45717</v>
      </c>
      <c r="C3" s="48">
        <v>45778</v>
      </c>
      <c r="D3" s="49">
        <f>IFERROR(EDATE(C3,11),"")</f>
        <v>46113</v>
      </c>
      <c r="E3" s="49">
        <f>IFERROR(EDATE(C3,23),"")</f>
        <v>46478</v>
      </c>
      <c r="F3" s="49">
        <f>IFERROR(EDATE(C3,35),"")</f>
        <v>46844</v>
      </c>
      <c r="G3" s="49">
        <f>IFERROR(EDATE(C3,47),"")</f>
        <v>47209</v>
      </c>
      <c r="H3" s="50">
        <f>IFERROR(EDATE(C3,59),"")</f>
        <v>47574</v>
      </c>
    </row>
    <row r="4" spans="1:8" ht="30" customHeight="1" x14ac:dyDescent="0.15">
      <c r="A4" s="35" t="s">
        <v>1</v>
      </c>
      <c r="B4" s="19">
        <v>166335</v>
      </c>
      <c r="C4" s="55"/>
      <c r="D4" s="23">
        <v>185154</v>
      </c>
      <c r="E4" s="23">
        <v>195654</v>
      </c>
      <c r="F4" s="23">
        <v>201625</v>
      </c>
      <c r="G4" s="23">
        <v>221542</v>
      </c>
      <c r="H4" s="28">
        <v>245625</v>
      </c>
    </row>
    <row r="5" spans="1:8" ht="30" customHeight="1" x14ac:dyDescent="0.15">
      <c r="A5" s="36" t="s">
        <v>7</v>
      </c>
      <c r="B5" s="20">
        <v>22532</v>
      </c>
      <c r="C5" s="56"/>
      <c r="D5" s="24">
        <v>23562</v>
      </c>
      <c r="E5" s="24">
        <v>25621</v>
      </c>
      <c r="F5" s="24">
        <v>27452</v>
      </c>
      <c r="G5" s="24">
        <v>28561</v>
      </c>
      <c r="H5" s="29">
        <v>29542</v>
      </c>
    </row>
    <row r="6" spans="1:8" ht="30" customHeight="1" x14ac:dyDescent="0.15">
      <c r="A6" s="36" t="s">
        <v>2</v>
      </c>
      <c r="B6" s="20">
        <v>75423</v>
      </c>
      <c r="C6" s="56"/>
      <c r="D6" s="24">
        <v>76425</v>
      </c>
      <c r="E6" s="24">
        <v>77415</v>
      </c>
      <c r="F6" s="24">
        <v>78145</v>
      </c>
      <c r="G6" s="24">
        <v>79612</v>
      </c>
      <c r="H6" s="29">
        <v>80142</v>
      </c>
    </row>
    <row r="7" spans="1:8" ht="30" customHeight="1" x14ac:dyDescent="0.15">
      <c r="A7" s="36" t="s">
        <v>3</v>
      </c>
      <c r="B7" s="20">
        <v>1500</v>
      </c>
      <c r="C7" s="56"/>
      <c r="D7" s="25">
        <v>5550</v>
      </c>
      <c r="E7" s="24">
        <v>6780</v>
      </c>
      <c r="F7" s="24">
        <v>8500</v>
      </c>
      <c r="G7" s="24">
        <v>6840</v>
      </c>
      <c r="H7" s="29">
        <v>6840</v>
      </c>
    </row>
    <row r="8" spans="1:8" ht="30" customHeight="1" x14ac:dyDescent="0.15">
      <c r="A8" s="36" t="s">
        <v>4</v>
      </c>
      <c r="B8" s="20">
        <f t="shared" ref="B8:H8" si="0">B5+B6+B7</f>
        <v>99455</v>
      </c>
      <c r="C8" s="56"/>
      <c r="D8" s="20">
        <f t="shared" si="0"/>
        <v>105537</v>
      </c>
      <c r="E8" s="20">
        <f t="shared" si="0"/>
        <v>109816</v>
      </c>
      <c r="F8" s="20">
        <f t="shared" si="0"/>
        <v>114097</v>
      </c>
      <c r="G8" s="20">
        <f t="shared" si="0"/>
        <v>115013</v>
      </c>
      <c r="H8" s="30">
        <f t="shared" si="0"/>
        <v>116524</v>
      </c>
    </row>
    <row r="9" spans="1:8" ht="30" customHeight="1" x14ac:dyDescent="0.15">
      <c r="A9" s="36" t="s">
        <v>5</v>
      </c>
      <c r="B9" s="20">
        <v>59</v>
      </c>
      <c r="C9" s="56"/>
      <c r="D9" s="24">
        <v>60</v>
      </c>
      <c r="E9" s="24">
        <v>60</v>
      </c>
      <c r="F9" s="24">
        <v>60</v>
      </c>
      <c r="G9" s="24">
        <v>60</v>
      </c>
      <c r="H9" s="29">
        <v>60</v>
      </c>
    </row>
    <row r="10" spans="1:8" ht="30" customHeight="1" x14ac:dyDescent="0.15">
      <c r="A10" s="36" t="s">
        <v>8</v>
      </c>
      <c r="B10" s="20">
        <f t="shared" ref="B10:H10" si="1">ROUNDDOWN(B8/B9,0)</f>
        <v>1685</v>
      </c>
      <c r="C10" s="56"/>
      <c r="D10" s="20">
        <f t="shared" si="1"/>
        <v>1758</v>
      </c>
      <c r="E10" s="20">
        <f t="shared" si="1"/>
        <v>1830</v>
      </c>
      <c r="F10" s="20">
        <f t="shared" si="1"/>
        <v>1901</v>
      </c>
      <c r="G10" s="20">
        <f t="shared" si="1"/>
        <v>1916</v>
      </c>
      <c r="H10" s="30">
        <f t="shared" si="1"/>
        <v>1942</v>
      </c>
    </row>
    <row r="11" spans="1:8" ht="30" customHeight="1" x14ac:dyDescent="0.15">
      <c r="A11" s="36" t="s">
        <v>9</v>
      </c>
      <c r="B11" s="21"/>
      <c r="C11" s="56"/>
      <c r="D11" s="26">
        <f>ROUNDDOWN((D10-B10)/B10*100,2)</f>
        <v>4.33</v>
      </c>
      <c r="E11" s="26">
        <f>ROUNDDOWN((E10-B10)/B10*100,2)</f>
        <v>8.6</v>
      </c>
      <c r="F11" s="26">
        <f>ROUNDDOWN((F10-B10)/B10*100,2)</f>
        <v>12.81</v>
      </c>
      <c r="G11" s="26">
        <f>ROUNDDOWN((G10-B10)/B10*100,2)</f>
        <v>13.7</v>
      </c>
      <c r="H11" s="31">
        <f>ROUNDDOWN((H10-B10)/B10*100,2)</f>
        <v>15.25</v>
      </c>
    </row>
    <row r="12" spans="1:8" ht="30" customHeight="1" thickBot="1" x14ac:dyDescent="0.2">
      <c r="A12" s="37" t="s">
        <v>6</v>
      </c>
      <c r="B12" s="22"/>
      <c r="C12" s="57"/>
      <c r="D12" s="27">
        <f>D11/1</f>
        <v>4.33</v>
      </c>
      <c r="E12" s="27">
        <f>ROUNDDOWN(E11/2,2)</f>
        <v>4.3</v>
      </c>
      <c r="F12" s="27">
        <f>ROUNDDOWN(F11/3,2)</f>
        <v>4.2699999999999996</v>
      </c>
      <c r="G12" s="27">
        <f>ROUNDDOWN(G11/4,2)</f>
        <v>3.42</v>
      </c>
      <c r="H12" s="32">
        <f>ROUNDDOWN(H11/5,2)</f>
        <v>3.05</v>
      </c>
    </row>
    <row r="13" spans="1:8" ht="22.5" customHeight="1" x14ac:dyDescent="0.15">
      <c r="A13" s="44" t="s">
        <v>33</v>
      </c>
      <c r="B13" s="2"/>
      <c r="C13" s="2"/>
      <c r="D13" s="2"/>
      <c r="E13" s="2"/>
      <c r="F13" s="2"/>
      <c r="G13" s="2"/>
      <c r="H13" s="2"/>
    </row>
    <row r="14" spans="1:8" ht="22.5" customHeight="1" x14ac:dyDescent="0.15">
      <c r="A14" s="44" t="s">
        <v>16</v>
      </c>
      <c r="B14" s="2"/>
      <c r="C14" s="2"/>
      <c r="D14" s="2"/>
      <c r="E14" s="2"/>
      <c r="F14" s="2"/>
      <c r="G14" s="2"/>
      <c r="H14" s="2"/>
    </row>
    <row r="15" spans="1:8" ht="22.5" customHeight="1" x14ac:dyDescent="0.15">
      <c r="A15" s="54" t="s">
        <v>22</v>
      </c>
      <c r="B15" s="54"/>
      <c r="C15" s="54"/>
      <c r="D15" s="54"/>
      <c r="E15" s="54"/>
      <c r="F15" s="54"/>
      <c r="G15" s="54"/>
      <c r="H15" s="54"/>
    </row>
    <row r="16" spans="1:8" ht="22.5" customHeight="1" x14ac:dyDescent="0.15">
      <c r="A16" s="54" t="s">
        <v>23</v>
      </c>
      <c r="B16" s="54"/>
      <c r="C16" s="54"/>
      <c r="D16" s="54"/>
      <c r="E16" s="54"/>
      <c r="F16" s="54"/>
      <c r="G16" s="54"/>
      <c r="H16" s="54"/>
    </row>
    <row r="17" spans="1:8" ht="22.5" customHeight="1" x14ac:dyDescent="0.15">
      <c r="A17" s="54" t="s">
        <v>27</v>
      </c>
      <c r="B17" s="54"/>
      <c r="C17" s="54"/>
      <c r="D17" s="54"/>
      <c r="E17" s="54"/>
      <c r="F17" s="54"/>
      <c r="G17" s="54"/>
      <c r="H17" s="54"/>
    </row>
    <row r="18" spans="1:8" ht="22.5" customHeight="1" x14ac:dyDescent="0.15">
      <c r="A18" s="54" t="s">
        <v>28</v>
      </c>
      <c r="B18" s="54"/>
      <c r="C18" s="54"/>
      <c r="D18" s="54"/>
      <c r="E18" s="54"/>
      <c r="F18" s="54"/>
      <c r="G18" s="54"/>
      <c r="H18" s="54"/>
    </row>
    <row r="19" spans="1:8" ht="22.5" customHeight="1" x14ac:dyDescent="0.15">
      <c r="A19" s="54" t="s">
        <v>29</v>
      </c>
      <c r="B19" s="54"/>
      <c r="C19" s="54"/>
      <c r="D19" s="54"/>
      <c r="E19" s="54"/>
      <c r="F19" s="54"/>
      <c r="G19" s="54"/>
      <c r="H19" s="54"/>
    </row>
    <row r="20" spans="1:8" ht="4.5" customHeight="1" x14ac:dyDescent="0.15">
      <c r="A20" s="3"/>
      <c r="B20" s="3"/>
      <c r="C20" s="3"/>
      <c r="D20" s="3"/>
      <c r="E20" s="3"/>
      <c r="F20" s="3"/>
      <c r="G20" s="3"/>
      <c r="H20" s="3"/>
    </row>
    <row r="21" spans="1:8" ht="24.95" customHeight="1" x14ac:dyDescent="0.15">
      <c r="A21" s="3"/>
      <c r="B21" s="3" t="s">
        <v>11</v>
      </c>
      <c r="C21" s="3"/>
      <c r="D21" s="3"/>
      <c r="E21" s="3"/>
      <c r="F21" s="3"/>
      <c r="G21" s="3"/>
      <c r="H21" s="3"/>
    </row>
    <row r="22" spans="1:8" ht="4.5" customHeight="1" x14ac:dyDescent="0.15">
      <c r="A22" s="3"/>
      <c r="B22" s="3"/>
      <c r="C22" s="3"/>
      <c r="D22" s="3"/>
      <c r="E22" s="13"/>
      <c r="F22" s="13"/>
      <c r="G22" s="13"/>
      <c r="H22" s="13"/>
    </row>
    <row r="23" spans="1:8" ht="24.95" customHeight="1" x14ac:dyDescent="0.15">
      <c r="A23" s="3"/>
      <c r="B23" s="3" t="s">
        <v>10</v>
      </c>
      <c r="C23" s="3"/>
      <c r="D23" s="3"/>
      <c r="E23" s="13" t="s">
        <v>30</v>
      </c>
      <c r="F23" s="45"/>
      <c r="G23" s="46"/>
      <c r="H23" s="46"/>
    </row>
  </sheetData>
  <mergeCells count="6">
    <mergeCell ref="A19:H19"/>
    <mergeCell ref="C4:C12"/>
    <mergeCell ref="A15:H15"/>
    <mergeCell ref="A16:H16"/>
    <mergeCell ref="A17:H17"/>
    <mergeCell ref="A18:H18"/>
  </mergeCells>
  <phoneticPr fontId="1"/>
  <pageMargins left="0.51181102362204722" right="0.51181102362204722" top="0.55118110236220474" bottom="0.35433070866141736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電算室</dc:creator>
  <cp:lastModifiedBy>西村 雄斗</cp:lastModifiedBy>
  <cp:lastPrinted>2025-04-09T04:36:58Z</cp:lastPrinted>
  <dcterms:created xsi:type="dcterms:W3CDTF">2018-08-28T04:33:58Z</dcterms:created>
  <dcterms:modified xsi:type="dcterms:W3CDTF">2025-04-24T04:56:26Z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2023-08-18T01:30:59Z</vt:filetime>
  </property>
</Properties>
</file>