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U:\【部内共通】新型コロナウイルス関連肺炎対策\介護・障がいサービス事業者感染防止支援事業\令和7年度原油価格・物価高騰等緊急対策事業　\事業概要（事業所案内）\事業概要（事業所案内）\ホームページ\"/>
    </mc:Choice>
  </mc:AlternateContent>
  <bookViews>
    <workbookView xWindow="0" yWindow="0" windowWidth="28800" windowHeight="13515" tabRatio="688"/>
  </bookViews>
  <sheets>
    <sheet name="（はじめにお読みください）本申請書の使い方" sheetId="25" r:id="rId1"/>
    <sheet name="交付申請" sheetId="20" r:id="rId2"/>
    <sheet name="申請額一覧" sheetId="24" r:id="rId3"/>
    <sheet name="個票1" sheetId="19" r:id="rId4"/>
    <sheet name="誓約書" sheetId="28" r:id="rId5"/>
    <sheet name="請求書" sheetId="26" r:id="rId6"/>
  </sheets>
  <definedNames>
    <definedName name="_xlnm._FilterDatabase" localSheetId="3" hidden="1">個票1!$A$1:$AN$9</definedName>
    <definedName name="_xlnm.Print_Area" localSheetId="3">個票1!$A$1:$AP$38</definedName>
    <definedName name="_xlnm.Print_Area" localSheetId="1">交付申請!$A$1:$AC$50</definedName>
    <definedName name="_xlnm.Print_Area" localSheetId="2">申請額一覧!$A$1:$O$103</definedName>
    <definedName name="_xlnm.Print_Titles" localSheetId="1">交付申請!$21:$21</definedName>
    <definedName name="_xlnm.Print_Titles" localSheetId="2">申請額一覧!$3:$3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42" i="19" l="1"/>
  <c r="AL37" i="19"/>
  <c r="AJ37" i="19"/>
  <c r="AI37" i="19"/>
  <c r="AG37" i="19"/>
  <c r="AE37" i="19"/>
  <c r="AB37" i="19"/>
  <c r="AA37" i="19"/>
  <c r="Z37" i="19"/>
  <c r="Y37" i="19"/>
  <c r="V37" i="19"/>
  <c r="S37" i="19"/>
  <c r="Q37" i="19"/>
  <c r="P37" i="19"/>
  <c r="N37" i="19"/>
  <c r="L37" i="19"/>
  <c r="I37" i="19"/>
  <c r="H37" i="19"/>
  <c r="G37" i="19"/>
  <c r="F37" i="19"/>
  <c r="C37" i="19"/>
  <c r="AL36" i="19"/>
  <c r="AJ36" i="19"/>
  <c r="AI36" i="19"/>
  <c r="AG36" i="19"/>
  <c r="AE36" i="19"/>
  <c r="AB36" i="19"/>
  <c r="AA36" i="19"/>
  <c r="Z36" i="19"/>
  <c r="Y36" i="19"/>
  <c r="V36" i="19"/>
  <c r="S36" i="19"/>
  <c r="Q36" i="19"/>
  <c r="P36" i="19"/>
  <c r="N36" i="19"/>
  <c r="L36" i="19"/>
  <c r="I36" i="19"/>
  <c r="H36" i="19"/>
  <c r="G36" i="19"/>
  <c r="F36" i="19"/>
  <c r="C36" i="19"/>
  <c r="AL35" i="19"/>
  <c r="AJ35" i="19"/>
  <c r="AI35" i="19"/>
  <c r="AG35" i="19"/>
  <c r="AE35" i="19"/>
  <c r="AB35" i="19"/>
  <c r="AA35" i="19"/>
  <c r="Z35" i="19"/>
  <c r="Y35" i="19"/>
  <c r="V35" i="19"/>
  <c r="S35" i="19"/>
  <c r="Q35" i="19"/>
  <c r="P35" i="19"/>
  <c r="N35" i="19"/>
  <c r="L35" i="19"/>
  <c r="I35" i="19"/>
  <c r="H35" i="19"/>
  <c r="G35" i="19"/>
  <c r="F35" i="19"/>
  <c r="C35" i="19"/>
  <c r="AL34" i="19"/>
  <c r="AJ34" i="19"/>
  <c r="AI34" i="19"/>
  <c r="AG34" i="19"/>
  <c r="AE34" i="19"/>
  <c r="AB34" i="19"/>
  <c r="AA34" i="19"/>
  <c r="Z34" i="19"/>
  <c r="Y34" i="19"/>
  <c r="V34" i="19"/>
  <c r="S34" i="19"/>
  <c r="Q34" i="19"/>
  <c r="P34" i="19"/>
  <c r="N34" i="19"/>
  <c r="L34" i="19"/>
  <c r="I34" i="19"/>
  <c r="H34" i="19"/>
  <c r="G34" i="19"/>
  <c r="F34" i="19"/>
  <c r="C34" i="19"/>
  <c r="AL33" i="19"/>
  <c r="AJ33" i="19"/>
  <c r="AI33" i="19"/>
  <c r="AG33" i="19"/>
  <c r="AE33" i="19"/>
  <c r="AB33" i="19"/>
  <c r="AA33" i="19"/>
  <c r="Z33" i="19"/>
  <c r="Y33" i="19"/>
  <c r="V33" i="19"/>
  <c r="S33" i="19"/>
  <c r="Q33" i="19"/>
  <c r="P33" i="19"/>
  <c r="N33" i="19"/>
  <c r="L33" i="19"/>
  <c r="I33" i="19"/>
  <c r="H33" i="19"/>
  <c r="G33" i="19"/>
  <c r="F33" i="19"/>
  <c r="C33" i="19"/>
  <c r="W18" i="19"/>
  <c r="W17" i="19"/>
  <c r="E17" i="19"/>
  <c r="W16" i="19"/>
  <c r="M16" i="19"/>
  <c r="E16" i="19"/>
  <c r="W15" i="19"/>
  <c r="M15" i="19"/>
  <c r="E15" i="19"/>
  <c r="W14" i="19"/>
  <c r="M14" i="19"/>
  <c r="E14" i="19"/>
  <c r="AH11" i="19"/>
  <c r="AK5" i="19"/>
  <c r="B103" i="24"/>
  <c r="B102" i="24"/>
  <c r="B101" i="24"/>
  <c r="B100" i="24"/>
  <c r="B99" i="24"/>
  <c r="B98" i="24"/>
  <c r="B97" i="24"/>
  <c r="B96" i="24"/>
  <c r="B95" i="24"/>
  <c r="B94" i="24"/>
  <c r="B93" i="24"/>
  <c r="B92" i="24"/>
  <c r="B91" i="24"/>
  <c r="B90" i="24"/>
  <c r="B89" i="24"/>
  <c r="B88" i="24"/>
  <c r="B87" i="24"/>
  <c r="B86" i="24"/>
  <c r="B85" i="24"/>
  <c r="B84" i="24"/>
  <c r="B83" i="24"/>
  <c r="B82" i="24"/>
  <c r="B81" i="24"/>
  <c r="B80" i="24"/>
  <c r="B79" i="24"/>
  <c r="B78" i="24"/>
  <c r="B77" i="24"/>
  <c r="B76" i="24"/>
  <c r="B75" i="24"/>
  <c r="B74" i="24"/>
  <c r="B73" i="24"/>
  <c r="B72" i="24"/>
  <c r="B71" i="24"/>
  <c r="B70" i="24"/>
  <c r="B69" i="24"/>
  <c r="B68" i="24"/>
  <c r="B67" i="24"/>
  <c r="B66" i="24"/>
  <c r="B65" i="24"/>
  <c r="B64" i="24"/>
  <c r="B63" i="24"/>
  <c r="B62" i="24"/>
  <c r="B61" i="24"/>
  <c r="B60" i="24"/>
  <c r="B59" i="24"/>
  <c r="B58" i="24"/>
  <c r="B57" i="24"/>
  <c r="B56" i="24"/>
  <c r="B55" i="24"/>
  <c r="B54" i="24"/>
  <c r="B53" i="24"/>
  <c r="B52" i="24"/>
  <c r="B51" i="24"/>
  <c r="B50" i="24"/>
  <c r="B49" i="24"/>
  <c r="B48" i="24"/>
  <c r="B47" i="24"/>
  <c r="B46" i="24"/>
  <c r="B45" i="24"/>
  <c r="B44" i="24"/>
  <c r="B43" i="24"/>
  <c r="B42" i="24"/>
  <c r="B41" i="24"/>
  <c r="B40" i="24"/>
  <c r="B39" i="24"/>
  <c r="B38" i="24"/>
  <c r="B37" i="24"/>
  <c r="B36" i="24"/>
  <c r="B35" i="24"/>
  <c r="B34" i="24"/>
  <c r="B33" i="24"/>
  <c r="B32" i="24"/>
  <c r="B31" i="24"/>
  <c r="B30" i="24"/>
  <c r="B29" i="24"/>
  <c r="B28" i="24"/>
  <c r="B27" i="24"/>
  <c r="B26" i="24"/>
  <c r="B25" i="24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B8" i="24"/>
  <c r="B7" i="24"/>
  <c r="B6" i="24"/>
  <c r="B5" i="24"/>
  <c r="B4" i="24"/>
  <c r="P102" i="24"/>
  <c r="P86" i="24"/>
  <c r="P70" i="24"/>
  <c r="P54" i="24"/>
  <c r="P44" i="24"/>
  <c r="P100" i="24"/>
  <c r="P93" i="24"/>
  <c r="P91" i="24"/>
  <c r="P84" i="24"/>
  <c r="P77" i="24"/>
  <c r="P75" i="24"/>
  <c r="P98" i="24"/>
  <c r="P82" i="24"/>
  <c r="P66" i="24"/>
  <c r="P50" i="24"/>
  <c r="P45" i="24"/>
  <c r="P88" i="24"/>
  <c r="P85" i="24"/>
  <c r="P83" i="24"/>
  <c r="P72" i="24"/>
  <c r="P67" i="24"/>
  <c r="P62" i="24"/>
  <c r="P58" i="24"/>
  <c r="P49" i="24"/>
  <c r="P40" i="24"/>
  <c r="P36" i="24"/>
  <c r="P32" i="24"/>
  <c r="P28" i="24"/>
  <c r="P24" i="24"/>
  <c r="P20" i="24"/>
  <c r="P16" i="24"/>
  <c r="P12" i="24"/>
  <c r="P8" i="24"/>
  <c r="P4" i="24"/>
  <c r="P80" i="24"/>
  <c r="P78" i="24"/>
  <c r="P71" i="24"/>
  <c r="P53" i="24"/>
  <c r="P48" i="24"/>
  <c r="P81" i="24"/>
  <c r="P79" i="24"/>
  <c r="P76" i="24"/>
  <c r="P57" i="24"/>
  <c r="P41" i="24"/>
  <c r="P37" i="24"/>
  <c r="P33" i="24"/>
  <c r="P29" i="24"/>
  <c r="P25" i="24"/>
  <c r="P21" i="24"/>
  <c r="P17" i="24"/>
  <c r="P13" i="24"/>
  <c r="P9" i="24"/>
  <c r="P5" i="24"/>
  <c r="P99" i="24"/>
  <c r="P96" i="24"/>
  <c r="P90" i="24"/>
  <c r="P52" i="24"/>
  <c r="P47" i="24"/>
  <c r="P35" i="24"/>
  <c r="P34" i="24"/>
  <c r="P27" i="24"/>
  <c r="P26" i="24"/>
  <c r="P23" i="24"/>
  <c r="P10" i="24"/>
  <c r="P7" i="24"/>
  <c r="P103" i="24"/>
  <c r="P73" i="24"/>
  <c r="P68" i="24"/>
  <c r="P64" i="24"/>
  <c r="P59" i="24"/>
  <c r="P43" i="24"/>
  <c r="P38" i="24"/>
  <c r="P31" i="24"/>
  <c r="P18" i="24"/>
  <c r="P97" i="24"/>
  <c r="P74" i="24"/>
  <c r="P69" i="24"/>
  <c r="P60" i="24"/>
  <c r="P55" i="24"/>
  <c r="P39" i="24"/>
  <c r="P30" i="24"/>
  <c r="P15" i="24"/>
  <c r="P94" i="24"/>
  <c r="P63" i="24"/>
  <c r="P42" i="24"/>
  <c r="P22" i="24"/>
  <c r="P19" i="24"/>
  <c r="P6" i="24"/>
  <c r="P101" i="24"/>
  <c r="P14" i="24"/>
  <c r="P95" i="24"/>
  <c r="P92" i="24"/>
  <c r="P89" i="24"/>
  <c r="P61" i="24"/>
  <c r="P11" i="24"/>
  <c r="P65" i="24"/>
  <c r="P46" i="24"/>
  <c r="P87" i="24"/>
  <c r="P51" i="24"/>
  <c r="P56" i="24"/>
  <c r="L56" i="24" l="1"/>
  <c r="D56" i="24"/>
  <c r="N56" i="24"/>
  <c r="E56" i="24"/>
  <c r="K56" i="24"/>
  <c r="H56" i="24"/>
  <c r="G56" i="24"/>
  <c r="F56" i="24"/>
  <c r="J56" i="24"/>
  <c r="I56" i="24"/>
  <c r="C56" i="24"/>
  <c r="M56" i="24"/>
  <c r="J51" i="24"/>
  <c r="L51" i="24"/>
  <c r="C51" i="24"/>
  <c r="I51" i="24"/>
  <c r="H51" i="24"/>
  <c r="G51" i="24"/>
  <c r="F51" i="24"/>
  <c r="M51" i="24"/>
  <c r="D51" i="24"/>
  <c r="K51" i="24"/>
  <c r="E51" i="24"/>
  <c r="N51" i="24"/>
  <c r="J87" i="24"/>
  <c r="I87" i="24"/>
  <c r="H87" i="24"/>
  <c r="G87" i="24"/>
  <c r="N87" i="24"/>
  <c r="M87" i="24"/>
  <c r="L87" i="24"/>
  <c r="K87" i="24"/>
  <c r="D87" i="24"/>
  <c r="C87" i="24"/>
  <c r="F87" i="24"/>
  <c r="E87" i="24"/>
  <c r="K46" i="24"/>
  <c r="C46" i="24"/>
  <c r="I46" i="24"/>
  <c r="J46" i="24"/>
  <c r="H46" i="24"/>
  <c r="G46" i="24"/>
  <c r="M46" i="24"/>
  <c r="D46" i="24"/>
  <c r="L46" i="24"/>
  <c r="E46" i="24"/>
  <c r="F46" i="24"/>
  <c r="N46" i="24"/>
  <c r="N65" i="24"/>
  <c r="F65" i="24"/>
  <c r="M65" i="24"/>
  <c r="D65" i="24"/>
  <c r="K65" i="24"/>
  <c r="H65" i="24"/>
  <c r="G65" i="24"/>
  <c r="E65" i="24"/>
  <c r="I65" i="24"/>
  <c r="C65" i="24"/>
  <c r="L65" i="24"/>
  <c r="J65" i="24"/>
  <c r="M11" i="24"/>
  <c r="E11" i="24"/>
  <c r="K11" i="24"/>
  <c r="C11" i="24"/>
  <c r="L11" i="24"/>
  <c r="J11" i="24"/>
  <c r="H11" i="24"/>
  <c r="I11" i="24"/>
  <c r="N11" i="24"/>
  <c r="G11" i="24"/>
  <c r="F11" i="24"/>
  <c r="D11" i="24"/>
  <c r="N61" i="24"/>
  <c r="F61" i="24"/>
  <c r="G61" i="24"/>
  <c r="M61" i="24"/>
  <c r="D61" i="24"/>
  <c r="H61" i="24"/>
  <c r="E61" i="24"/>
  <c r="C61" i="24"/>
  <c r="K61" i="24"/>
  <c r="J61" i="24"/>
  <c r="I61" i="24"/>
  <c r="L61" i="24"/>
  <c r="N89" i="24"/>
  <c r="F89" i="24"/>
  <c r="I89" i="24"/>
  <c r="H89" i="24"/>
  <c r="G89" i="24"/>
  <c r="M89" i="24"/>
  <c r="L89" i="24"/>
  <c r="K89" i="24"/>
  <c r="D89" i="24"/>
  <c r="C89" i="24"/>
  <c r="E89" i="24"/>
  <c r="J89" i="24"/>
  <c r="L92" i="24"/>
  <c r="D92" i="24"/>
  <c r="K92" i="24"/>
  <c r="J92" i="24"/>
  <c r="I92" i="24"/>
  <c r="M92" i="24"/>
  <c r="H92" i="24"/>
  <c r="G92" i="24"/>
  <c r="E92" i="24"/>
  <c r="C92" i="24"/>
  <c r="F92" i="24"/>
  <c r="N92" i="24"/>
  <c r="J95" i="24"/>
  <c r="N95" i="24"/>
  <c r="E95" i="24"/>
  <c r="M95" i="24"/>
  <c r="D95" i="24"/>
  <c r="L95" i="24"/>
  <c r="C95" i="24"/>
  <c r="I95" i="24"/>
  <c r="H95" i="24"/>
  <c r="G95" i="24"/>
  <c r="F95" i="24"/>
  <c r="K95" i="24"/>
  <c r="K14" i="24"/>
  <c r="C14" i="24"/>
  <c r="I14" i="24"/>
  <c r="M14" i="24"/>
  <c r="H14" i="24"/>
  <c r="L14" i="24"/>
  <c r="J14" i="24"/>
  <c r="F14" i="24"/>
  <c r="N14" i="24"/>
  <c r="G14" i="24"/>
  <c r="E14" i="24"/>
  <c r="D14" i="24"/>
  <c r="N101" i="24"/>
  <c r="F101" i="24"/>
  <c r="K101" i="24"/>
  <c r="J101" i="24"/>
  <c r="I101" i="24"/>
  <c r="G101" i="24"/>
  <c r="E101" i="24"/>
  <c r="D101" i="24"/>
  <c r="L101" i="24"/>
  <c r="H101" i="24"/>
  <c r="C101" i="24"/>
  <c r="M101" i="24"/>
  <c r="K6" i="24"/>
  <c r="C6" i="24"/>
  <c r="I6" i="24"/>
  <c r="G6" i="24"/>
  <c r="D6" i="24"/>
  <c r="F6" i="24"/>
  <c r="N6" i="24"/>
  <c r="E6" i="24"/>
  <c r="H6" i="24"/>
  <c r="M6" i="24"/>
  <c r="L6" i="24"/>
  <c r="J6" i="24"/>
  <c r="M19" i="24"/>
  <c r="E19" i="24"/>
  <c r="K19" i="24"/>
  <c r="C19" i="24"/>
  <c r="G19" i="24"/>
  <c r="F19" i="24"/>
  <c r="N19" i="24"/>
  <c r="L19" i="24"/>
  <c r="D19" i="24"/>
  <c r="H19" i="24"/>
  <c r="J19" i="24"/>
  <c r="I19" i="24"/>
  <c r="K22" i="24"/>
  <c r="C22" i="24"/>
  <c r="I22" i="24"/>
  <c r="G22" i="24"/>
  <c r="D22" i="24"/>
  <c r="F22" i="24"/>
  <c r="N22" i="24"/>
  <c r="M22" i="24"/>
  <c r="E22" i="24"/>
  <c r="L22" i="24"/>
  <c r="J22" i="24"/>
  <c r="H22" i="24"/>
  <c r="K42" i="24"/>
  <c r="I42" i="24"/>
  <c r="M42" i="24"/>
  <c r="C42" i="24"/>
  <c r="L42" i="24"/>
  <c r="J42" i="24"/>
  <c r="D42" i="24"/>
  <c r="H42" i="24"/>
  <c r="N42" i="24"/>
  <c r="G42" i="24"/>
  <c r="F42" i="24"/>
  <c r="E42" i="24"/>
  <c r="J63" i="24"/>
  <c r="N63" i="24"/>
  <c r="E63" i="24"/>
  <c r="L63" i="24"/>
  <c r="C63" i="24"/>
  <c r="M63" i="24"/>
  <c r="K63" i="24"/>
  <c r="I63" i="24"/>
  <c r="H63" i="24"/>
  <c r="G63" i="24"/>
  <c r="F63" i="24"/>
  <c r="D63" i="24"/>
  <c r="H94" i="24"/>
  <c r="K94" i="24"/>
  <c r="J94" i="24"/>
  <c r="I94" i="24"/>
  <c r="L94" i="24"/>
  <c r="G94" i="24"/>
  <c r="F94" i="24"/>
  <c r="N94" i="24"/>
  <c r="M94" i="24"/>
  <c r="E94" i="24"/>
  <c r="D94" i="24"/>
  <c r="C94" i="24"/>
  <c r="M15" i="24"/>
  <c r="E15" i="24"/>
  <c r="K15" i="24"/>
  <c r="C15" i="24"/>
  <c r="I15" i="24"/>
  <c r="H15" i="24"/>
  <c r="F15" i="24"/>
  <c r="G15" i="24"/>
  <c r="N15" i="24"/>
  <c r="L15" i="24"/>
  <c r="J15" i="24"/>
  <c r="D15" i="24"/>
  <c r="K30" i="24"/>
  <c r="C30" i="24"/>
  <c r="J30" i="24"/>
  <c r="I30" i="24"/>
  <c r="H30" i="24"/>
  <c r="E30" i="24"/>
  <c r="D30" i="24"/>
  <c r="G30" i="24"/>
  <c r="F30" i="24"/>
  <c r="N30" i="24"/>
  <c r="M30" i="24"/>
  <c r="L30" i="24"/>
  <c r="M39" i="24"/>
  <c r="E39" i="24"/>
  <c r="L39" i="24"/>
  <c r="D39" i="24"/>
  <c r="K39" i="24"/>
  <c r="C39" i="24"/>
  <c r="H39" i="24"/>
  <c r="G39" i="24"/>
  <c r="F39" i="24"/>
  <c r="J39" i="24"/>
  <c r="I39" i="24"/>
  <c r="N39" i="24"/>
  <c r="J55" i="24"/>
  <c r="I55" i="24"/>
  <c r="G55" i="24"/>
  <c r="L55" i="24"/>
  <c r="K55" i="24"/>
  <c r="H55" i="24"/>
  <c r="E55" i="24"/>
  <c r="D55" i="24"/>
  <c r="C55" i="24"/>
  <c r="N55" i="24"/>
  <c r="M55" i="24"/>
  <c r="F55" i="24"/>
  <c r="L60" i="24"/>
  <c r="D60" i="24"/>
  <c r="K60" i="24"/>
  <c r="I60" i="24"/>
  <c r="H60" i="24"/>
  <c r="G60" i="24"/>
  <c r="F60" i="24"/>
  <c r="E60" i="24"/>
  <c r="C60" i="24"/>
  <c r="N60" i="24"/>
  <c r="M60" i="24"/>
  <c r="J60" i="24"/>
  <c r="N69" i="24"/>
  <c r="F69" i="24"/>
  <c r="K69" i="24"/>
  <c r="I69" i="24"/>
  <c r="J69" i="24"/>
  <c r="H69" i="24"/>
  <c r="G69" i="24"/>
  <c r="D69" i="24"/>
  <c r="C69" i="24"/>
  <c r="E69" i="24"/>
  <c r="M69" i="24"/>
  <c r="L69" i="24"/>
  <c r="H74" i="24"/>
  <c r="M74" i="24"/>
  <c r="D74" i="24"/>
  <c r="K74" i="24"/>
  <c r="I74" i="24"/>
  <c r="G74" i="24"/>
  <c r="F74" i="24"/>
  <c r="E74" i="24"/>
  <c r="C74" i="24"/>
  <c r="L74" i="24"/>
  <c r="N74" i="24"/>
  <c r="J74" i="24"/>
  <c r="N97" i="24"/>
  <c r="F97" i="24"/>
  <c r="M97" i="24"/>
  <c r="D97" i="24"/>
  <c r="L97" i="24"/>
  <c r="C97" i="24"/>
  <c r="K97" i="24"/>
  <c r="I97" i="24"/>
  <c r="H97" i="24"/>
  <c r="G97" i="24"/>
  <c r="J97" i="24"/>
  <c r="E97" i="24"/>
  <c r="K18" i="24"/>
  <c r="C18" i="24"/>
  <c r="I18" i="24"/>
  <c r="J18" i="24"/>
  <c r="F18" i="24"/>
  <c r="H18" i="24"/>
  <c r="E18" i="24"/>
  <c r="G18" i="24"/>
  <c r="D18" i="24"/>
  <c r="N18" i="24"/>
  <c r="M18" i="24"/>
  <c r="L18" i="24"/>
  <c r="M31" i="24"/>
  <c r="E31" i="24"/>
  <c r="L31" i="24"/>
  <c r="D31" i="24"/>
  <c r="K31" i="24"/>
  <c r="C31" i="24"/>
  <c r="H31" i="24"/>
  <c r="G31" i="24"/>
  <c r="F31" i="24"/>
  <c r="I31" i="24"/>
  <c r="N31" i="24"/>
  <c r="J31" i="24"/>
  <c r="K38" i="24"/>
  <c r="C38" i="24"/>
  <c r="J38" i="24"/>
  <c r="I38" i="24"/>
  <c r="H38" i="24"/>
  <c r="G38" i="24"/>
  <c r="E38" i="24"/>
  <c r="D38" i="24"/>
  <c r="F38" i="24"/>
  <c r="N38" i="24"/>
  <c r="M38" i="24"/>
  <c r="L38" i="24"/>
  <c r="M43" i="24"/>
  <c r="E43" i="24"/>
  <c r="K43" i="24"/>
  <c r="C43" i="24"/>
  <c r="I43" i="24"/>
  <c r="H43" i="24"/>
  <c r="G43" i="24"/>
  <c r="D43" i="24"/>
  <c r="N43" i="24"/>
  <c r="J43" i="24"/>
  <c r="F43" i="24"/>
  <c r="L43" i="24"/>
  <c r="J59" i="24"/>
  <c r="G59" i="24"/>
  <c r="N59" i="24"/>
  <c r="E59" i="24"/>
  <c r="L59" i="24"/>
  <c r="K59" i="24"/>
  <c r="I59" i="24"/>
  <c r="C59" i="24"/>
  <c r="M59" i="24"/>
  <c r="D59" i="24"/>
  <c r="H59" i="24"/>
  <c r="F59" i="24"/>
  <c r="L64" i="24"/>
  <c r="D64" i="24"/>
  <c r="I64" i="24"/>
  <c r="G64" i="24"/>
  <c r="K64" i="24"/>
  <c r="J64" i="24"/>
  <c r="H64" i="24"/>
  <c r="C64" i="24"/>
  <c r="N64" i="24"/>
  <c r="E64" i="24"/>
  <c r="M64" i="24"/>
  <c r="F64" i="24"/>
  <c r="L68" i="24"/>
  <c r="D68" i="24"/>
  <c r="G68" i="24"/>
  <c r="N68" i="24"/>
  <c r="E68" i="24"/>
  <c r="M68" i="24"/>
  <c r="K68" i="24"/>
  <c r="J68" i="24"/>
  <c r="I68" i="24"/>
  <c r="H68" i="24"/>
  <c r="F68" i="24"/>
  <c r="C68" i="24"/>
  <c r="N73" i="24"/>
  <c r="F73" i="24"/>
  <c r="I73" i="24"/>
  <c r="G73" i="24"/>
  <c r="L73" i="24"/>
  <c r="K73" i="24"/>
  <c r="J73" i="24"/>
  <c r="C73" i="24"/>
  <c r="M73" i="24"/>
  <c r="H73" i="24"/>
  <c r="E73" i="24"/>
  <c r="D73" i="24"/>
  <c r="J103" i="24"/>
  <c r="I103" i="24"/>
  <c r="H103" i="24"/>
  <c r="G103" i="24"/>
  <c r="F103" i="24"/>
  <c r="E103" i="24"/>
  <c r="D103" i="24"/>
  <c r="C103" i="24"/>
  <c r="N103" i="24"/>
  <c r="M103" i="24"/>
  <c r="L103" i="24"/>
  <c r="K103" i="24"/>
  <c r="M7" i="24"/>
  <c r="E7" i="24"/>
  <c r="K7" i="24"/>
  <c r="C7" i="24"/>
  <c r="D7" i="24"/>
  <c r="J7" i="24"/>
  <c r="N7" i="24"/>
  <c r="L7" i="24"/>
  <c r="G7" i="24"/>
  <c r="H7" i="24"/>
  <c r="F7" i="24"/>
  <c r="I7" i="24"/>
  <c r="K10" i="24"/>
  <c r="C10" i="24"/>
  <c r="I10" i="24"/>
  <c r="E10" i="24"/>
  <c r="L10" i="24"/>
  <c r="N10" i="24"/>
  <c r="D10" i="24"/>
  <c r="M10" i="24"/>
  <c r="F10" i="24"/>
  <c r="G10" i="24"/>
  <c r="J10" i="24"/>
  <c r="H10" i="24"/>
  <c r="M23" i="24"/>
  <c r="E23" i="24"/>
  <c r="K23" i="24"/>
  <c r="C23" i="24"/>
  <c r="D23" i="24"/>
  <c r="J23" i="24"/>
  <c r="I23" i="24"/>
  <c r="N23" i="24"/>
  <c r="L23" i="24"/>
  <c r="F23" i="24"/>
  <c r="H23" i="24"/>
  <c r="G23" i="24"/>
  <c r="K26" i="24"/>
  <c r="C26" i="24"/>
  <c r="I26" i="24"/>
  <c r="E26" i="24"/>
  <c r="L26" i="24"/>
  <c r="J26" i="24"/>
  <c r="N26" i="24"/>
  <c r="D26" i="24"/>
  <c r="M26" i="24"/>
  <c r="G26" i="24"/>
  <c r="H26" i="24"/>
  <c r="F26" i="24"/>
  <c r="M27" i="24"/>
  <c r="E27" i="24"/>
  <c r="L27" i="24"/>
  <c r="D27" i="24"/>
  <c r="K27" i="24"/>
  <c r="C27" i="24"/>
  <c r="N27" i="24"/>
  <c r="I27" i="24"/>
  <c r="H27" i="24"/>
  <c r="J27" i="24"/>
  <c r="G27" i="24"/>
  <c r="F27" i="24"/>
  <c r="K34" i="24"/>
  <c r="C34" i="24"/>
  <c r="J34" i="24"/>
  <c r="I34" i="24"/>
  <c r="D34" i="24"/>
  <c r="N34" i="24"/>
  <c r="L34" i="24"/>
  <c r="H34" i="24"/>
  <c r="M34" i="24"/>
  <c r="G34" i="24"/>
  <c r="F34" i="24"/>
  <c r="E34" i="24"/>
  <c r="M35" i="24"/>
  <c r="E35" i="24"/>
  <c r="L35" i="24"/>
  <c r="D35" i="24"/>
  <c r="K35" i="24"/>
  <c r="C35" i="24"/>
  <c r="I35" i="24"/>
  <c r="H35" i="24"/>
  <c r="N35" i="24"/>
  <c r="J35" i="24"/>
  <c r="G35" i="24"/>
  <c r="F35" i="24"/>
  <c r="J47" i="24"/>
  <c r="N47" i="24"/>
  <c r="E47" i="24"/>
  <c r="L47" i="24"/>
  <c r="C47" i="24"/>
  <c r="G47" i="24"/>
  <c r="F47" i="24"/>
  <c r="D47" i="24"/>
  <c r="I47" i="24"/>
  <c r="M47" i="24"/>
  <c r="H47" i="24"/>
  <c r="K47" i="24"/>
  <c r="L52" i="24"/>
  <c r="D52" i="24"/>
  <c r="G52" i="24"/>
  <c r="N52" i="24"/>
  <c r="E52" i="24"/>
  <c r="H52" i="24"/>
  <c r="F52" i="24"/>
  <c r="C52" i="24"/>
  <c r="M52" i="24"/>
  <c r="J52" i="24"/>
  <c r="K52" i="24"/>
  <c r="I52" i="24"/>
  <c r="H90" i="24"/>
  <c r="M90" i="24"/>
  <c r="D90" i="24"/>
  <c r="L90" i="24"/>
  <c r="C90" i="24"/>
  <c r="K90" i="24"/>
  <c r="N90" i="24"/>
  <c r="J90" i="24"/>
  <c r="I90" i="24"/>
  <c r="E90" i="24"/>
  <c r="G90" i="24"/>
  <c r="F90" i="24"/>
  <c r="L96" i="24"/>
  <c r="D96" i="24"/>
  <c r="I96" i="24"/>
  <c r="H96" i="24"/>
  <c r="G96" i="24"/>
  <c r="K96" i="24"/>
  <c r="J96" i="24"/>
  <c r="F96" i="24"/>
  <c r="E96" i="24"/>
  <c r="N96" i="24"/>
  <c r="C96" i="24"/>
  <c r="M96" i="24"/>
  <c r="J99" i="24"/>
  <c r="L99" i="24"/>
  <c r="C99" i="24"/>
  <c r="K99" i="24"/>
  <c r="I99" i="24"/>
  <c r="G99" i="24"/>
  <c r="F99" i="24"/>
  <c r="E99" i="24"/>
  <c r="H99" i="24"/>
  <c r="N99" i="24"/>
  <c r="D99" i="24"/>
  <c r="M99" i="24"/>
  <c r="I5" i="24"/>
  <c r="G5" i="24"/>
  <c r="K5" i="24"/>
  <c r="J5" i="24"/>
  <c r="F5" i="24"/>
  <c r="H5" i="24"/>
  <c r="N5" i="24"/>
  <c r="M5" i="24"/>
  <c r="L5" i="24"/>
  <c r="E5" i="24"/>
  <c r="D5" i="24"/>
  <c r="C5" i="24"/>
  <c r="I9" i="24"/>
  <c r="G9" i="24"/>
  <c r="H9" i="24"/>
  <c r="D9" i="24"/>
  <c r="F9" i="24"/>
  <c r="N9" i="24"/>
  <c r="E9" i="24"/>
  <c r="J9" i="24"/>
  <c r="C9" i="24"/>
  <c r="M9" i="24"/>
  <c r="L9" i="24"/>
  <c r="K9" i="24"/>
  <c r="I13" i="24"/>
  <c r="G13" i="24"/>
  <c r="E13" i="24"/>
  <c r="N13" i="24"/>
  <c r="D13" i="24"/>
  <c r="L13" i="24"/>
  <c r="M13" i="24"/>
  <c r="C13" i="24"/>
  <c r="F13" i="24"/>
  <c r="K13" i="24"/>
  <c r="J13" i="24"/>
  <c r="H13" i="24"/>
  <c r="I17" i="24"/>
  <c r="G17" i="24"/>
  <c r="M17" i="24"/>
  <c r="C17" i="24"/>
  <c r="L17" i="24"/>
  <c r="J17" i="24"/>
  <c r="H17" i="24"/>
  <c r="K17" i="24"/>
  <c r="F17" i="24"/>
  <c r="N17" i="24"/>
  <c r="E17" i="24"/>
  <c r="D17" i="24"/>
  <c r="I21" i="24"/>
  <c r="G21" i="24"/>
  <c r="K21" i="24"/>
  <c r="J21" i="24"/>
  <c r="F21" i="24"/>
  <c r="E21" i="24"/>
  <c r="H21" i="24"/>
  <c r="C21" i="24"/>
  <c r="D21" i="24"/>
  <c r="N21" i="24"/>
  <c r="M21" i="24"/>
  <c r="L21" i="24"/>
  <c r="I25" i="24"/>
  <c r="G25" i="24"/>
  <c r="H25" i="24"/>
  <c r="D25" i="24"/>
  <c r="C25" i="24"/>
  <c r="F25" i="24"/>
  <c r="N25" i="24"/>
  <c r="M25" i="24"/>
  <c r="E25" i="24"/>
  <c r="J25" i="24"/>
  <c r="L25" i="24"/>
  <c r="K25" i="24"/>
  <c r="I29" i="24"/>
  <c r="H29" i="24"/>
  <c r="G29" i="24"/>
  <c r="L29" i="24"/>
  <c r="K29" i="24"/>
  <c r="F29" i="24"/>
  <c r="E29" i="24"/>
  <c r="J29" i="24"/>
  <c r="C29" i="24"/>
  <c r="N29" i="24"/>
  <c r="M29" i="24"/>
  <c r="D29" i="24"/>
  <c r="I33" i="24"/>
  <c r="H33" i="24"/>
  <c r="G33" i="24"/>
  <c r="E33" i="24"/>
  <c r="M33" i="24"/>
  <c r="L33" i="24"/>
  <c r="D33" i="24"/>
  <c r="N33" i="24"/>
  <c r="C33" i="24"/>
  <c r="F33" i="24"/>
  <c r="K33" i="24"/>
  <c r="J33" i="24"/>
  <c r="I37" i="24"/>
  <c r="H37" i="24"/>
  <c r="G37" i="24"/>
  <c r="L37" i="24"/>
  <c r="F37" i="24"/>
  <c r="E37" i="24"/>
  <c r="K37" i="24"/>
  <c r="J37" i="24"/>
  <c r="C37" i="24"/>
  <c r="M37" i="24"/>
  <c r="D37" i="24"/>
  <c r="N37" i="24"/>
  <c r="I41" i="24"/>
  <c r="H41" i="24"/>
  <c r="G41" i="24"/>
  <c r="E41" i="24"/>
  <c r="D41" i="24"/>
  <c r="M41" i="24"/>
  <c r="L41" i="24"/>
  <c r="N41" i="24"/>
  <c r="C41" i="24"/>
  <c r="K41" i="24"/>
  <c r="J41" i="24"/>
  <c r="F41" i="24"/>
  <c r="N57" i="24"/>
  <c r="F57" i="24"/>
  <c r="I57" i="24"/>
  <c r="G57" i="24"/>
  <c r="E57" i="24"/>
  <c r="D57" i="24"/>
  <c r="C57" i="24"/>
  <c r="M57" i="24"/>
  <c r="J57" i="24"/>
  <c r="H57" i="24"/>
  <c r="L57" i="24"/>
  <c r="K57" i="24"/>
  <c r="L76" i="24"/>
  <c r="D76" i="24"/>
  <c r="K76" i="24"/>
  <c r="J76" i="24"/>
  <c r="I76" i="24"/>
  <c r="E76" i="24"/>
  <c r="C76" i="24"/>
  <c r="N76" i="24"/>
  <c r="G76" i="24"/>
  <c r="F76" i="24"/>
  <c r="M76" i="24"/>
  <c r="H76" i="24"/>
  <c r="J79" i="24"/>
  <c r="N79" i="24"/>
  <c r="E79" i="24"/>
  <c r="M79" i="24"/>
  <c r="D79" i="24"/>
  <c r="L79" i="24"/>
  <c r="C79" i="24"/>
  <c r="H79" i="24"/>
  <c r="G79" i="24"/>
  <c r="F79" i="24"/>
  <c r="K79" i="24"/>
  <c r="I79" i="24"/>
  <c r="N81" i="24"/>
  <c r="F81" i="24"/>
  <c r="M81" i="24"/>
  <c r="D81" i="24"/>
  <c r="L81" i="24"/>
  <c r="C81" i="24"/>
  <c r="K81" i="24"/>
  <c r="I81" i="24"/>
  <c r="H81" i="24"/>
  <c r="J81" i="24"/>
  <c r="E81" i="24"/>
  <c r="G81" i="24"/>
  <c r="L48" i="24"/>
  <c r="D48" i="24"/>
  <c r="I48" i="24"/>
  <c r="G48" i="24"/>
  <c r="E48" i="24"/>
  <c r="C48" i="24"/>
  <c r="N48" i="24"/>
  <c r="K48" i="24"/>
  <c r="J48" i="24"/>
  <c r="M48" i="24"/>
  <c r="F48" i="24"/>
  <c r="H48" i="24"/>
  <c r="N53" i="24"/>
  <c r="F53" i="24"/>
  <c r="K53" i="24"/>
  <c r="I53" i="24"/>
  <c r="D53" i="24"/>
  <c r="C53" i="24"/>
  <c r="M53" i="24"/>
  <c r="H53" i="24"/>
  <c r="J53" i="24"/>
  <c r="L53" i="24"/>
  <c r="G53" i="24"/>
  <c r="E53" i="24"/>
  <c r="J71" i="24"/>
  <c r="I71" i="24"/>
  <c r="G71" i="24"/>
  <c r="E71" i="24"/>
  <c r="D71" i="24"/>
  <c r="N71" i="24"/>
  <c r="C71" i="24"/>
  <c r="M71" i="24"/>
  <c r="H71" i="24"/>
  <c r="F71" i="24"/>
  <c r="L71" i="24"/>
  <c r="K71" i="24"/>
  <c r="H78" i="24"/>
  <c r="K78" i="24"/>
  <c r="J78" i="24"/>
  <c r="I78" i="24"/>
  <c r="D78" i="24"/>
  <c r="C78" i="24"/>
  <c r="N78" i="24"/>
  <c r="E78" i="24"/>
  <c r="M78" i="24"/>
  <c r="F78" i="24"/>
  <c r="L78" i="24"/>
  <c r="G78" i="24"/>
  <c r="L80" i="24"/>
  <c r="D80" i="24"/>
  <c r="I80" i="24"/>
  <c r="H80" i="24"/>
  <c r="G80" i="24"/>
  <c r="C80" i="24"/>
  <c r="N80" i="24"/>
  <c r="M80" i="24"/>
  <c r="F80" i="24"/>
  <c r="E80" i="24"/>
  <c r="K80" i="24"/>
  <c r="J80" i="24"/>
  <c r="G8" i="24"/>
  <c r="M8" i="24"/>
  <c r="E8" i="24"/>
  <c r="K8" i="24"/>
  <c r="J8" i="24"/>
  <c r="H8" i="24"/>
  <c r="I8" i="24"/>
  <c r="N8" i="24"/>
  <c r="L8" i="24"/>
  <c r="F8" i="24"/>
  <c r="D8" i="24"/>
  <c r="C8" i="24"/>
  <c r="G12" i="24"/>
  <c r="M12" i="24"/>
  <c r="E12" i="24"/>
  <c r="I12" i="24"/>
  <c r="H12" i="24"/>
  <c r="F12" i="24"/>
  <c r="D12" i="24"/>
  <c r="N12" i="24"/>
  <c r="C12" i="24"/>
  <c r="L12" i="24"/>
  <c r="K12" i="24"/>
  <c r="J12" i="24"/>
  <c r="G16" i="24"/>
  <c r="M16" i="24"/>
  <c r="E16" i="24"/>
  <c r="F16" i="24"/>
  <c r="L16" i="24"/>
  <c r="K16" i="24"/>
  <c r="D16" i="24"/>
  <c r="N16" i="24"/>
  <c r="C16" i="24"/>
  <c r="J16" i="24"/>
  <c r="I16" i="24"/>
  <c r="H16" i="24"/>
  <c r="G20" i="24"/>
  <c r="M20" i="24"/>
  <c r="E20" i="24"/>
  <c r="N20" i="24"/>
  <c r="C20" i="24"/>
  <c r="J20" i="24"/>
  <c r="I20" i="24"/>
  <c r="L20" i="24"/>
  <c r="K20" i="24"/>
  <c r="H20" i="24"/>
  <c r="F20" i="24"/>
  <c r="D20" i="24"/>
  <c r="G24" i="24"/>
  <c r="M24" i="24"/>
  <c r="E24" i="24"/>
  <c r="K24" i="24"/>
  <c r="J24" i="24"/>
  <c r="H24" i="24"/>
  <c r="F24" i="24"/>
  <c r="I24" i="24"/>
  <c r="L24" i="24"/>
  <c r="N24" i="24"/>
  <c r="D24" i="24"/>
  <c r="C24" i="24"/>
  <c r="G28" i="24"/>
  <c r="N28" i="24"/>
  <c r="F28" i="24"/>
  <c r="M28" i="24"/>
  <c r="E28" i="24"/>
  <c r="L28" i="24"/>
  <c r="I28" i="24"/>
  <c r="H28" i="24"/>
  <c r="K28" i="24"/>
  <c r="J28" i="24"/>
  <c r="D28" i="24"/>
  <c r="C28" i="24"/>
  <c r="G32" i="24"/>
  <c r="N32" i="24"/>
  <c r="F32" i="24"/>
  <c r="M32" i="24"/>
  <c r="E32" i="24"/>
  <c r="H32" i="24"/>
  <c r="D32" i="24"/>
  <c r="L32" i="24"/>
  <c r="C32" i="24"/>
  <c r="K32" i="24"/>
  <c r="J32" i="24"/>
  <c r="I32" i="24"/>
  <c r="G36" i="24"/>
  <c r="N36" i="24"/>
  <c r="F36" i="24"/>
  <c r="M36" i="24"/>
  <c r="E36" i="24"/>
  <c r="L36" i="24"/>
  <c r="K36" i="24"/>
  <c r="I36" i="24"/>
  <c r="H36" i="24"/>
  <c r="J36" i="24"/>
  <c r="D36" i="24"/>
  <c r="C36" i="24"/>
  <c r="G40" i="24"/>
  <c r="N40" i="24"/>
  <c r="F40" i="24"/>
  <c r="M40" i="24"/>
  <c r="E40" i="24"/>
  <c r="H40" i="24"/>
  <c r="L40" i="24"/>
  <c r="D40" i="24"/>
  <c r="C40" i="24"/>
  <c r="K40" i="24"/>
  <c r="J40" i="24"/>
  <c r="I40" i="24"/>
  <c r="N49" i="24"/>
  <c r="F49" i="24"/>
  <c r="M49" i="24"/>
  <c r="D49" i="24"/>
  <c r="K49" i="24"/>
  <c r="L49" i="24"/>
  <c r="J49" i="24"/>
  <c r="C49" i="24"/>
  <c r="I49" i="24"/>
  <c r="H49" i="24"/>
  <c r="G49" i="24"/>
  <c r="E49" i="24"/>
  <c r="H58" i="24"/>
  <c r="M58" i="24"/>
  <c r="D58" i="24"/>
  <c r="K58" i="24"/>
  <c r="C58" i="24"/>
  <c r="N58" i="24"/>
  <c r="L58" i="24"/>
  <c r="G58" i="24"/>
  <c r="I58" i="24"/>
  <c r="J58" i="24"/>
  <c r="F58" i="24"/>
  <c r="E58" i="24"/>
  <c r="H62" i="24"/>
  <c r="K62" i="24"/>
  <c r="I62" i="24"/>
  <c r="D62" i="24"/>
  <c r="N62" i="24"/>
  <c r="C62" i="24"/>
  <c r="M62" i="24"/>
  <c r="L62" i="24"/>
  <c r="F62" i="24"/>
  <c r="E62" i="24"/>
  <c r="J62" i="24"/>
  <c r="G62" i="24"/>
  <c r="J67" i="24"/>
  <c r="L67" i="24"/>
  <c r="C67" i="24"/>
  <c r="I67" i="24"/>
  <c r="D67" i="24"/>
  <c r="N67" i="24"/>
  <c r="M67" i="24"/>
  <c r="G67" i="24"/>
  <c r="F67" i="24"/>
  <c r="K67" i="24"/>
  <c r="H67" i="24"/>
  <c r="E67" i="24"/>
  <c r="L72" i="24"/>
  <c r="D72" i="24"/>
  <c r="N72" i="24"/>
  <c r="E72" i="24"/>
  <c r="K72" i="24"/>
  <c r="M72" i="24"/>
  <c r="J72" i="24"/>
  <c r="H72" i="24"/>
  <c r="G72" i="24"/>
  <c r="I72" i="24"/>
  <c r="C72" i="24"/>
  <c r="F72" i="24"/>
  <c r="J83" i="24"/>
  <c r="L83" i="24"/>
  <c r="C83" i="24"/>
  <c r="K83" i="24"/>
  <c r="I83" i="24"/>
  <c r="N83" i="24"/>
  <c r="M83" i="24"/>
  <c r="F83" i="24"/>
  <c r="E83" i="24"/>
  <c r="D83" i="24"/>
  <c r="H83" i="24"/>
  <c r="G83" i="24"/>
  <c r="N85" i="24"/>
  <c r="F85" i="24"/>
  <c r="K85" i="24"/>
  <c r="J85" i="24"/>
  <c r="I85" i="24"/>
  <c r="M85" i="24"/>
  <c r="L85" i="24"/>
  <c r="H85" i="24"/>
  <c r="G85" i="24"/>
  <c r="E85" i="24"/>
  <c r="D85" i="24"/>
  <c r="C85" i="24"/>
  <c r="L88" i="24"/>
  <c r="D88" i="24"/>
  <c r="N88" i="24"/>
  <c r="E88" i="24"/>
  <c r="M88" i="24"/>
  <c r="C88" i="24"/>
  <c r="K88" i="24"/>
  <c r="J88" i="24"/>
  <c r="I88" i="24"/>
  <c r="H88" i="24"/>
  <c r="G88" i="24"/>
  <c r="F88" i="24"/>
  <c r="I45" i="24"/>
  <c r="G45" i="24"/>
  <c r="M45" i="24"/>
  <c r="C45" i="24"/>
  <c r="L45" i="24"/>
  <c r="K45" i="24"/>
  <c r="H45" i="24"/>
  <c r="F45" i="24"/>
  <c r="D45" i="24"/>
  <c r="E45" i="24"/>
  <c r="N45" i="24"/>
  <c r="J45" i="24"/>
  <c r="H50" i="24"/>
  <c r="I50" i="24"/>
  <c r="F50" i="24"/>
  <c r="L50" i="24"/>
  <c r="K50" i="24"/>
  <c r="J50" i="24"/>
  <c r="E50" i="24"/>
  <c r="D50" i="24"/>
  <c r="C50" i="24"/>
  <c r="M50" i="24"/>
  <c r="N50" i="24"/>
  <c r="G50" i="24"/>
  <c r="H66" i="24"/>
  <c r="I66" i="24"/>
  <c r="F66" i="24"/>
  <c r="E66" i="24"/>
  <c r="D66" i="24"/>
  <c r="N66" i="24"/>
  <c r="C66" i="24"/>
  <c r="L66" i="24"/>
  <c r="G66" i="24"/>
  <c r="K66" i="24"/>
  <c r="J66" i="24"/>
  <c r="M66" i="24"/>
  <c r="H82" i="24"/>
  <c r="I82" i="24"/>
  <c r="G82" i="24"/>
  <c r="F82" i="24"/>
  <c r="C82" i="24"/>
  <c r="N82" i="24"/>
  <c r="M82" i="24"/>
  <c r="D82" i="24"/>
  <c r="L82" i="24"/>
  <c r="K82" i="24"/>
  <c r="J82" i="24"/>
  <c r="E82" i="24"/>
  <c r="H98" i="24"/>
  <c r="I98" i="24"/>
  <c r="G98" i="24"/>
  <c r="F98" i="24"/>
  <c r="K98" i="24"/>
  <c r="J98" i="24"/>
  <c r="E98" i="24"/>
  <c r="L98" i="24"/>
  <c r="D98" i="24"/>
  <c r="C98" i="24"/>
  <c r="M98" i="24"/>
  <c r="N98" i="24"/>
  <c r="J75" i="24"/>
  <c r="G75" i="24"/>
  <c r="N75" i="24"/>
  <c r="E75" i="24"/>
  <c r="F75" i="24"/>
  <c r="D75" i="24"/>
  <c r="C75" i="24"/>
  <c r="K75" i="24"/>
  <c r="I75" i="24"/>
  <c r="H75" i="24"/>
  <c r="M75" i="24"/>
  <c r="L75" i="24"/>
  <c r="N77" i="24"/>
  <c r="F77" i="24"/>
  <c r="G77" i="24"/>
  <c r="E77" i="24"/>
  <c r="M77" i="24"/>
  <c r="D77" i="24"/>
  <c r="C77" i="24"/>
  <c r="K77" i="24"/>
  <c r="J77" i="24"/>
  <c r="L77" i="24"/>
  <c r="I77" i="24"/>
  <c r="H77" i="24"/>
  <c r="L84" i="24"/>
  <c r="D84" i="24"/>
  <c r="G84" i="24"/>
  <c r="F84" i="24"/>
  <c r="N84" i="24"/>
  <c r="E84" i="24"/>
  <c r="M84" i="24"/>
  <c r="K84" i="24"/>
  <c r="H84" i="24"/>
  <c r="J84" i="24"/>
  <c r="C84" i="24"/>
  <c r="I84" i="24"/>
  <c r="J91" i="24"/>
  <c r="G91" i="24"/>
  <c r="F91" i="24"/>
  <c r="N91" i="24"/>
  <c r="E91" i="24"/>
  <c r="L91" i="24"/>
  <c r="K91" i="24"/>
  <c r="I91" i="24"/>
  <c r="H91" i="24"/>
  <c r="M91" i="24"/>
  <c r="D91" i="24"/>
  <c r="C91" i="24"/>
  <c r="N93" i="24"/>
  <c r="F93" i="24"/>
  <c r="G93" i="24"/>
  <c r="E93" i="24"/>
  <c r="M93" i="24"/>
  <c r="D93" i="24"/>
  <c r="K93" i="24"/>
  <c r="J93" i="24"/>
  <c r="I93" i="24"/>
  <c r="L93" i="24"/>
  <c r="C93" i="24"/>
  <c r="H93" i="24"/>
  <c r="L100" i="24"/>
  <c r="D100" i="24"/>
  <c r="G100" i="24"/>
  <c r="F100" i="24"/>
  <c r="N100" i="24"/>
  <c r="E100" i="24"/>
  <c r="I100" i="24"/>
  <c r="H100" i="24"/>
  <c r="C100" i="24"/>
  <c r="M100" i="24"/>
  <c r="K100" i="24"/>
  <c r="J100" i="24"/>
  <c r="G44" i="24"/>
  <c r="M44" i="24"/>
  <c r="E44" i="24"/>
  <c r="F44" i="24"/>
  <c r="D44" i="24"/>
  <c r="N44" i="24"/>
  <c r="C44" i="24"/>
  <c r="I44" i="24"/>
  <c r="H44" i="24"/>
  <c r="L44" i="24"/>
  <c r="K44" i="24"/>
  <c r="J44" i="24"/>
  <c r="H54" i="24"/>
  <c r="F54" i="24"/>
  <c r="M54" i="24"/>
  <c r="D54" i="24"/>
  <c r="N54" i="24"/>
  <c r="L54" i="24"/>
  <c r="K54" i="24"/>
  <c r="C54" i="24"/>
  <c r="J54" i="24"/>
  <c r="E54" i="24"/>
  <c r="I54" i="24"/>
  <c r="G54" i="24"/>
  <c r="H70" i="24"/>
  <c r="F70" i="24"/>
  <c r="M70" i="24"/>
  <c r="D70" i="24"/>
  <c r="I70" i="24"/>
  <c r="G70" i="24"/>
  <c r="E70" i="24"/>
  <c r="K70" i="24"/>
  <c r="J70" i="24"/>
  <c r="C70" i="24"/>
  <c r="N70" i="24"/>
  <c r="L70" i="24"/>
  <c r="H86" i="24"/>
  <c r="F86" i="24"/>
  <c r="N86" i="24"/>
  <c r="E86" i="24"/>
  <c r="M86" i="24"/>
  <c r="D86" i="24"/>
  <c r="L86" i="24"/>
  <c r="K86" i="24"/>
  <c r="G86" i="24"/>
  <c r="C86" i="24"/>
  <c r="J86" i="24"/>
  <c r="I86" i="24"/>
  <c r="H102" i="24"/>
  <c r="F102" i="24"/>
  <c r="N102" i="24"/>
  <c r="E102" i="24"/>
  <c r="M102" i="24"/>
  <c r="D102" i="24"/>
  <c r="I102" i="24"/>
  <c r="G102" i="24"/>
  <c r="C102" i="24"/>
  <c r="K102" i="24"/>
  <c r="J102" i="24"/>
  <c r="L102" i="24"/>
  <c r="G4" i="24"/>
  <c r="J4" i="24"/>
  <c r="M4" i="24"/>
  <c r="I4" i="24"/>
  <c r="E4" i="24"/>
  <c r="F4" i="24"/>
  <c r="N4" i="24"/>
  <c r="D4" i="24"/>
  <c r="C4" i="24"/>
  <c r="L4" i="24"/>
  <c r="K4" i="24"/>
  <c r="H4" i="24" l="1"/>
  <c r="U49" i="20"/>
  <c r="U48" i="20"/>
  <c r="U46" i="20"/>
  <c r="U42" i="20"/>
  <c r="U38" i="20"/>
  <c r="U34" i="20"/>
  <c r="U30" i="20"/>
  <c r="U26" i="20"/>
  <c r="U22" i="20"/>
  <c r="U29" i="20"/>
  <c r="Y44" i="20"/>
  <c r="Y32" i="20"/>
  <c r="Y24" i="20"/>
  <c r="Y45" i="20"/>
  <c r="Y41" i="20"/>
  <c r="Y37" i="20"/>
  <c r="Y33" i="20"/>
  <c r="Y29" i="20"/>
  <c r="Y25" i="20"/>
  <c r="U33" i="20"/>
  <c r="U25" i="20"/>
  <c r="Y49" i="20"/>
  <c r="Y36" i="20"/>
  <c r="Y28" i="20"/>
  <c r="U45" i="20"/>
  <c r="U41" i="20"/>
  <c r="U37" i="20"/>
  <c r="Y40" i="20"/>
  <c r="U44" i="20"/>
  <c r="U36" i="20"/>
  <c r="U28" i="20"/>
  <c r="Y35" i="20"/>
  <c r="Y27" i="20"/>
  <c r="Y34" i="20"/>
  <c r="Y26" i="20"/>
  <c r="U40" i="20"/>
  <c r="U24" i="20"/>
  <c r="Y47" i="20"/>
  <c r="Y23" i="20"/>
  <c r="U39" i="20"/>
  <c r="Y46" i="20"/>
  <c r="Y43" i="20"/>
  <c r="Y39" i="20"/>
  <c r="U31" i="20"/>
  <c r="Y30" i="20"/>
  <c r="U43" i="20"/>
  <c r="U35" i="20"/>
  <c r="U27" i="20"/>
  <c r="Y42" i="20"/>
  <c r="Y48" i="20"/>
  <c r="U32" i="20"/>
  <c r="Y31" i="20"/>
  <c r="U47" i="20"/>
  <c r="U23" i="20"/>
  <c r="Y38" i="20"/>
  <c r="Y22" i="20"/>
  <c r="Y50" i="20" l="1"/>
</calcChain>
</file>

<file path=xl/comments1.xml><?xml version="1.0" encoding="utf-8"?>
<comments xmlns="http://schemas.openxmlformats.org/spreadsheetml/2006/main">
  <authors>
    <author>mieken</author>
  </authors>
  <commentList>
    <comment ref="F6" authorId="0" shapeId="0">
      <text>
        <r>
          <rPr>
            <b/>
            <sz val="16"/>
            <color indexed="10"/>
            <rFont val="ＭＳ Ｐゴシック"/>
            <family val="3"/>
            <charset val="128"/>
          </rPr>
          <t>黄色のセルのみ入力してください。</t>
        </r>
      </text>
    </comment>
    <comment ref="F11" authorId="0" shapeId="0">
      <text>
        <r>
          <rPr>
            <b/>
            <sz val="12"/>
            <color indexed="10"/>
            <rFont val="ＭＳ Ｐゴシック"/>
            <family val="3"/>
            <charset val="128"/>
          </rPr>
          <t>フリガナは必ず入力してください。</t>
        </r>
      </text>
    </comment>
    <comment ref="F12" authorId="0" shapeId="0">
      <text>
        <r>
          <rPr>
            <b/>
            <sz val="12"/>
            <color indexed="10"/>
            <rFont val="ＭＳ Ｐゴシック"/>
            <family val="3"/>
            <charset val="128"/>
          </rPr>
          <t>・法人名を入力してください。
※法人で対象事業所分をすべて取りまとめ申請してください。
※同一法人から２回目以降の申請があっても受付しません。</t>
        </r>
      </text>
    </comment>
    <comment ref="F14" authorId="0" shapeId="0">
      <text>
        <r>
          <rPr>
            <b/>
            <sz val="12"/>
            <color indexed="10"/>
            <rFont val="ＭＳ Ｐゴシック"/>
            <family val="3"/>
            <charset val="128"/>
          </rPr>
          <t>・法人の所在地を入力してください。</t>
        </r>
      </text>
    </comment>
  </commentList>
</comments>
</file>

<file path=xl/comments2.xml><?xml version="1.0" encoding="utf-8"?>
<comments xmlns="http://schemas.openxmlformats.org/spreadsheetml/2006/main">
  <authors>
    <author>mieken</author>
    <author>老健局振興課 予算係(shinkou-yosan)</author>
  </authors>
  <commentList>
    <comment ref="D2" authorId="0" shapeId="0">
      <text>
        <r>
          <rPr>
            <b/>
            <sz val="18"/>
            <color indexed="10"/>
            <rFont val="ＭＳ Ｐゴシック"/>
            <family val="3"/>
            <charset val="128"/>
          </rPr>
          <t>※このシートは自動入力のため入力不要です。</t>
        </r>
      </text>
    </comment>
    <comment ref="P4" authorId="1" shapeId="0">
      <text>
        <r>
          <rPr>
            <b/>
            <sz val="12"/>
            <color indexed="10"/>
            <rFont val="ＭＳ Ｐゴシック"/>
            <family val="3"/>
            <charset val="128"/>
          </rPr>
          <t>こちらのセルに、
「申請可」
と表示されれば、左側の各項目に個票記載事項が転記されます。</t>
        </r>
      </text>
    </comment>
  </commentList>
</comments>
</file>

<file path=xl/comments3.xml><?xml version="1.0" encoding="utf-8"?>
<comments xmlns="http://schemas.openxmlformats.org/spreadsheetml/2006/main">
  <authors>
    <author>mieken</author>
    <author>老健局振興課 予算係(shinkou-yosan)</author>
  </authors>
  <commentList>
    <comment ref="G2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黄色のセルのみ入力（選択）してください。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F5" authorId="1" shapeId="0">
      <text>
        <r>
          <rPr>
            <b/>
            <sz val="12"/>
            <color indexed="8"/>
            <rFont val="ＭＳ Ｐゴシック"/>
            <family val="3"/>
            <charset val="128"/>
          </rPr>
          <t>定員は</t>
        </r>
        <r>
          <rPr>
            <b/>
            <sz val="12"/>
            <color indexed="10"/>
            <rFont val="ＭＳ Ｐゴシック"/>
            <family val="3"/>
            <charset val="128"/>
          </rPr>
          <t>令和７年４月１日時点における定員数</t>
        </r>
        <r>
          <rPr>
            <b/>
            <sz val="12"/>
            <color indexed="8"/>
            <rFont val="ＭＳ Ｐゴシック"/>
            <family val="3"/>
            <charset val="128"/>
          </rPr>
          <t>を記入してください。
訪問系の事業所は入力不要です。</t>
        </r>
      </text>
    </comment>
    <comment ref="AK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車両の所有台数は、車両のナンバー等を入力すると表示されます。</t>
        </r>
      </text>
    </comment>
    <comment ref="AH11" authorId="1" shapeId="0">
      <text>
        <r>
          <rPr>
            <b/>
            <sz val="12"/>
            <color indexed="10"/>
            <rFont val="ＭＳ Ｐゴシック"/>
            <family val="3"/>
            <charset val="128"/>
          </rPr>
          <t>1,000円未満切り捨て</t>
        </r>
        <r>
          <rPr>
            <b/>
            <sz val="12"/>
            <color indexed="8"/>
            <rFont val="ＭＳ Ｐゴシック"/>
            <family val="3"/>
            <charset val="128"/>
          </rPr>
          <t>になります。</t>
        </r>
        <r>
          <rPr>
            <b/>
            <sz val="12"/>
            <color indexed="10"/>
            <rFont val="ＭＳ Ｐゴシック"/>
            <family val="3"/>
            <charset val="128"/>
          </rPr>
          <t xml:space="preserve">
</t>
        </r>
        <r>
          <rPr>
            <b/>
            <sz val="12"/>
            <color indexed="8"/>
            <rFont val="ＭＳ Ｐゴシック"/>
            <family val="3"/>
            <charset val="128"/>
          </rPr>
          <t>申請額が1,000円未満の場合は、申請できません。</t>
        </r>
      </text>
    </comment>
  </commentList>
</comments>
</file>

<file path=xl/comments4.xml><?xml version="1.0" encoding="utf-8"?>
<comments xmlns="http://schemas.openxmlformats.org/spreadsheetml/2006/main">
  <authors>
    <author>mieken</author>
  </authors>
  <commentList>
    <comment ref="G5" authorId="0" shapeId="0">
      <text>
        <r>
          <rPr>
            <b/>
            <sz val="16"/>
            <color indexed="10"/>
            <rFont val="ＭＳ Ｐゴシック"/>
            <family val="3"/>
            <charset val="128"/>
          </rPr>
          <t>黄色のセルのみ入力してください。</t>
        </r>
      </text>
    </comment>
  </commentList>
</comments>
</file>

<file path=xl/comments5.xml><?xml version="1.0" encoding="utf-8"?>
<comments xmlns="http://schemas.openxmlformats.org/spreadsheetml/2006/main">
  <authors>
    <author>mieken</author>
    <author>Setup</author>
  </authors>
  <commentList>
    <comment ref="E5" authorId="0" shapeId="0">
      <text>
        <r>
          <rPr>
            <b/>
            <sz val="16"/>
            <color indexed="10"/>
            <rFont val="ＭＳ Ｐゴシック"/>
            <family val="3"/>
            <charset val="128"/>
          </rPr>
          <t>黄色のセルのみ入力してください。</t>
        </r>
      </text>
    </comment>
    <comment ref="J29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法人名義の通帳を確認のうえ、口座情報を正しく入力してください。</t>
        </r>
      </text>
    </comment>
    <comment ref="M31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４桁の数字からなる金融機関コードを半角数字で入力してください。</t>
        </r>
      </text>
    </comment>
    <comment ref="M33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３桁の数字からなる支店名コードを半角数字で入力してください。</t>
        </r>
      </text>
    </comment>
    <comment ref="M37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半角カタカナで入力してください</t>
        </r>
        <r>
          <rPr>
            <b/>
            <sz val="12"/>
            <color indexed="10"/>
            <rFont val="ＭＳ Ｐゴシック"/>
            <family val="3"/>
            <charset val="128"/>
          </rPr>
          <t>。</t>
        </r>
      </text>
    </comment>
    <comment ref="O39" authorId="1" shapeId="0">
      <text>
        <r>
          <rPr>
            <b/>
            <sz val="11"/>
            <color indexed="10"/>
            <rFont val="MS P ゴシック"/>
            <family val="3"/>
            <charset val="128"/>
          </rPr>
          <t>請求書発行の責任者、担当者の氏名（ﾌﾙﾈｰﾑ）、連絡先(電話番号)を入力してください。責任者と担当者が同一の場合も、両方の欄に同一情報を入力してください。</t>
        </r>
      </text>
    </comment>
  </commentList>
</comments>
</file>

<file path=xl/sharedStrings.xml><?xml version="1.0" encoding="utf-8"?>
<sst xmlns="http://schemas.openxmlformats.org/spreadsheetml/2006/main" count="348" uniqueCount="178">
  <si>
    <t>フリガナ</t>
  </si>
  <si>
    <t>日</t>
    <rPh sb="0" eb="1">
      <t>ニチ</t>
    </rPh>
    <phoneticPr fontId="3"/>
  </si>
  <si>
    <t>（郵便番号</t>
    <rPh sb="1" eb="3">
      <t>ユウビン</t>
    </rPh>
    <rPh sb="3" eb="5">
      <t>バンゴウ</t>
    </rPh>
    <phoneticPr fontId="3"/>
  </si>
  <si>
    <t>基準単価</t>
    <rPh sb="0" eb="2">
      <t>キジュン</t>
    </rPh>
    <rPh sb="2" eb="4">
      <t>タンカ</t>
    </rPh>
    <phoneticPr fontId="3"/>
  </si>
  <si>
    <t>三重</t>
    <rPh sb="0" eb="2">
      <t>ミエ</t>
    </rPh>
    <phoneticPr fontId="3"/>
  </si>
  <si>
    <t>‐</t>
  </si>
  <si>
    <t>本Excelを補助対象となる各事業所に配布し、個票のシートの黄色のセルに入力するように依頼　</t>
    <rPh sb="0" eb="1">
      <t>ホン</t>
    </rPh>
    <rPh sb="7" eb="9">
      <t>ホジョ</t>
    </rPh>
    <rPh sb="9" eb="11">
      <t>タイショウ</t>
    </rPh>
    <rPh sb="14" eb="15">
      <t>カク</t>
    </rPh>
    <rPh sb="15" eb="18">
      <t>ジギョウショ</t>
    </rPh>
    <rPh sb="19" eb="21">
      <t>ハイフ</t>
    </rPh>
    <rPh sb="23" eb="25">
      <t>コヒョウ</t>
    </rPh>
    <rPh sb="30" eb="32">
      <t>キイロ</t>
    </rPh>
    <rPh sb="36" eb="38">
      <t>ニュウリョク</t>
    </rPh>
    <rPh sb="43" eb="45">
      <t>イライ</t>
    </rPh>
    <phoneticPr fontId="3"/>
  </si>
  <si>
    <t>様式第１号（第６条関係）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3"/>
  </si>
  <si>
    <t>年</t>
    <rPh sb="0" eb="1">
      <t>ネン</t>
    </rPh>
    <phoneticPr fontId="3"/>
  </si>
  <si>
    <t>様式第５号（第６条関係）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3"/>
  </si>
  <si>
    <t>月</t>
    <rPh sb="0" eb="1">
      <t>ゲツ</t>
    </rPh>
    <phoneticPr fontId="3"/>
  </si>
  <si>
    <t>看護小規模多機能型居宅介護事業所</t>
  </si>
  <si>
    <t>事業所の所在地</t>
    <rPh sb="0" eb="3">
      <t>ジギョウショ</t>
    </rPh>
    <rPh sb="4" eb="7">
      <t>ショザイチ</t>
    </rPh>
    <phoneticPr fontId="3"/>
  </si>
  <si>
    <t>）</t>
  </si>
  <si>
    <t>円</t>
    <rPh sb="0" eb="1">
      <t>エン</t>
    </rPh>
    <phoneticPr fontId="3"/>
  </si>
  <si>
    <t>名　　称</t>
    <rPh sb="0" eb="1">
      <t>ナ</t>
    </rPh>
    <rPh sb="3" eb="4">
      <t>ショウ</t>
    </rPh>
    <phoneticPr fontId="3"/>
  </si>
  <si>
    <t>連絡先</t>
    <rPh sb="0" eb="3">
      <t>レンラクサキ</t>
    </rPh>
    <phoneticPr fontId="3"/>
  </si>
  <si>
    <t>電話番号</t>
    <rPh sb="0" eb="2">
      <t>デンワ</t>
    </rPh>
    <rPh sb="2" eb="4">
      <t>バンゴウ</t>
    </rPh>
    <phoneticPr fontId="3"/>
  </si>
  <si>
    <t>代表となる法人名</t>
  </si>
  <si>
    <t>代表者の職・氏名</t>
    <rPh sb="0" eb="3">
      <t>ダイヒョウシャ</t>
    </rPh>
    <rPh sb="4" eb="5">
      <t>ショク</t>
    </rPh>
    <rPh sb="6" eb="8">
      <t>シメイ</t>
    </rPh>
    <phoneticPr fontId="3"/>
  </si>
  <si>
    <t>職　　名</t>
    <rPh sb="0" eb="1">
      <t>ショク</t>
    </rPh>
    <rPh sb="3" eb="4">
      <t>ナ</t>
    </rPh>
    <phoneticPr fontId="3"/>
  </si>
  <si>
    <t>口座名義人（カナ）</t>
    <rPh sb="0" eb="2">
      <t>コウザ</t>
    </rPh>
    <rPh sb="2" eb="5">
      <t>メイギニン</t>
    </rPh>
    <phoneticPr fontId="3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</si>
  <si>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3"/>
  </si>
  <si>
    <t>氏　　名</t>
    <rPh sb="0" eb="1">
      <t>シ</t>
    </rPh>
    <rPh sb="3" eb="4">
      <t>ナ</t>
    </rPh>
    <phoneticPr fontId="3"/>
  </si>
  <si>
    <t>申請額</t>
    <rPh sb="0" eb="3">
      <t>シンセイガク</t>
    </rPh>
    <phoneticPr fontId="3"/>
  </si>
  <si>
    <t>伊勢市介護サービス等事業所安定運営支援金（令和７年度分）交付申請書</t>
    <rPh sb="21" eb="23">
      <t>レイワ</t>
    </rPh>
    <rPh sb="24" eb="26">
      <t>ネンド</t>
    </rPh>
    <rPh sb="26" eb="27">
      <t>ブン</t>
    </rPh>
    <phoneticPr fontId="3"/>
  </si>
  <si>
    <t>日</t>
    <rPh sb="0" eb="1">
      <t>ヒ</t>
    </rPh>
    <phoneticPr fontId="3"/>
  </si>
  <si>
    <t>管理者の氏名</t>
    <rPh sb="0" eb="3">
      <t>カンリシャ</t>
    </rPh>
    <rPh sb="4" eb="6">
      <t>シメイ</t>
    </rPh>
    <phoneticPr fontId="3"/>
  </si>
  <si>
    <t>代表者氏名</t>
    <rPh sb="0" eb="3">
      <t>ダイヒョウシャ</t>
    </rPh>
    <rPh sb="3" eb="5">
      <t>シメイ</t>
    </rPh>
    <phoneticPr fontId="3"/>
  </si>
  <si>
    <t>申請内容</t>
    <rPh sb="0" eb="2">
      <t>シンセイ</t>
    </rPh>
    <rPh sb="2" eb="4">
      <t>ナイヨウ</t>
    </rPh>
    <phoneticPr fontId="3"/>
  </si>
  <si>
    <t>円</t>
  </si>
  <si>
    <t>申　請　者</t>
    <rPh sb="0" eb="1">
      <t>サル</t>
    </rPh>
    <rPh sb="2" eb="3">
      <t>ショウ</t>
    </rPh>
    <rPh sb="4" eb="5">
      <t>シャ</t>
    </rPh>
    <phoneticPr fontId="3"/>
  </si>
  <si>
    <t>No.</t>
  </si>
  <si>
    <t>法人名</t>
    <rPh sb="0" eb="3">
      <t>ホウジンメイ</t>
    </rPh>
    <phoneticPr fontId="3"/>
  </si>
  <si>
    <t>所在地</t>
    <rPh sb="0" eb="3">
      <t>ショザイチ</t>
    </rPh>
    <phoneticPr fontId="3"/>
  </si>
  <si>
    <t>金</t>
    <rPh sb="0" eb="1">
      <t>キン</t>
    </rPh>
    <phoneticPr fontId="3"/>
  </si>
  <si>
    <t>－</t>
  </si>
  <si>
    <t>定員</t>
    <rPh sb="0" eb="2">
      <t>テイイン</t>
    </rPh>
    <phoneticPr fontId="3"/>
  </si>
  <si>
    <t>サービス種別</t>
    <rPh sb="4" eb="6">
      <t>シュベツ</t>
    </rPh>
    <phoneticPr fontId="3"/>
  </si>
  <si>
    <t>本申請書の使い方</t>
    <rPh sb="0" eb="1">
      <t>ホン</t>
    </rPh>
    <rPh sb="1" eb="4">
      <t>シンセイショ</t>
    </rPh>
    <rPh sb="5" eb="6">
      <t>ツカ</t>
    </rPh>
    <rPh sb="7" eb="8">
      <t>カタ</t>
    </rPh>
    <phoneticPr fontId="3"/>
  </si>
  <si>
    <r>
      <t xml:space="preserve">補助対象とするすべての事業所の個票が揃っているか確認
</t>
    </r>
    <r>
      <rPr>
        <b/>
        <sz val="10"/>
        <color rgb="FFFF0000"/>
        <rFont val="ＭＳ ゴシック"/>
        <family val="3"/>
        <charset val="128"/>
      </rPr>
      <t>※１法人１回しか申請できませんので、申請漏れの事業所がないか確認</t>
    </r>
    <rPh sb="0" eb="2">
      <t>ホジョ</t>
    </rPh>
    <rPh sb="2" eb="4">
      <t>タイショウ</t>
    </rPh>
    <rPh sb="11" eb="14">
      <t>ジギョウショ</t>
    </rPh>
    <rPh sb="15" eb="17">
      <t>コヒョウ</t>
    </rPh>
    <rPh sb="18" eb="19">
      <t>ソロ</t>
    </rPh>
    <rPh sb="24" eb="26">
      <t>カクニン</t>
    </rPh>
    <rPh sb="29" eb="31">
      <t>ホウジン</t>
    </rPh>
    <rPh sb="32" eb="33">
      <t>カイ</t>
    </rPh>
    <rPh sb="35" eb="37">
      <t>シンセイ</t>
    </rPh>
    <rPh sb="45" eb="47">
      <t>シンセイ</t>
    </rPh>
    <rPh sb="47" eb="48">
      <t>モ</t>
    </rPh>
    <rPh sb="50" eb="53">
      <t>ジギョウショ</t>
    </rPh>
    <rPh sb="57" eb="59">
      <t>カクニン</t>
    </rPh>
    <phoneticPr fontId="3"/>
  </si>
  <si>
    <t>住所</t>
  </si>
  <si>
    <t>手順</t>
    <rPh sb="0" eb="2">
      <t>テジュン</t>
    </rPh>
    <phoneticPr fontId="3"/>
  </si>
  <si>
    <t>各事業所の個票のシート名を「個票●」（●は１からの通し番号）に修正</t>
    <rPh sb="0" eb="1">
      <t>カク</t>
    </rPh>
    <rPh sb="1" eb="4">
      <t>ジギョウショ</t>
    </rPh>
    <rPh sb="5" eb="7">
      <t>コヒョウ</t>
    </rPh>
    <rPh sb="11" eb="12">
      <t>メイ</t>
    </rPh>
    <rPh sb="14" eb="16">
      <t>コヒョウ</t>
    </rPh>
    <rPh sb="25" eb="26">
      <t>トオ</t>
    </rPh>
    <rPh sb="27" eb="29">
      <t>バンゴウ</t>
    </rPh>
    <rPh sb="31" eb="33">
      <t>シュウセイ</t>
    </rPh>
    <phoneticPr fontId="3"/>
  </si>
  <si>
    <t>/台</t>
    <rPh sb="1" eb="2">
      <t>ダイ</t>
    </rPh>
    <phoneticPr fontId="3"/>
  </si>
  <si>
    <t>シート名を修正した個票を一つのExcelファイルに集約</t>
    <rPh sb="3" eb="4">
      <t>メイ</t>
    </rPh>
    <rPh sb="5" eb="7">
      <t>シュウセイ</t>
    </rPh>
    <rPh sb="9" eb="11">
      <t>コヒョウ</t>
    </rPh>
    <rPh sb="12" eb="13">
      <t>ヒト</t>
    </rPh>
    <rPh sb="25" eb="27">
      <t>シュウヤク</t>
    </rPh>
    <phoneticPr fontId="3"/>
  </si>
  <si>
    <t>申請に係る連絡先</t>
    <rPh sb="0" eb="2">
      <t>シンセイ</t>
    </rPh>
    <rPh sb="3" eb="4">
      <t>カカ</t>
    </rPh>
    <rPh sb="5" eb="8">
      <t>レンラクサキ</t>
    </rPh>
    <phoneticPr fontId="3"/>
  </si>
  <si>
    <t>合　　計</t>
    <rPh sb="0" eb="1">
      <t>ゴウ</t>
    </rPh>
    <rPh sb="3" eb="4">
      <t>ケイ</t>
    </rPh>
    <phoneticPr fontId="3"/>
  </si>
  <si>
    <t>（単位:円）</t>
    <rPh sb="1" eb="3">
      <t>タンイ</t>
    </rPh>
    <rPh sb="4" eb="5">
      <t>エン</t>
    </rPh>
    <phoneticPr fontId="3"/>
  </si>
  <si>
    <t>訪問リハビリテーション事業所</t>
  </si>
  <si>
    <t>＜積算内訳＞</t>
  </si>
  <si>
    <t>小規模多機能型居宅介護事業所</t>
  </si>
  <si>
    <t>電話番号</t>
  </si>
  <si>
    <t>人</t>
    <rPh sb="0" eb="1">
      <t>ニン</t>
    </rPh>
    <phoneticPr fontId="3"/>
  </si>
  <si>
    <t xml:space="preserve">　
</t>
  </si>
  <si>
    <t>申請方法</t>
    <rPh sb="0" eb="2">
      <t>シンセイ</t>
    </rPh>
    <rPh sb="2" eb="4">
      <t>ホウホウ</t>
    </rPh>
    <phoneticPr fontId="3"/>
  </si>
  <si>
    <t>7</t>
  </si>
  <si>
    <t>金融機関名</t>
    <rPh sb="0" eb="2">
      <t>キンユウ</t>
    </rPh>
    <rPh sb="2" eb="4">
      <t>キカン</t>
    </rPh>
    <rPh sb="4" eb="5">
      <t>メイ</t>
    </rPh>
    <phoneticPr fontId="3"/>
  </si>
  <si>
    <t>燃油</t>
    <rPh sb="0" eb="2">
      <t>ネンユ</t>
    </rPh>
    <phoneticPr fontId="3"/>
  </si>
  <si>
    <t>支店名</t>
    <rPh sb="0" eb="3">
      <t>シテンメイ</t>
    </rPh>
    <phoneticPr fontId="3"/>
  </si>
  <si>
    <t>種別</t>
    <rPh sb="0" eb="2">
      <t>シュベツ</t>
    </rPh>
    <phoneticPr fontId="3"/>
  </si>
  <si>
    <t>口座番号</t>
    <rPh sb="0" eb="2">
      <t>コウザ</t>
    </rPh>
    <rPh sb="2" eb="4">
      <t>バンゴウ</t>
    </rPh>
    <phoneticPr fontId="3"/>
  </si>
  <si>
    <t>ガス</t>
  </si>
  <si>
    <t>例</t>
    <rPh sb="0" eb="1">
      <t>レイ</t>
    </rPh>
    <phoneticPr fontId="3"/>
  </si>
  <si>
    <t>口座名義人</t>
    <rPh sb="0" eb="2">
      <t>コウザ</t>
    </rPh>
    <rPh sb="2" eb="5">
      <t>メイギニン</t>
    </rPh>
    <phoneticPr fontId="3"/>
  </si>
  <si>
    <t>請　　求　　書</t>
    <rPh sb="0" eb="1">
      <t>ショウ</t>
    </rPh>
    <rPh sb="3" eb="4">
      <t>モトム</t>
    </rPh>
    <rPh sb="6" eb="7">
      <t>ショ</t>
    </rPh>
    <phoneticPr fontId="3"/>
  </si>
  <si>
    <t>月</t>
    <rPh sb="0" eb="1">
      <t>ガツ</t>
    </rPh>
    <phoneticPr fontId="3"/>
  </si>
  <si>
    <t>振込口座情報</t>
    <rPh sb="0" eb="2">
      <t>フリコミ</t>
    </rPh>
    <rPh sb="2" eb="4">
      <t>コウザ</t>
    </rPh>
    <rPh sb="4" eb="6">
      <t>ジョウホウ</t>
    </rPh>
    <phoneticPr fontId="3"/>
  </si>
  <si>
    <t>地名</t>
    <rPh sb="0" eb="2">
      <t>チメイ</t>
    </rPh>
    <phoneticPr fontId="3"/>
  </si>
  <si>
    <t>氏名</t>
    <rPh sb="0" eb="2">
      <t>シメイ</t>
    </rPh>
    <phoneticPr fontId="3"/>
  </si>
  <si>
    <t>所要額計</t>
    <rPh sb="0" eb="3">
      <t>ショヨウガク</t>
    </rPh>
    <rPh sb="3" eb="4">
      <t>ケイ</t>
    </rPh>
    <phoneticPr fontId="3"/>
  </si>
  <si>
    <t>5</t>
  </si>
  <si>
    <t>10</t>
  </si>
  <si>
    <t>担当者</t>
    <rPh sb="0" eb="3">
      <t>タントウシャ</t>
    </rPh>
    <phoneticPr fontId="3"/>
  </si>
  <si>
    <t>はじめに必ずお読みください。</t>
    <rPh sb="4" eb="5">
      <t>カナラ</t>
    </rPh>
    <rPh sb="7" eb="8">
      <t>ヨ</t>
    </rPh>
    <phoneticPr fontId="3"/>
  </si>
  <si>
    <t>申請する法人（法人本部）の作業</t>
    <rPh sb="0" eb="2">
      <t>シンセイ</t>
    </rPh>
    <rPh sb="4" eb="6">
      <t>ホウジン</t>
    </rPh>
    <rPh sb="7" eb="9">
      <t>ホウジン</t>
    </rPh>
    <rPh sb="9" eb="11">
      <t>ホンブ</t>
    </rPh>
    <rPh sb="13" eb="15">
      <t>サギョウ</t>
    </rPh>
    <phoneticPr fontId="3"/>
  </si>
  <si>
    <t>各事業所が黄色のセルに入力した個表シート（個票●）を法人本部が回収</t>
    <rPh sb="0" eb="1">
      <t>カク</t>
    </rPh>
    <rPh sb="1" eb="4">
      <t>ジギョウショ</t>
    </rPh>
    <rPh sb="5" eb="7">
      <t>キイロ</t>
    </rPh>
    <rPh sb="11" eb="13">
      <t>ニュウリョク</t>
    </rPh>
    <rPh sb="15" eb="17">
      <t>コヒョウ</t>
    </rPh>
    <rPh sb="21" eb="23">
      <t>コヒョウ</t>
    </rPh>
    <rPh sb="26" eb="28">
      <t>ホウジン</t>
    </rPh>
    <rPh sb="28" eb="30">
      <t>ホンブ</t>
    </rPh>
    <rPh sb="31" eb="33">
      <t>カイシュウ</t>
    </rPh>
    <phoneticPr fontId="3"/>
  </si>
  <si>
    <t>各事業所から回収した個票の入力内容を確認
未入力のセルがないか確認。</t>
    <rPh sb="0" eb="1">
      <t>カク</t>
    </rPh>
    <rPh sb="1" eb="4">
      <t>ジギョウショ</t>
    </rPh>
    <rPh sb="6" eb="8">
      <t>カイシュウ</t>
    </rPh>
    <rPh sb="10" eb="12">
      <t>コヒョウ</t>
    </rPh>
    <rPh sb="13" eb="15">
      <t>ニュウリョク</t>
    </rPh>
    <rPh sb="15" eb="17">
      <t>ナイヨウ</t>
    </rPh>
    <rPh sb="18" eb="20">
      <t>カクニン</t>
    </rPh>
    <rPh sb="21" eb="24">
      <t>ミニュウリョク</t>
    </rPh>
    <rPh sb="31" eb="33">
      <t>カクニン</t>
    </rPh>
    <phoneticPr fontId="3"/>
  </si>
  <si>
    <t>（個票●シート）及び（申請額一覧シート）の内容が様式１（総括表）にも正しく反映されていることを確認するとともに、様式１の黄色のセルを入力</t>
    <rPh sb="1" eb="3">
      <t>コヒョウ</t>
    </rPh>
    <rPh sb="8" eb="9">
      <t>オヨ</t>
    </rPh>
    <rPh sb="11" eb="14">
      <t>シンセイガク</t>
    </rPh>
    <rPh sb="14" eb="16">
      <t>イチラン</t>
    </rPh>
    <rPh sb="21" eb="23">
      <t>ナイヨウ</t>
    </rPh>
    <rPh sb="24" eb="26">
      <t>ヨウシキ</t>
    </rPh>
    <rPh sb="28" eb="31">
      <t>ソウカツヒョウ</t>
    </rPh>
    <rPh sb="34" eb="35">
      <t>タダ</t>
    </rPh>
    <rPh sb="37" eb="39">
      <t>ハンエイ</t>
    </rPh>
    <rPh sb="47" eb="49">
      <t>カクニン</t>
    </rPh>
    <rPh sb="56" eb="58">
      <t>ヨウシキ</t>
    </rPh>
    <rPh sb="60" eb="62">
      <t>キイロ</t>
    </rPh>
    <rPh sb="66" eb="68">
      <t>ニュウリョク</t>
    </rPh>
    <phoneticPr fontId="3"/>
  </si>
  <si>
    <t>所在地　</t>
    <rPh sb="0" eb="3">
      <t>ショザイチ</t>
    </rPh>
    <phoneticPr fontId="3"/>
  </si>
  <si>
    <r>
      <t xml:space="preserve">請求書の入力内容に誤りがないか確認
</t>
    </r>
    <r>
      <rPr>
        <b/>
        <sz val="10"/>
        <color rgb="FFFF0000"/>
        <rFont val="ＭＳ ゴシック"/>
        <family val="3"/>
        <charset val="128"/>
      </rPr>
      <t>※入力内容に誤りがあった場合は、補助金を支払うことができません。</t>
    </r>
    <rPh sb="0" eb="3">
      <t>セイキュウショ</t>
    </rPh>
    <rPh sb="4" eb="6">
      <t>ニュウリョク</t>
    </rPh>
    <rPh sb="6" eb="8">
      <t>ナイヨウ</t>
    </rPh>
    <rPh sb="9" eb="10">
      <t>アヤマ</t>
    </rPh>
    <rPh sb="15" eb="17">
      <t>カクニン</t>
    </rPh>
    <rPh sb="19" eb="21">
      <t>ニュウリョク</t>
    </rPh>
    <rPh sb="21" eb="23">
      <t>ナイヨウ</t>
    </rPh>
    <rPh sb="24" eb="25">
      <t>アヤマ</t>
    </rPh>
    <rPh sb="30" eb="32">
      <t>バアイ</t>
    </rPh>
    <rPh sb="34" eb="37">
      <t>ホジョキン</t>
    </rPh>
    <rPh sb="38" eb="40">
      <t>シハラ</t>
    </rPh>
    <phoneticPr fontId="3"/>
  </si>
  <si>
    <t>Excelファイル名を法人名に変更</t>
    <rPh sb="11" eb="13">
      <t>ホウジン</t>
    </rPh>
    <rPh sb="13" eb="14">
      <t>メイ</t>
    </rPh>
    <phoneticPr fontId="3"/>
  </si>
  <si>
    <t>誓　　約　　書</t>
    <rPh sb="0" eb="1">
      <t>チカイ</t>
    </rPh>
    <rPh sb="3" eb="4">
      <t>ヤク</t>
    </rPh>
    <rPh sb="6" eb="7">
      <t>ショ</t>
    </rPh>
    <phoneticPr fontId="3"/>
  </si>
  <si>
    <t>法人名　</t>
    <rPh sb="0" eb="3">
      <t>ホウジンメイ</t>
    </rPh>
    <phoneticPr fontId="3"/>
  </si>
  <si>
    <t>所要額</t>
    <rPh sb="0" eb="2">
      <t>ショヨウ</t>
    </rPh>
    <rPh sb="2" eb="3">
      <t>ガク</t>
    </rPh>
    <phoneticPr fontId="3"/>
  </si>
  <si>
    <t>電気</t>
    <rPh sb="0" eb="2">
      <t>デンキ</t>
    </rPh>
    <phoneticPr fontId="3"/>
  </si>
  <si>
    <t>4</t>
  </si>
  <si>
    <t>食材</t>
    <rPh sb="0" eb="2">
      <t>ショクザイ</t>
    </rPh>
    <phoneticPr fontId="3"/>
  </si>
  <si>
    <t>計</t>
    <rPh sb="0" eb="1">
      <t>ケイ</t>
    </rPh>
    <phoneticPr fontId="3"/>
  </si>
  <si>
    <t>（単位:円）</t>
  </si>
  <si>
    <t>連絡先(TEL)</t>
    <rPh sb="0" eb="3">
      <t>レンラクサキ</t>
    </rPh>
    <phoneticPr fontId="3"/>
  </si>
  <si>
    <t>審査結果
（申請可記入）</t>
    <rPh sb="0" eb="2">
      <t>シンサ</t>
    </rPh>
    <rPh sb="2" eb="4">
      <t>ケッカ</t>
    </rPh>
    <rPh sb="9" eb="11">
      <t>キニュウ</t>
    </rPh>
    <phoneticPr fontId="3"/>
  </si>
  <si>
    <t>代表者職名</t>
    <rPh sb="0" eb="3">
      <t>ダイヒョウシャ</t>
    </rPh>
    <rPh sb="3" eb="5">
      <t>ショクメイ</t>
    </rPh>
    <phoneticPr fontId="3"/>
  </si>
  <si>
    <t>金融機関コード</t>
    <rPh sb="0" eb="2">
      <t>キンユウ</t>
    </rPh>
    <rPh sb="2" eb="4">
      <t>キカン</t>
    </rPh>
    <phoneticPr fontId="3"/>
  </si>
  <si>
    <t>支店コード</t>
    <rPh sb="0" eb="2">
      <t>シテン</t>
    </rPh>
    <phoneticPr fontId="3"/>
  </si>
  <si>
    <t>ガソリン</t>
  </si>
  <si>
    <t>台</t>
    <rPh sb="0" eb="1">
      <t>ダイ</t>
    </rPh>
    <phoneticPr fontId="3"/>
  </si>
  <si>
    <t>車両の
所有台数</t>
    <rPh sb="0" eb="2">
      <t>シャリョウ</t>
    </rPh>
    <rPh sb="4" eb="6">
      <t>ショユウ</t>
    </rPh>
    <rPh sb="6" eb="8">
      <t>ダイスウ</t>
    </rPh>
    <phoneticPr fontId="3"/>
  </si>
  <si>
    <t>ひらがな</t>
  </si>
  <si>
    <t>＜所有する車両一覧＞　車両のナンバー等を入力してください。ナンバーは右詰めで入力してください。</t>
    <rPh sb="1" eb="3">
      <t>ショユウ</t>
    </rPh>
    <rPh sb="5" eb="7">
      <t>シャリョウ</t>
    </rPh>
    <rPh sb="7" eb="9">
      <t>イチラン</t>
    </rPh>
    <rPh sb="11" eb="13">
      <t>シャリョウ</t>
    </rPh>
    <rPh sb="18" eb="19">
      <t>トウ</t>
    </rPh>
    <rPh sb="20" eb="22">
      <t>ニュウリョク</t>
    </rPh>
    <rPh sb="34" eb="35">
      <t>ミギ</t>
    </rPh>
    <rPh sb="35" eb="36">
      <t>ツ</t>
    </rPh>
    <rPh sb="38" eb="40">
      <t>ニュウリョク</t>
    </rPh>
    <phoneticPr fontId="3"/>
  </si>
  <si>
    <t>分類番号</t>
    <rPh sb="0" eb="4">
      <t>ブンルイバンゴウ</t>
    </rPh>
    <phoneticPr fontId="3"/>
  </si>
  <si>
    <t>一連指定番号</t>
    <rPh sb="0" eb="2">
      <t>イチレン</t>
    </rPh>
    <rPh sb="2" eb="4">
      <t>シテイ</t>
    </rPh>
    <rPh sb="4" eb="6">
      <t>バンゴウ</t>
    </rPh>
    <phoneticPr fontId="3"/>
  </si>
  <si>
    <t>1</t>
  </si>
  <si>
    <t>2</t>
  </si>
  <si>
    <t>3</t>
  </si>
  <si>
    <t>6</t>
  </si>
  <si>
    <t>8</t>
  </si>
  <si>
    <t>9</t>
  </si>
  <si>
    <t>様式第４号（第６条関係）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3"/>
  </si>
  <si>
    <t>所要額（電気）</t>
    <rPh sb="0" eb="3">
      <t>ショヨウガク</t>
    </rPh>
    <rPh sb="4" eb="6">
      <t>デンキ</t>
    </rPh>
    <phoneticPr fontId="3"/>
  </si>
  <si>
    <t>所要額（ガス）</t>
    <rPh sb="0" eb="3">
      <t>ショヨウガク</t>
    </rPh>
    <phoneticPr fontId="3"/>
  </si>
  <si>
    <t>所要額（食材）</t>
    <rPh sb="0" eb="3">
      <t>ショヨウガク</t>
    </rPh>
    <rPh sb="4" eb="6">
      <t>ショクザイ</t>
    </rPh>
    <phoneticPr fontId="3"/>
  </si>
  <si>
    <t>所要額（ガソリン）</t>
    <rPh sb="0" eb="3">
      <t>ショヨウガク</t>
    </rPh>
    <phoneticPr fontId="3"/>
  </si>
  <si>
    <t>事業所番号</t>
    <rPh sb="0" eb="3">
      <t>ジギョウショ</t>
    </rPh>
    <rPh sb="3" eb="5">
      <t>バンゴウ</t>
    </rPh>
    <phoneticPr fontId="3"/>
  </si>
  <si>
    <t>訪問入浴介護事業所</t>
  </si>
  <si>
    <t>訪問介護事業所</t>
    <rPh sb="0" eb="2">
      <t>ホウモン</t>
    </rPh>
    <phoneticPr fontId="3"/>
  </si>
  <si>
    <t>訪問看護事業所</t>
  </si>
  <si>
    <t>定期巡回・随時対応型訪問介護看護事業所</t>
  </si>
  <si>
    <t>　交付申請に当たり、提出した書類に記載した内容は、事実と相違ありません。</t>
    <rPh sb="1" eb="3">
      <t>コウフ</t>
    </rPh>
    <rPh sb="3" eb="5">
      <t>シンセイ</t>
    </rPh>
    <rPh sb="6" eb="7">
      <t>ア</t>
    </rPh>
    <rPh sb="10" eb="12">
      <t>テイシュツ</t>
    </rPh>
    <rPh sb="14" eb="16">
      <t>ショルイ</t>
    </rPh>
    <rPh sb="17" eb="19">
      <t>キサイ</t>
    </rPh>
    <rPh sb="21" eb="23">
      <t>ナイヨウ</t>
    </rPh>
    <rPh sb="25" eb="27">
      <t>ジジツ</t>
    </rPh>
    <rPh sb="28" eb="30">
      <t>ソウイ</t>
    </rPh>
    <phoneticPr fontId="3"/>
  </si>
  <si>
    <r>
      <t>　今回の</t>
    </r>
    <r>
      <rPr>
        <sz val="16"/>
        <color theme="1"/>
        <rFont val="ＭＳ Ｐゴシック"/>
        <family val="3"/>
        <charset val="128"/>
      </rPr>
      <t>伊勢市介護サービス等事業所安定運営支援金（令和７年度分）の交付申請に当たり、以下の項目について、全て誓約します。
　万一、誓約した内容に偽りがあった場合は、不当に受け取った支援金を伊勢市に速やかに返還します。</t>
    </r>
    <rPh sb="1" eb="3">
      <t>コンカイ</t>
    </rPh>
    <rPh sb="25" eb="27">
      <t>レイワ</t>
    </rPh>
    <rPh sb="28" eb="30">
      <t>ネンド</t>
    </rPh>
    <rPh sb="30" eb="31">
      <t>ブン</t>
    </rPh>
    <rPh sb="33" eb="35">
      <t>コウフ</t>
    </rPh>
    <rPh sb="35" eb="37">
      <t>シンセイ</t>
    </rPh>
    <rPh sb="38" eb="39">
      <t>ア</t>
    </rPh>
    <rPh sb="42" eb="44">
      <t>イカ</t>
    </rPh>
    <rPh sb="45" eb="47">
      <t>コウモク</t>
    </rPh>
    <rPh sb="52" eb="53">
      <t>スベ</t>
    </rPh>
    <rPh sb="54" eb="56">
      <t>セイヤク</t>
    </rPh>
    <rPh sb="62" eb="64">
      <t>マンイチ</t>
    </rPh>
    <rPh sb="65" eb="67">
      <t>セイヤク</t>
    </rPh>
    <rPh sb="69" eb="71">
      <t>ナイヨウ</t>
    </rPh>
    <rPh sb="72" eb="73">
      <t>イツワ</t>
    </rPh>
    <rPh sb="78" eb="80">
      <t>バアイ</t>
    </rPh>
    <rPh sb="82" eb="84">
      <t>フトウ</t>
    </rPh>
    <rPh sb="85" eb="86">
      <t>ウ</t>
    </rPh>
    <rPh sb="87" eb="88">
      <t>ト</t>
    </rPh>
    <rPh sb="90" eb="92">
      <t>シエン</t>
    </rPh>
    <rPh sb="92" eb="93">
      <t>カネ</t>
    </rPh>
    <rPh sb="94" eb="97">
      <t>イセシ</t>
    </rPh>
    <rPh sb="98" eb="99">
      <t>スミ</t>
    </rPh>
    <rPh sb="102" eb="104">
      <t>ヘンカン</t>
    </rPh>
    <phoneticPr fontId="3"/>
  </si>
  <si>
    <t>居宅介護支援事業所</t>
  </si>
  <si>
    <t>介護予防支援事業所</t>
  </si>
  <si>
    <t>通所介護事業所</t>
  </si>
  <si>
    <t>地域密着型通所介護事業所</t>
  </si>
  <si>
    <t>認知症対応型通所介護事業所</t>
  </si>
  <si>
    <t>通所リハビリテーション事業所</t>
  </si>
  <si>
    <t>介護老人福祉施設</t>
  </si>
  <si>
    <t>地域密着型介護老人福祉施設</t>
  </si>
  <si>
    <t>介護老人保健施設</t>
  </si>
  <si>
    <t>介護医療院</t>
  </si>
  <si>
    <t>認知症対応型共同生活介護事業所</t>
  </si>
  <si>
    <t>特定施設入居者生活介護事業所（養護老人ホーム・軽費老人ホームを除く）</t>
  </si>
  <si>
    <t>短期入所生活介護事業所</t>
  </si>
  <si>
    <t>短期入所療養介護事業所</t>
  </si>
  <si>
    <t>養護老人ホーム</t>
  </si>
  <si>
    <t>有料老人ホーム</t>
    <rPh sb="0" eb="2">
      <t>ユウリョウ</t>
    </rPh>
    <rPh sb="2" eb="4">
      <t>ロウジン</t>
    </rPh>
    <phoneticPr fontId="3"/>
  </si>
  <si>
    <t>事業所別個票</t>
  </si>
  <si>
    <t>軽費老人ホーム</t>
  </si>
  <si>
    <t>第1号通所事業</t>
    <rPh sb="0" eb="1">
      <t>ダイ</t>
    </rPh>
    <rPh sb="2" eb="3">
      <t>ゴウ</t>
    </rPh>
    <rPh sb="3" eb="5">
      <t>ツウショ</t>
    </rPh>
    <rPh sb="5" eb="7">
      <t>ジギョウ</t>
    </rPh>
    <phoneticPr fontId="3"/>
  </si>
  <si>
    <t>第1号訪問事業</t>
    <rPh sb="0" eb="1">
      <t>ダイ</t>
    </rPh>
    <rPh sb="2" eb="3">
      <t>ゴウ</t>
    </rPh>
    <rPh sb="3" eb="5">
      <t>ホウモン</t>
    </rPh>
    <rPh sb="5" eb="7">
      <t>ジギョウ</t>
    </rPh>
    <phoneticPr fontId="3"/>
  </si>
  <si>
    <t>福祉用具貸与・販売</t>
    <rPh sb="0" eb="2">
      <t>フクシ</t>
    </rPh>
    <rPh sb="2" eb="4">
      <t>ヨウグ</t>
    </rPh>
    <rPh sb="4" eb="6">
      <t>タイヨ</t>
    </rPh>
    <rPh sb="7" eb="9">
      <t>ハンバイ</t>
    </rPh>
    <phoneticPr fontId="3"/>
  </si>
  <si>
    <t>伊勢市介護サービス等事業所安定運営支援金</t>
  </si>
  <si>
    <t>○</t>
  </si>
  <si>
    <t>　申請を行った車両は、全て当方が所有し、又は賃貸借契約を締結して使用している車両であって、当方が当該車両のガソリン代を負担しています。</t>
    <rPh sb="1" eb="3">
      <t>シンセイ</t>
    </rPh>
    <rPh sb="4" eb="5">
      <t>オコナ</t>
    </rPh>
    <rPh sb="7" eb="9">
      <t>シャリョウ</t>
    </rPh>
    <rPh sb="11" eb="12">
      <t>スベ</t>
    </rPh>
    <rPh sb="13" eb="15">
      <t>トウホウ</t>
    </rPh>
    <rPh sb="16" eb="18">
      <t>ショユウ</t>
    </rPh>
    <rPh sb="20" eb="21">
      <t>マタ</t>
    </rPh>
    <rPh sb="22" eb="25">
      <t>チンタイシャク</t>
    </rPh>
    <rPh sb="25" eb="27">
      <t>ケイヤク</t>
    </rPh>
    <rPh sb="28" eb="30">
      <t>テイケツ</t>
    </rPh>
    <rPh sb="32" eb="34">
      <t>シヨウ</t>
    </rPh>
    <rPh sb="38" eb="40">
      <t>シャリョウ</t>
    </rPh>
    <rPh sb="45" eb="47">
      <t>トウホウ</t>
    </rPh>
    <rPh sb="48" eb="50">
      <t>トウガイ</t>
    </rPh>
    <rPh sb="50" eb="52">
      <t>シャリョウ</t>
    </rPh>
    <rPh sb="57" eb="58">
      <t>ダイ</t>
    </rPh>
    <rPh sb="59" eb="61">
      <t>フタン</t>
    </rPh>
    <phoneticPr fontId="3"/>
  </si>
  <si>
    <t>事業所の名称</t>
    <rPh sb="0" eb="3">
      <t>ジギョウショ</t>
    </rPh>
    <rPh sb="4" eb="6">
      <t>メイショウ</t>
    </rPh>
    <phoneticPr fontId="3"/>
  </si>
  <si>
    <t>い</t>
  </si>
  <si>
    <t>せ</t>
  </si>
  <si>
    <t>（宛先）伊勢市長</t>
    <rPh sb="1" eb="3">
      <t>アテサキ</t>
    </rPh>
    <rPh sb="4" eb="6">
      <t>イセ</t>
    </rPh>
    <rPh sb="6" eb="8">
      <t>シチョウ</t>
    </rPh>
    <phoneticPr fontId="3"/>
  </si>
  <si>
    <t>メールアドレス</t>
  </si>
  <si>
    <t>介護サービス等事業所の事業の種類</t>
    <rPh sb="0" eb="2">
      <t>カイゴ</t>
    </rPh>
    <rPh sb="11" eb="13">
      <t>ジギョウ</t>
    </rPh>
    <rPh sb="14" eb="16">
      <t>シュルイ</t>
    </rPh>
    <phoneticPr fontId="3"/>
  </si>
  <si>
    <t>事業所数</t>
    <rPh sb="0" eb="3">
      <t>ジギョウショ</t>
    </rPh>
    <rPh sb="3" eb="4">
      <t>スウ</t>
    </rPh>
    <phoneticPr fontId="3"/>
  </si>
  <si>
    <t>/定員</t>
    <rPh sb="1" eb="3">
      <t>テイイン</t>
    </rPh>
    <phoneticPr fontId="3"/>
  </si>
  <si>
    <t>箇所</t>
    <rPh sb="0" eb="2">
      <t>カショ</t>
    </rPh>
    <phoneticPr fontId="3"/>
  </si>
  <si>
    <t>様式第２号（第６条関係）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3"/>
  </si>
  <si>
    <t>事業所別申請額一覧</t>
  </si>
  <si>
    <t>事業所名</t>
    <rPh sb="0" eb="3">
      <t>ジギョウショ</t>
    </rPh>
    <rPh sb="3" eb="4">
      <t>メイ</t>
    </rPh>
    <phoneticPr fontId="3"/>
  </si>
  <si>
    <t>様式第３号（第６条関係）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3"/>
  </si>
  <si>
    <t xml:space="preserve">○
</t>
  </si>
  <si>
    <t>（宛先）伊勢市長</t>
    <rPh sb="1" eb="3">
      <t>アテサキ</t>
    </rPh>
    <rPh sb="4" eb="8">
      <t>イセシチョウ</t>
    </rPh>
    <phoneticPr fontId="3"/>
  </si>
  <si>
    <t>（申請額一覧シート）に全事業所分が正しく反映されているか確認</t>
    <rPh sb="1" eb="4">
      <t>シンセイガク</t>
    </rPh>
    <rPh sb="4" eb="6">
      <t>イチラン</t>
    </rPh>
    <rPh sb="11" eb="15">
      <t>ゼンジギョウショ</t>
    </rPh>
    <rPh sb="15" eb="16">
      <t>ブン</t>
    </rPh>
    <rPh sb="17" eb="18">
      <t>タダ</t>
    </rPh>
    <rPh sb="20" eb="22">
      <t>ハンエイ</t>
    </rPh>
    <rPh sb="28" eb="30">
      <t>カクニン</t>
    </rPh>
    <phoneticPr fontId="3"/>
  </si>
  <si>
    <t>特定施設入居者生活介護事業所（養護老人ホーム・軽費老人ホームを除く。）</t>
  </si>
  <si>
    <t>事業所の状況</t>
    <rPh sb="0" eb="3">
      <t>ジギョウショ</t>
    </rPh>
    <rPh sb="4" eb="6">
      <t>ジョウキョウ</t>
    </rPh>
    <phoneticPr fontId="3"/>
  </si>
  <si>
    <t>事業所におけるガス使用状況</t>
    <rPh sb="0" eb="3">
      <t>ジギョウショ</t>
    </rPh>
    <rPh sb="9" eb="11">
      <t>シヨウ</t>
    </rPh>
    <rPh sb="11" eb="13">
      <t>ジョウキョウ</t>
    </rPh>
    <phoneticPr fontId="3"/>
  </si>
  <si>
    <t>申請に係る担当者</t>
    <rPh sb="0" eb="2">
      <t>シンセイ</t>
    </rPh>
    <rPh sb="3" eb="4">
      <t>カカ</t>
    </rPh>
    <rPh sb="5" eb="8">
      <t>タントウシャ</t>
    </rPh>
    <phoneticPr fontId="3"/>
  </si>
  <si>
    <t>軽費老人ホーム（Ｂ型を除く。）</t>
    <rPh sb="0" eb="2">
      <t>ケイヒ</t>
    </rPh>
    <rPh sb="9" eb="10">
      <t>カタ</t>
    </rPh>
    <rPh sb="11" eb="12">
      <t>ノゾ</t>
    </rPh>
    <phoneticPr fontId="3"/>
  </si>
  <si>
    <t>　伊勢市介護サービス等事業所安定運営支援金（令和７年度分）として、上記金額を請求します。</t>
    <rPh sb="22" eb="24">
      <t>レイワ</t>
    </rPh>
    <rPh sb="25" eb="26">
      <t>ネン</t>
    </rPh>
    <rPh sb="26" eb="27">
      <t>ド</t>
    </rPh>
    <rPh sb="27" eb="28">
      <t>ブン</t>
    </rPh>
    <phoneticPr fontId="3"/>
  </si>
  <si>
    <t>　伊勢市介護サービス等事業所安定運営支援金（令和７年度分）の交付を受けたいので、次のとおり申請します。</t>
    <rPh sb="1" eb="4">
      <t>イセシ</t>
    </rPh>
    <rPh sb="4" eb="6">
      <t>カイゴ</t>
    </rPh>
    <rPh sb="10" eb="11">
      <t>トウ</t>
    </rPh>
    <rPh sb="11" eb="13">
      <t>ジギョウ</t>
    </rPh>
    <rPh sb="13" eb="14">
      <t>ショ</t>
    </rPh>
    <rPh sb="14" eb="16">
      <t>アンテイ</t>
    </rPh>
    <rPh sb="18" eb="21">
      <t>シエンキン</t>
    </rPh>
    <rPh sb="22" eb="24">
      <t>レイワ</t>
    </rPh>
    <rPh sb="25" eb="27">
      <t>ネンド</t>
    </rPh>
    <rPh sb="27" eb="28">
      <t>ブン</t>
    </rPh>
    <rPh sb="30" eb="32">
      <t>コウフ</t>
    </rPh>
    <rPh sb="33" eb="34">
      <t>ウ</t>
    </rPh>
    <rPh sb="40" eb="41">
      <t>ツギ</t>
    </rPh>
    <rPh sb="45" eb="47">
      <t>シンセイ</t>
    </rPh>
    <phoneticPr fontId="3"/>
  </si>
  <si>
    <t>/事業所</t>
    <rPh sb="1" eb="4">
      <t>ジギョウショ</t>
    </rPh>
    <phoneticPr fontId="3"/>
  </si>
  <si>
    <t>/事業所</t>
  </si>
  <si>
    <t>有料老人ホーム</t>
    <rPh sb="0" eb="2">
      <t>ゆうりょう</t>
    </rPh>
    <rPh sb="2" eb="4">
      <t>ろうじん</t>
    </rPh>
    <phoneticPr fontId="37" type="Hiragana"/>
  </si>
  <si>
    <t>地域密着型介護老人福祉施設入所者生活介護</t>
    <rPh sb="13" eb="16">
      <t>にゅうしょしゃ</t>
    </rPh>
    <rPh sb="16" eb="18">
      <t>せいかつ</t>
    </rPh>
    <rPh sb="18" eb="20">
      <t>かいご</t>
    </rPh>
    <phoneticPr fontId="37" type="Hiragana"/>
  </si>
  <si>
    <r>
      <t xml:space="preserve">①メール申請の場合
・以下のメールアドレスに、必要事項を入力したうえで、完成したExcelファイルを添付
  kaigo＠city.ise.mie.jp
（Excelファイル名を法人名に変更してから添付）
②郵送申請の場合
・以下の住所に、必要事項を入力したうえで、完成したExcelファイルから印刷した申請書等を郵送にて提出（封筒に「事業所安定運営支援金申請書在中」と明記）
　〒516-8601　伊勢市岩渕１丁目７番２９号　
　伊勢市役所　介護保険課　介護給付係　担当　奥野、坂本
</t>
    </r>
    <r>
      <rPr>
        <b/>
        <sz val="10"/>
        <color theme="1"/>
        <rFont val="ＭＳ ゴシック"/>
        <family val="3"/>
        <charset val="128"/>
      </rPr>
      <t xml:space="preserve">
</t>
    </r>
    <r>
      <rPr>
        <b/>
        <sz val="10"/>
        <color rgb="FFFF0000"/>
        <rFont val="ＭＳ ゴシック"/>
        <family val="3"/>
        <charset val="128"/>
      </rPr>
      <t xml:space="preserve">※他の書類を同封しないこと。
</t>
    </r>
    <rPh sb="7" eb="9">
      <t>バアイ</t>
    </rPh>
    <rPh sb="11" eb="13">
      <t>イカ</t>
    </rPh>
    <rPh sb="23" eb="25">
      <t>ヒツヨウ</t>
    </rPh>
    <rPh sb="25" eb="27">
      <t>ジコウ</t>
    </rPh>
    <rPh sb="28" eb="30">
      <t>ニュウリョク</t>
    </rPh>
    <rPh sb="50" eb="52">
      <t>テンプ</t>
    </rPh>
    <rPh sb="87" eb="88">
      <t>メイ</t>
    </rPh>
    <rPh sb="89" eb="92">
      <t>ホウジンメイ</t>
    </rPh>
    <rPh sb="93" eb="95">
      <t>ヘンコウ</t>
    </rPh>
    <rPh sb="99" eb="101">
      <t>テンプ</t>
    </rPh>
    <rPh sb="105" eb="107">
      <t>ユウソウ</t>
    </rPh>
    <rPh sb="110" eb="112">
      <t>バアイ</t>
    </rPh>
    <rPh sb="114" eb="116">
      <t>イカ</t>
    </rPh>
    <rPh sb="117" eb="119">
      <t>ジュウショ</t>
    </rPh>
    <rPh sb="149" eb="151">
      <t>インサツ</t>
    </rPh>
    <rPh sb="153" eb="155">
      <t>シンセイ</t>
    </rPh>
    <rPh sb="155" eb="156">
      <t>ショ</t>
    </rPh>
    <rPh sb="156" eb="157">
      <t>トウ</t>
    </rPh>
    <rPh sb="162" eb="164">
      <t>テイシュツ</t>
    </rPh>
    <rPh sb="169" eb="172">
      <t>ジギョウショ</t>
    </rPh>
    <rPh sb="201" eb="204">
      <t>イセシ</t>
    </rPh>
    <rPh sb="204" eb="206">
      <t>イワブチ</t>
    </rPh>
    <rPh sb="207" eb="209">
      <t>チョウメ</t>
    </rPh>
    <rPh sb="210" eb="211">
      <t>バン</t>
    </rPh>
    <rPh sb="213" eb="214">
      <t>ゴウ</t>
    </rPh>
    <rPh sb="219" eb="224">
      <t>イセシヤクショ</t>
    </rPh>
    <rPh sb="225" eb="227">
      <t>カイゴ</t>
    </rPh>
    <rPh sb="227" eb="229">
      <t>ホケン</t>
    </rPh>
    <rPh sb="229" eb="230">
      <t>カ</t>
    </rPh>
    <rPh sb="231" eb="233">
      <t>カイゴ</t>
    </rPh>
    <rPh sb="233" eb="235">
      <t>キュウフ</t>
    </rPh>
    <rPh sb="235" eb="236">
      <t>カカリ</t>
    </rPh>
    <rPh sb="237" eb="239">
      <t>タントウ</t>
    </rPh>
    <rPh sb="240" eb="242">
      <t>オクノ</t>
    </rPh>
    <rPh sb="243" eb="245">
      <t>サカモト</t>
    </rPh>
    <phoneticPr fontId="3"/>
  </si>
  <si>
    <t>令和</t>
    <rPh sb="0" eb="2">
      <t>レイワ</t>
    </rPh>
    <phoneticPr fontId="3"/>
  </si>
  <si>
    <r>
      <t>　</t>
    </r>
    <r>
      <rPr>
        <sz val="16"/>
        <rFont val="ＭＳ Ｐゴシック"/>
        <family val="3"/>
        <charset val="128"/>
      </rPr>
      <t>令和６年度</t>
    </r>
    <r>
      <rPr>
        <sz val="16"/>
        <color theme="1"/>
        <rFont val="ＭＳ Ｐゴシック"/>
        <family val="3"/>
        <charset val="128"/>
      </rPr>
      <t>から申請日までの間、サービス提供を継続しています。</t>
    </r>
    <rPh sb="1" eb="3">
      <t>レイワ</t>
    </rPh>
    <rPh sb="4" eb="6">
      <t>ネンド</t>
    </rPh>
    <rPh sb="20" eb="22">
      <t>テイキョウ</t>
    </rPh>
    <rPh sb="23" eb="25">
      <t>ケイゾク</t>
    </rPh>
    <phoneticPr fontId="3"/>
  </si>
  <si>
    <t>　交付申請に係る事業所は、伊勢市障害福祉サービス等事業所安定運営支援金（令和７年度分）交付要綱（令和７年８月１３日施行）の規定による伊勢市障害福祉サービス等事業所安定運営支援金（令和７年度分）の交付申請に係る事業所と重複していません。</t>
    <rPh sb="1" eb="3">
      <t>コウフ</t>
    </rPh>
    <rPh sb="3" eb="5">
      <t>シンセイ</t>
    </rPh>
    <rPh sb="6" eb="7">
      <t>カカ</t>
    </rPh>
    <rPh sb="8" eb="10">
      <t>ジギョウ</t>
    </rPh>
    <rPh sb="10" eb="11">
      <t>ショ</t>
    </rPh>
    <rPh sb="41" eb="42">
      <t>ブン</t>
    </rPh>
    <rPh sb="94" eb="95">
      <t>ブン</t>
    </rPh>
    <rPh sb="97" eb="99">
      <t>コウフ</t>
    </rPh>
    <rPh sb="99" eb="101">
      <t>シンセイ</t>
    </rPh>
    <rPh sb="102" eb="103">
      <t>カカ</t>
    </rPh>
    <rPh sb="104" eb="106">
      <t>ジギョウ</t>
    </rPh>
    <rPh sb="106" eb="107">
      <t>ショ</t>
    </rPh>
    <rPh sb="108" eb="110">
      <t>チョウフク</t>
    </rPh>
    <phoneticPr fontId="3"/>
  </si>
  <si>
    <t>申請可</t>
    <rPh sb="0" eb="2">
      <t>シンセイ</t>
    </rPh>
    <rPh sb="2" eb="3">
      <t>カ</t>
    </rPh>
    <phoneticPr fontId="3"/>
  </si>
  <si>
    <t>通所系事業所における食材使用状況</t>
    <rPh sb="0" eb="2">
      <t>ツウショ</t>
    </rPh>
    <rPh sb="2" eb="3">
      <t>ケイ</t>
    </rPh>
    <rPh sb="3" eb="6">
      <t>ジギョウショ</t>
    </rPh>
    <rPh sb="10" eb="12">
      <t>ショクザイ</t>
    </rPh>
    <rPh sb="12" eb="14">
      <t>シヨウ</t>
    </rPh>
    <rPh sb="14" eb="16">
      <t>ジョウキョウ</t>
    </rPh>
    <phoneticPr fontId="3"/>
  </si>
  <si>
    <t>発行責任者</t>
    <rPh sb="0" eb="2">
      <t>ハッコウ</t>
    </rPh>
    <rPh sb="2" eb="5">
      <t>セキニンシャ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</si>
</sst>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;\-#,##0;&quot;&quot;"/>
    <numFmt numFmtId="178" formatCode="#,##0_ ;[Red]\-#,##0\ "/>
  </numFmts>
  <fonts count="50">
    <font>
      <sz val="11"/>
      <name val="ＭＳ Ｐゴシック"/>
      <family val="3"/>
    </font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11"/>
      <color theme="1"/>
      <name val="ＭＳ 明朝"/>
      <family val="1"/>
    </font>
    <font>
      <b/>
      <sz val="14"/>
      <color rgb="FFFF0000"/>
      <name val="ＭＳ ゴシック"/>
      <family val="3"/>
    </font>
    <font>
      <b/>
      <sz val="14"/>
      <color theme="1"/>
      <name val="ＭＳ 明朝"/>
      <family val="1"/>
    </font>
    <font>
      <b/>
      <sz val="12"/>
      <color theme="1"/>
      <name val="ＭＳ 明朝"/>
      <family val="1"/>
    </font>
    <font>
      <sz val="12"/>
      <color theme="1"/>
      <name val="ＭＳ 明朝"/>
      <family val="1"/>
    </font>
    <font>
      <b/>
      <sz val="10"/>
      <color theme="1"/>
      <name val="ＭＳ ゴシック"/>
      <family val="3"/>
    </font>
    <font>
      <b/>
      <sz val="10"/>
      <color rgb="FFFF0000"/>
      <name val="ＭＳ ゴシック"/>
      <family val="3"/>
    </font>
    <font>
      <sz val="10"/>
      <color theme="1"/>
      <name val="ＭＳ 明朝"/>
      <family val="1"/>
    </font>
    <font>
      <sz val="8"/>
      <color rgb="FFFF0000"/>
      <name val="ＭＳ 明朝"/>
      <family val="1"/>
    </font>
    <font>
      <sz val="10"/>
      <color rgb="FFFF0000"/>
      <name val="ＭＳ 明朝"/>
      <family val="1"/>
    </font>
    <font>
      <sz val="9"/>
      <color theme="1"/>
      <name val="ＭＳ 明朝"/>
      <family val="1"/>
    </font>
    <font>
      <sz val="10"/>
      <name val="ＭＳ 明朝"/>
      <family val="1"/>
    </font>
    <font>
      <sz val="8"/>
      <color theme="1"/>
      <name val="ＭＳ 明朝"/>
      <family val="1"/>
    </font>
    <font>
      <sz val="9"/>
      <color rgb="FFFF0000"/>
      <name val="ＭＳ 明朝"/>
      <family val="1"/>
    </font>
    <font>
      <sz val="11"/>
      <color theme="1"/>
      <name val="ＭＳ Ｐ明朝"/>
      <family val="1"/>
    </font>
    <font>
      <sz val="12"/>
      <color theme="1"/>
      <name val="ＭＳ Ｐ明朝"/>
      <family val="1"/>
    </font>
    <font>
      <b/>
      <sz val="10"/>
      <color theme="1"/>
      <name val="ＭＳ Ｐ明朝"/>
      <family val="1"/>
    </font>
    <font>
      <sz val="10"/>
      <color theme="1"/>
      <name val="ＭＳ Ｐ明朝"/>
      <family val="1"/>
    </font>
    <font>
      <sz val="8"/>
      <color theme="1"/>
      <name val="ＭＳ Ｐ明朝"/>
      <family val="1"/>
    </font>
    <font>
      <sz val="9"/>
      <color theme="1"/>
      <name val="ＭＳ Ｐ明朝"/>
      <family val="1"/>
    </font>
    <font>
      <sz val="9"/>
      <name val="ＭＳ Ｐ明朝"/>
      <family val="1"/>
    </font>
    <font>
      <sz val="9"/>
      <name val="ＭＳ Ｐゴシック"/>
      <family val="3"/>
    </font>
    <font>
      <sz val="11"/>
      <name val="ＭＳ Ｐ明朝"/>
      <family val="1"/>
    </font>
    <font>
      <sz val="6"/>
      <name val="ＭＳ Ｐ明朝"/>
      <family val="1"/>
      <charset val="128"/>
    </font>
    <font>
      <sz val="10"/>
      <name val="ＭＳ Ｐ明朝"/>
      <family val="1"/>
    </font>
    <font>
      <sz val="6"/>
      <color theme="1"/>
      <name val="ＭＳ Ｐ明朝"/>
      <family val="1"/>
    </font>
    <font>
      <sz val="7"/>
      <color theme="1"/>
      <name val="ＭＳ Ｐ明朝"/>
      <family val="1"/>
    </font>
    <font>
      <sz val="11"/>
      <color theme="1"/>
      <name val="ＭＳ ゴシック"/>
      <family val="3"/>
    </font>
    <font>
      <sz val="12"/>
      <color theme="1"/>
      <name val="ＭＳ Ｐゴシック"/>
      <family val="3"/>
      <scheme val="minor"/>
    </font>
    <font>
      <sz val="16"/>
      <color theme="1"/>
      <name val="ＭＳ Ｐゴシック"/>
      <family val="3"/>
    </font>
    <font>
      <sz val="18"/>
      <color theme="1"/>
      <name val="ＭＳ ゴシック"/>
      <family val="3"/>
    </font>
    <font>
      <sz val="18"/>
      <color theme="1"/>
      <name val="ＭＳ Ｐゴシック"/>
      <family val="3"/>
    </font>
    <font>
      <sz val="14"/>
      <name val="ＭＳ Ｐゴシック"/>
      <family val="3"/>
    </font>
    <font>
      <sz val="6"/>
      <name val="ＭＳ Ｐ明朝"/>
      <family val="1"/>
      <charset val="128"/>
    </font>
    <font>
      <b/>
      <sz val="10"/>
      <color rgb="FFFF0000"/>
      <name val="ＭＳ 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0"/>
      <color theme="1"/>
      <name val="ＭＳ ゴシック"/>
      <family val="3"/>
      <charset val="128"/>
    </font>
    <font>
      <sz val="16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b/>
      <sz val="18"/>
      <color indexed="10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11"/>
      <color indexed="10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1">
    <xf numFmtId="0" fontId="0" fillId="0" borderId="0" xfId="0">
      <alignment vertical="center"/>
    </xf>
    <xf numFmtId="0" fontId="4" fillId="0" borderId="0" xfId="0" applyFont="1" applyProtection="1">
      <alignment vertical="center"/>
    </xf>
    <xf numFmtId="0" fontId="4" fillId="0" borderId="0" xfId="0" applyFont="1" applyAlignment="1" applyProtection="1">
      <alignment horizontal="left" vertical="top"/>
    </xf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7" fillId="0" borderId="0" xfId="0" applyFont="1">
      <alignment vertical="center"/>
    </xf>
    <xf numFmtId="0" fontId="4" fillId="0" borderId="1" xfId="0" applyFont="1" applyBorder="1" applyAlignment="1" applyProtection="1">
      <alignment horizontal="center" vertical="center" shrinkToFit="1"/>
    </xf>
    <xf numFmtId="0" fontId="4" fillId="0" borderId="1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left" vertical="top"/>
    </xf>
    <xf numFmtId="0" fontId="8" fillId="0" borderId="1" xfId="0" applyFont="1" applyBorder="1" applyAlignment="1" applyProtection="1">
      <alignment horizontal="center" vertical="top"/>
    </xf>
    <xf numFmtId="0" fontId="9" fillId="0" borderId="1" xfId="0" applyFont="1" applyBorder="1" applyAlignment="1" applyProtection="1">
      <alignment horizontal="left" vertical="center" wrapText="1"/>
    </xf>
    <xf numFmtId="0" fontId="10" fillId="0" borderId="1" xfId="0" applyFont="1" applyBorder="1" applyAlignment="1" applyProtection="1">
      <alignment horizontal="left" vertical="center" wrapText="1"/>
    </xf>
    <xf numFmtId="0" fontId="9" fillId="0" borderId="2" xfId="0" applyFont="1" applyBorder="1" applyAlignment="1" applyProtection="1">
      <alignment horizontal="left" vertical="center" wrapText="1"/>
    </xf>
    <xf numFmtId="0" fontId="11" fillId="0" borderId="0" xfId="0" applyFont="1" applyFill="1" applyProtection="1">
      <alignment vertical="center"/>
    </xf>
    <xf numFmtId="0" fontId="12" fillId="0" borderId="0" xfId="0" applyFont="1" applyFill="1" applyProtection="1">
      <alignment vertical="center"/>
    </xf>
    <xf numFmtId="0" fontId="13" fillId="0" borderId="0" xfId="0" applyFont="1" applyFill="1" applyProtection="1">
      <alignment vertical="center"/>
    </xf>
    <xf numFmtId="0" fontId="11" fillId="0" borderId="0" xfId="0" applyFont="1" applyFill="1">
      <alignment vertical="center"/>
    </xf>
    <xf numFmtId="0" fontId="14" fillId="0" borderId="0" xfId="0" applyFont="1" applyFill="1" applyProtection="1">
      <alignment vertical="center"/>
    </xf>
    <xf numFmtId="0" fontId="11" fillId="0" borderId="0" xfId="0" applyFont="1" applyFill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 textRotation="255"/>
    </xf>
    <xf numFmtId="0" fontId="0" fillId="0" borderId="0" xfId="0" applyFont="1" applyFill="1" applyBorder="1" applyAlignment="1">
      <alignment horizontal="center" vertical="center" textRotation="255"/>
    </xf>
    <xf numFmtId="0" fontId="11" fillId="0" borderId="0" xfId="0" applyFont="1" applyFill="1" applyBorder="1" applyProtection="1">
      <alignment vertical="center"/>
    </xf>
    <xf numFmtId="0" fontId="11" fillId="0" borderId="8" xfId="0" applyFont="1" applyFill="1" applyBorder="1" applyAlignment="1" applyProtection="1">
      <alignment horizontal="center" vertical="center" textRotation="255"/>
    </xf>
    <xf numFmtId="0" fontId="11" fillId="0" borderId="9" xfId="0" applyFont="1" applyFill="1" applyBorder="1" applyAlignment="1" applyProtection="1">
      <alignment horizontal="center" vertical="center" textRotation="255"/>
    </xf>
    <xf numFmtId="0" fontId="11" fillId="0" borderId="9" xfId="0" applyFont="1" applyFill="1" applyBorder="1" applyAlignment="1" applyProtection="1">
      <alignment horizontal="center" vertical="center" textRotation="255" shrinkToFit="1"/>
    </xf>
    <xf numFmtId="0" fontId="15" fillId="0" borderId="9" xfId="0" applyFont="1" applyFill="1" applyBorder="1" applyAlignment="1" applyProtection="1">
      <alignment horizontal="center" vertical="center"/>
    </xf>
    <xf numFmtId="0" fontId="12" fillId="0" borderId="0" xfId="0" applyFont="1" applyFill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17" xfId="0" applyFont="1" applyFill="1" applyBorder="1" applyAlignment="1">
      <alignment horizontal="left" vertical="center"/>
    </xf>
    <xf numFmtId="0" fontId="11" fillId="0" borderId="18" xfId="0" applyFont="1" applyFill="1" applyBorder="1" applyAlignment="1">
      <alignment horizontal="left" vertical="center"/>
    </xf>
    <xf numFmtId="0" fontId="15" fillId="0" borderId="18" xfId="0" applyFont="1" applyFill="1" applyBorder="1" applyAlignment="1">
      <alignment horizontal="left" vertical="center"/>
    </xf>
    <xf numFmtId="0" fontId="15" fillId="0" borderId="18" xfId="0" applyFont="1" applyFill="1" applyBorder="1" applyAlignment="1" applyProtection="1">
      <alignment horizontal="left" vertical="center"/>
    </xf>
    <xf numFmtId="0" fontId="15" fillId="0" borderId="19" xfId="0" applyFont="1" applyFill="1" applyBorder="1" applyAlignment="1" applyProtection="1">
      <alignment horizontal="left" vertical="center"/>
    </xf>
    <xf numFmtId="0" fontId="11" fillId="0" borderId="20" xfId="0" applyFont="1" applyFill="1" applyBorder="1" applyProtection="1">
      <alignment vertical="center"/>
    </xf>
    <xf numFmtId="0" fontId="11" fillId="0" borderId="22" xfId="0" applyFont="1" applyFill="1" applyBorder="1" applyProtection="1">
      <alignment vertical="center"/>
    </xf>
    <xf numFmtId="0" fontId="16" fillId="0" borderId="22" xfId="0" applyFont="1" applyFill="1" applyBorder="1" applyProtection="1">
      <alignment vertical="center"/>
    </xf>
    <xf numFmtId="0" fontId="15" fillId="0" borderId="22" xfId="0" applyFont="1" applyFill="1" applyBorder="1" applyProtection="1">
      <alignment vertical="center"/>
    </xf>
    <xf numFmtId="0" fontId="11" fillId="0" borderId="27" xfId="0" applyFont="1" applyFill="1" applyBorder="1" applyProtection="1">
      <alignment vertical="center"/>
    </xf>
    <xf numFmtId="0" fontId="11" fillId="0" borderId="29" xfId="0" applyFont="1" applyFill="1" applyBorder="1" applyProtection="1">
      <alignment vertical="center"/>
    </xf>
    <xf numFmtId="0" fontId="16" fillId="0" borderId="0" xfId="0" applyFont="1" applyFill="1" applyBorder="1" applyProtection="1">
      <alignment vertical="center"/>
    </xf>
    <xf numFmtId="0" fontId="11" fillId="0" borderId="0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 applyProtection="1">
      <alignment vertical="center"/>
    </xf>
    <xf numFmtId="0" fontId="11" fillId="0" borderId="0" xfId="0" applyFont="1" applyFill="1" applyAlignment="1" applyProtection="1">
      <alignment horizontal="right" vertical="center"/>
    </xf>
    <xf numFmtId="0" fontId="11" fillId="0" borderId="36" xfId="0" applyFont="1" applyFill="1" applyBorder="1" applyProtection="1">
      <alignment vertical="center"/>
    </xf>
    <xf numFmtId="0" fontId="11" fillId="0" borderId="37" xfId="0" applyFont="1" applyFill="1" applyBorder="1" applyProtection="1">
      <alignment vertical="center"/>
    </xf>
    <xf numFmtId="0" fontId="15" fillId="0" borderId="37" xfId="0" applyFont="1" applyFill="1" applyBorder="1" applyProtection="1">
      <alignment vertical="center"/>
    </xf>
    <xf numFmtId="0" fontId="11" fillId="0" borderId="41" xfId="0" applyFont="1" applyFill="1" applyBorder="1" applyProtection="1">
      <alignment vertical="center"/>
    </xf>
    <xf numFmtId="0" fontId="11" fillId="0" borderId="45" xfId="0" applyFont="1" applyFill="1" applyBorder="1" applyAlignment="1" applyProtection="1">
      <alignment vertical="center"/>
    </xf>
    <xf numFmtId="176" fontId="11" fillId="0" borderId="46" xfId="0" applyNumberFormat="1" applyFont="1" applyFill="1" applyBorder="1" applyAlignment="1" applyProtection="1">
      <alignment vertical="center"/>
    </xf>
    <xf numFmtId="0" fontId="11" fillId="0" borderId="46" xfId="0" applyFont="1" applyFill="1" applyBorder="1" applyAlignment="1" applyProtection="1">
      <alignment vertical="center"/>
    </xf>
    <xf numFmtId="176" fontId="15" fillId="0" borderId="46" xfId="0" applyNumberFormat="1" applyFont="1" applyFill="1" applyBorder="1" applyAlignment="1" applyProtection="1">
      <alignment vertical="center"/>
    </xf>
    <xf numFmtId="176" fontId="11" fillId="0" borderId="44" xfId="0" applyNumberFormat="1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176" fontId="13" fillId="0" borderId="0" xfId="0" applyNumberFormat="1" applyFont="1" applyFill="1" applyAlignment="1" applyProtection="1">
      <alignment vertical="center"/>
    </xf>
    <xf numFmtId="0" fontId="14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176" fontId="17" fillId="0" borderId="0" xfId="0" applyNumberFormat="1" applyFont="1" applyFill="1" applyAlignment="1" applyProtection="1">
      <alignment vertical="center"/>
    </xf>
    <xf numFmtId="176" fontId="11" fillId="0" borderId="0" xfId="0" applyNumberFormat="1" applyFont="1" applyFill="1" applyBorder="1" applyAlignment="1" applyProtection="1">
      <alignment vertical="center"/>
    </xf>
    <xf numFmtId="176" fontId="13" fillId="0" borderId="0" xfId="0" applyNumberFormat="1" applyFont="1" applyFill="1" applyBorder="1" applyAlignment="1" applyProtection="1">
      <alignment vertical="center"/>
    </xf>
    <xf numFmtId="0" fontId="17" fillId="0" borderId="0" xfId="0" applyFont="1" applyFill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176" fontId="14" fillId="0" borderId="0" xfId="0" applyNumberFormat="1" applyFont="1" applyFill="1" applyBorder="1" applyAlignment="1" applyProtection="1">
      <alignment vertical="center"/>
    </xf>
    <xf numFmtId="176" fontId="17" fillId="0" borderId="0" xfId="0" applyNumberFormat="1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18" fillId="0" borderId="0" xfId="0" applyFont="1" applyProtection="1">
      <alignment vertical="center"/>
    </xf>
    <xf numFmtId="0" fontId="19" fillId="0" borderId="0" xfId="0" applyFont="1">
      <alignment vertical="center"/>
    </xf>
    <xf numFmtId="0" fontId="20" fillId="0" borderId="0" xfId="0" applyFont="1" applyFill="1" applyBorder="1" applyAlignment="1" applyProtection="1">
      <alignment horizontal="left" vertical="center"/>
    </xf>
    <xf numFmtId="0" fontId="18" fillId="0" borderId="1" xfId="0" applyFont="1" applyBorder="1" applyAlignment="1">
      <alignment horizontal="center" vertical="center" shrinkToFit="1"/>
    </xf>
    <xf numFmtId="177" fontId="18" fillId="0" borderId="1" xfId="0" applyNumberFormat="1" applyFont="1" applyBorder="1" applyAlignment="1" applyProtection="1">
      <alignment horizontal="center" vertical="center" shrinkToFit="1"/>
    </xf>
    <xf numFmtId="0" fontId="19" fillId="0" borderId="47" xfId="0" applyFont="1" applyBorder="1" applyAlignment="1">
      <alignment horizontal="center" vertical="center"/>
    </xf>
    <xf numFmtId="177" fontId="18" fillId="0" borderId="47" xfId="0" applyNumberFormat="1" applyFont="1" applyBorder="1" applyAlignment="1" applyProtection="1">
      <alignment horizontal="center" vertical="center" shrinkToFit="1"/>
    </xf>
    <xf numFmtId="177" fontId="18" fillId="0" borderId="12" xfId="0" applyNumberFormat="1" applyFont="1" applyBorder="1" applyAlignment="1" applyProtection="1">
      <alignment horizontal="center" vertical="center" shrinkToFi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177" fontId="18" fillId="0" borderId="47" xfId="0" applyNumberFormat="1" applyFont="1" applyBorder="1" applyAlignment="1" applyProtection="1">
      <alignment horizontal="left" vertical="center" shrinkToFit="1"/>
    </xf>
    <xf numFmtId="177" fontId="18" fillId="0" borderId="1" xfId="6" applyNumberFormat="1" applyFont="1" applyBorder="1" applyAlignment="1" applyProtection="1">
      <alignment horizontal="right" vertical="center" shrinkToFit="1"/>
    </xf>
    <xf numFmtId="0" fontId="18" fillId="0" borderId="0" xfId="0" applyFont="1" applyAlignment="1" applyProtection="1">
      <alignment horizontal="right" vertical="center"/>
    </xf>
    <xf numFmtId="0" fontId="19" fillId="0" borderId="48" xfId="0" applyFont="1" applyBorder="1" applyAlignment="1">
      <alignment horizontal="center" vertical="center"/>
    </xf>
    <xf numFmtId="177" fontId="18" fillId="0" borderId="49" xfId="6" applyNumberFormat="1" applyFont="1" applyBorder="1" applyAlignment="1" applyProtection="1">
      <alignment horizontal="right" vertical="center" shrinkToFit="1"/>
    </xf>
    <xf numFmtId="0" fontId="21" fillId="2" borderId="50" xfId="0" applyFont="1" applyFill="1" applyBorder="1" applyAlignment="1" applyProtection="1">
      <alignment horizontal="center" vertical="center" wrapText="1"/>
    </xf>
    <xf numFmtId="177" fontId="18" fillId="0" borderId="50" xfId="6" applyNumberFormat="1" applyFont="1" applyFill="1" applyBorder="1" applyAlignment="1" applyProtection="1">
      <alignment horizontal="center" vertical="center" shrinkToFit="1"/>
      <protection locked="0"/>
    </xf>
    <xf numFmtId="0" fontId="18" fillId="0" borderId="0" xfId="0" applyFont="1" applyAlignment="1" applyProtection="1">
      <alignment horizontal="center" vertical="center"/>
    </xf>
    <xf numFmtId="0" fontId="18" fillId="0" borderId="0" xfId="0" applyFont="1" applyFill="1">
      <alignment vertical="center"/>
    </xf>
    <xf numFmtId="0" fontId="18" fillId="0" borderId="0" xfId="0" applyFont="1" applyFill="1" applyAlignment="1">
      <alignment horizontal="center" vertical="center"/>
    </xf>
    <xf numFmtId="0" fontId="21" fillId="0" borderId="0" xfId="0" applyFont="1" applyFill="1">
      <alignment vertical="center"/>
    </xf>
    <xf numFmtId="0" fontId="22" fillId="0" borderId="0" xfId="0" applyFont="1" applyFill="1">
      <alignment vertical="center"/>
    </xf>
    <xf numFmtId="0" fontId="21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0" xfId="0" applyFont="1" applyFill="1" applyAlignment="1">
      <alignment horizontal="left" vertical="center"/>
    </xf>
    <xf numFmtId="49" fontId="23" fillId="0" borderId="0" xfId="0" applyNumberFormat="1" applyFont="1" applyFill="1" applyBorder="1" applyAlignment="1">
      <alignment horizontal="center" vertical="center" wrapText="1"/>
    </xf>
    <xf numFmtId="49" fontId="20" fillId="0" borderId="0" xfId="0" applyNumberFormat="1" applyFont="1" applyFill="1" applyBorder="1" applyAlignment="1">
      <alignment horizontal="left" vertical="center"/>
    </xf>
    <xf numFmtId="49" fontId="23" fillId="0" borderId="1" xfId="0" applyNumberFormat="1" applyFont="1" applyFill="1" applyBorder="1" applyAlignment="1">
      <alignment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right" vertical="center" wrapText="1"/>
    </xf>
    <xf numFmtId="49" fontId="23" fillId="0" borderId="0" xfId="0" applyNumberFormat="1" applyFont="1" applyFill="1" applyBorder="1" applyAlignment="1">
      <alignment horizontal="right" vertical="center" wrapText="1"/>
    </xf>
    <xf numFmtId="0" fontId="24" fillId="0" borderId="0" xfId="0" applyFont="1" applyFill="1" applyBorder="1" applyAlignment="1">
      <alignment vertical="center"/>
    </xf>
    <xf numFmtId="0" fontId="24" fillId="0" borderId="0" xfId="0" applyFont="1" applyFill="1" applyBorder="1">
      <alignment vertical="center"/>
    </xf>
    <xf numFmtId="0" fontId="23" fillId="0" borderId="12" xfId="0" applyNumberFormat="1" applyFont="1" applyFill="1" applyBorder="1" applyAlignment="1">
      <alignment horizontal="center" vertical="center"/>
    </xf>
    <xf numFmtId="0" fontId="23" fillId="0" borderId="0" xfId="0" applyNumberFormat="1" applyFont="1" applyFill="1" applyBorder="1" applyAlignment="1">
      <alignment horizontal="center" vertical="center"/>
    </xf>
    <xf numFmtId="0" fontId="22" fillId="0" borderId="0" xfId="0" applyFont="1" applyBorder="1">
      <alignment vertical="center"/>
    </xf>
    <xf numFmtId="0" fontId="21" fillId="0" borderId="0" xfId="0" applyFont="1" applyFill="1" applyAlignment="1">
      <alignment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center" vertical="center"/>
    </xf>
    <xf numFmtId="38" fontId="22" fillId="0" borderId="0" xfId="0" applyNumberFormat="1" applyFont="1" applyBorder="1">
      <alignment vertical="center"/>
    </xf>
    <xf numFmtId="38" fontId="22" fillId="0" borderId="0" xfId="0" applyNumberFormat="1" applyFont="1">
      <alignment vertical="center"/>
    </xf>
    <xf numFmtId="49" fontId="23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22" fillId="0" borderId="0" xfId="0" applyNumberFormat="1" applyFont="1" applyBorder="1">
      <alignment vertical="center"/>
    </xf>
    <xf numFmtId="176" fontId="22" fillId="0" borderId="0" xfId="0" applyNumberFormat="1" applyFont="1">
      <alignment vertical="center"/>
    </xf>
    <xf numFmtId="38" fontId="18" fillId="0" borderId="0" xfId="6" applyFont="1" applyFill="1" applyBorder="1" applyAlignment="1">
      <alignment horizontal="right" vertical="center" shrinkToFit="1"/>
    </xf>
    <xf numFmtId="0" fontId="21" fillId="0" borderId="16" xfId="0" applyFont="1" applyFill="1" applyBorder="1" applyAlignment="1">
      <alignment vertical="center"/>
    </xf>
    <xf numFmtId="0" fontId="21" fillId="0" borderId="16" xfId="0" applyFont="1" applyFill="1" applyBorder="1" applyAlignment="1">
      <alignment horizontal="left" vertical="center"/>
    </xf>
    <xf numFmtId="0" fontId="21" fillId="0" borderId="16" xfId="0" applyFont="1" applyFill="1" applyBorder="1" applyAlignment="1" applyProtection="1">
      <alignment vertical="center"/>
      <protection locked="0"/>
    </xf>
    <xf numFmtId="0" fontId="11" fillId="0" borderId="16" xfId="0" applyFont="1" applyFill="1" applyBorder="1">
      <alignment vertical="center"/>
    </xf>
    <xf numFmtId="0" fontId="18" fillId="0" borderId="0" xfId="0" applyFont="1" applyFill="1" applyBorder="1" applyAlignment="1">
      <alignment horizontal="center" vertical="center"/>
    </xf>
    <xf numFmtId="0" fontId="22" fillId="0" borderId="67" xfId="0" applyFont="1" applyBorder="1">
      <alignment vertical="center"/>
    </xf>
    <xf numFmtId="0" fontId="11" fillId="0" borderId="12" xfId="0" applyFont="1" applyFill="1" applyBorder="1">
      <alignment vertical="center"/>
    </xf>
    <xf numFmtId="0" fontId="11" fillId="0" borderId="16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 wrapText="1"/>
    </xf>
    <xf numFmtId="38" fontId="23" fillId="0" borderId="12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1" fillId="0" borderId="58" xfId="0" applyFont="1" applyFill="1" applyBorder="1" applyAlignment="1" applyProtection="1">
      <alignment vertical="center" shrinkToFit="1"/>
      <protection locked="0"/>
    </xf>
    <xf numFmtId="0" fontId="11" fillId="0" borderId="0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31" fillId="0" borderId="0" xfId="0" applyFont="1" applyFill="1">
      <alignment vertical="center"/>
    </xf>
    <xf numFmtId="0" fontId="32" fillId="0" borderId="0" xfId="0" applyFont="1" applyFill="1">
      <alignment vertical="center"/>
    </xf>
    <xf numFmtId="0" fontId="33" fillId="0" borderId="0" xfId="0" applyFont="1" applyFill="1" applyAlignment="1">
      <alignment vertical="top" wrapText="1"/>
    </xf>
    <xf numFmtId="0" fontId="33" fillId="0" borderId="0" xfId="0" applyFont="1" applyFill="1" applyAlignment="1">
      <alignment vertical="top"/>
    </xf>
    <xf numFmtId="0" fontId="32" fillId="0" borderId="0" xfId="0" applyFont="1" applyFill="1" applyAlignment="1">
      <alignment horizontal="right" vertical="center" shrinkToFit="1"/>
    </xf>
    <xf numFmtId="0" fontId="32" fillId="0" borderId="0" xfId="0" applyFont="1" applyFill="1" applyAlignment="1" applyProtection="1">
      <alignment horizontal="center" vertical="center" shrinkToFit="1"/>
      <protection locked="0"/>
    </xf>
    <xf numFmtId="0" fontId="32" fillId="0" borderId="0" xfId="0" applyFont="1" applyFill="1" applyAlignment="1">
      <alignment horizontal="center" vertical="center" shrinkToFit="1"/>
    </xf>
    <xf numFmtId="0" fontId="3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left" vertical="center" wrapText="1"/>
    </xf>
    <xf numFmtId="0" fontId="0" fillId="0" borderId="0" xfId="0" applyFill="1">
      <alignment vertical="center"/>
    </xf>
    <xf numFmtId="0" fontId="0" fillId="0" borderId="0" xfId="0" applyFont="1" applyFill="1" applyAlignment="1">
      <alignment horizontal="right" vertical="center" shrinkToFi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center" vertical="center" shrinkToFit="1"/>
    </xf>
    <xf numFmtId="0" fontId="36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left" vertical="center"/>
    </xf>
    <xf numFmtId="0" fontId="36" fillId="0" borderId="0" xfId="0" applyFont="1" applyFill="1">
      <alignment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/>
    </xf>
    <xf numFmtId="0" fontId="15" fillId="0" borderId="0" xfId="0" applyFont="1" applyFill="1" applyAlignment="1" applyProtection="1">
      <alignment horizontal="center" vertical="center"/>
      <protection locked="0"/>
    </xf>
    <xf numFmtId="0" fontId="11" fillId="0" borderId="0" xfId="0" applyFont="1" applyFill="1" applyAlignment="1" applyProtection="1">
      <alignment horizontal="center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10" xfId="0" applyFont="1" applyFill="1" applyBorder="1" applyAlignment="1" applyProtection="1">
      <alignment horizontal="center" vertical="center"/>
    </xf>
    <xf numFmtId="0" fontId="11" fillId="0" borderId="20" xfId="0" applyFont="1" applyFill="1" applyBorder="1" applyAlignment="1" applyProtection="1">
      <alignment horizontal="center" vertical="center"/>
    </xf>
    <xf numFmtId="0" fontId="11" fillId="0" borderId="23" xfId="0" applyFont="1" applyFill="1" applyBorder="1" applyAlignment="1" applyProtection="1">
      <alignment horizontal="center" vertical="center"/>
    </xf>
    <xf numFmtId="0" fontId="11" fillId="0" borderId="20" xfId="0" applyFont="1" applyFill="1" applyBorder="1" applyAlignment="1" applyProtection="1">
      <alignment horizontal="left" vertical="center"/>
      <protection locked="0"/>
    </xf>
    <xf numFmtId="0" fontId="11" fillId="0" borderId="39" xfId="0" applyFont="1" applyFill="1" applyBorder="1" applyAlignment="1" applyProtection="1">
      <alignment horizontal="left" vertical="center"/>
      <protection locked="0"/>
    </xf>
    <xf numFmtId="0" fontId="11" fillId="0" borderId="11" xfId="0" applyFont="1" applyFill="1" applyBorder="1" applyAlignment="1" applyProtection="1">
      <alignment horizontal="center" vertical="center"/>
    </xf>
    <xf numFmtId="0" fontId="11" fillId="0" borderId="21" xfId="0" applyFont="1" applyFill="1" applyBorder="1" applyAlignment="1" applyProtection="1">
      <alignment horizontal="center" vertical="center"/>
    </xf>
    <xf numFmtId="0" fontId="11" fillId="0" borderId="24" xfId="0" applyFont="1" applyFill="1" applyBorder="1" applyAlignment="1" applyProtection="1">
      <alignment horizontal="center" vertical="center"/>
    </xf>
    <xf numFmtId="0" fontId="11" fillId="0" borderId="21" xfId="0" applyFont="1" applyFill="1" applyBorder="1" applyAlignment="1" applyProtection="1">
      <alignment horizontal="left" vertical="center"/>
      <protection locked="0"/>
    </xf>
    <xf numFmtId="0" fontId="11" fillId="0" borderId="40" xfId="0" applyFont="1" applyFill="1" applyBorder="1" applyAlignment="1" applyProtection="1">
      <alignment horizontal="left" vertical="center"/>
      <protection locked="0"/>
    </xf>
    <xf numFmtId="49" fontId="11" fillId="0" borderId="27" xfId="0" applyNumberFormat="1" applyFont="1" applyFill="1" applyBorder="1" applyAlignment="1" applyProtection="1">
      <alignment horizontal="left" vertical="center"/>
      <protection locked="0"/>
    </xf>
    <xf numFmtId="0" fontId="11" fillId="0" borderId="28" xfId="0" applyFont="1" applyFill="1" applyBorder="1" applyAlignment="1" applyProtection="1">
      <alignment horizontal="left" vertical="center"/>
      <protection locked="0"/>
    </xf>
    <xf numFmtId="0" fontId="11" fillId="0" borderId="14" xfId="0" applyFont="1" applyFill="1" applyBorder="1" applyAlignment="1" applyProtection="1">
      <alignment horizontal="center" vertical="center"/>
    </xf>
    <xf numFmtId="0" fontId="11" fillId="0" borderId="30" xfId="0" applyFont="1" applyFill="1" applyBorder="1" applyAlignment="1" applyProtection="1">
      <alignment horizontal="center" vertical="center"/>
    </xf>
    <xf numFmtId="0" fontId="11" fillId="0" borderId="32" xfId="0" applyFont="1" applyFill="1" applyBorder="1" applyAlignment="1" applyProtection="1">
      <alignment horizontal="center" vertical="center"/>
    </xf>
    <xf numFmtId="0" fontId="11" fillId="0" borderId="14" xfId="0" applyFont="1" applyFill="1" applyBorder="1" applyAlignment="1" applyProtection="1">
      <alignment horizontal="left" vertical="center"/>
      <protection locked="0"/>
    </xf>
    <xf numFmtId="0" fontId="11" fillId="0" borderId="30" xfId="0" applyFont="1" applyFill="1" applyBorder="1" applyAlignment="1" applyProtection="1">
      <alignment horizontal="left" vertical="center"/>
      <protection locked="0"/>
    </xf>
    <xf numFmtId="0" fontId="11" fillId="0" borderId="42" xfId="0" applyFont="1" applyFill="1" applyBorder="1" applyAlignment="1" applyProtection="1">
      <alignment horizontal="left" vertical="center"/>
      <protection locked="0"/>
    </xf>
    <xf numFmtId="0" fontId="11" fillId="0" borderId="15" xfId="0" applyFont="1" applyFill="1" applyBorder="1" applyAlignment="1" applyProtection="1">
      <alignment horizontal="center" vertical="center"/>
    </xf>
    <xf numFmtId="0" fontId="11" fillId="0" borderId="31" xfId="0" applyFont="1" applyFill="1" applyBorder="1" applyAlignment="1" applyProtection="1">
      <alignment horizontal="center" vertical="center"/>
    </xf>
    <xf numFmtId="0" fontId="11" fillId="0" borderId="33" xfId="0" applyFont="1" applyFill="1" applyBorder="1" applyAlignment="1" applyProtection="1">
      <alignment horizontal="center" vertical="center"/>
    </xf>
    <xf numFmtId="49" fontId="11" fillId="0" borderId="15" xfId="0" applyNumberFormat="1" applyFont="1" applyFill="1" applyBorder="1" applyAlignment="1" applyProtection="1">
      <alignment horizontal="left" vertical="center"/>
      <protection locked="0"/>
    </xf>
    <xf numFmtId="49" fontId="11" fillId="0" borderId="31" xfId="0" applyNumberFormat="1" applyFont="1" applyFill="1" applyBorder="1" applyAlignment="1" applyProtection="1">
      <alignment horizontal="left" vertical="center"/>
      <protection locked="0"/>
    </xf>
    <xf numFmtId="49" fontId="11" fillId="0" borderId="34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15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5" xfId="0" applyFont="1" applyFill="1" applyBorder="1" applyAlignment="1" applyProtection="1">
      <alignment horizontal="left" vertical="center" shrinkToFit="1"/>
      <protection locked="0"/>
    </xf>
    <xf numFmtId="0" fontId="11" fillId="0" borderId="15" xfId="0" applyFont="1" applyFill="1" applyBorder="1" applyAlignment="1" applyProtection="1">
      <alignment horizontal="left" vertical="center" shrinkToFit="1"/>
      <protection locked="0"/>
    </xf>
    <xf numFmtId="0" fontId="11" fillId="0" borderId="43" xfId="0" applyFont="1" applyFill="1" applyBorder="1" applyAlignment="1" applyProtection="1">
      <alignment horizontal="left" vertical="center" shrinkToFit="1"/>
      <protection locked="0"/>
    </xf>
    <xf numFmtId="0" fontId="11" fillId="0" borderId="7" xfId="0" applyFont="1" applyFill="1" applyBorder="1" applyAlignment="1" applyProtection="1">
      <alignment horizontal="center" vertical="center"/>
    </xf>
    <xf numFmtId="0" fontId="11" fillId="0" borderId="16" xfId="0" applyFont="1" applyFill="1" applyBorder="1" applyAlignment="1" applyProtection="1">
      <alignment horizontal="center" vertical="center"/>
    </xf>
    <xf numFmtId="0" fontId="11" fillId="0" borderId="35" xfId="0" applyFont="1" applyFill="1" applyBorder="1" applyAlignment="1" applyProtection="1">
      <alignment horizontal="center" vertical="center"/>
    </xf>
    <xf numFmtId="0" fontId="16" fillId="0" borderId="38" xfId="0" applyFont="1" applyFill="1" applyBorder="1" applyAlignment="1" applyProtection="1">
      <alignment horizontal="center" vertical="center" shrinkToFit="1"/>
    </xf>
    <xf numFmtId="0" fontId="16" fillId="0" borderId="16" xfId="0" applyFont="1" applyFill="1" applyBorder="1" applyAlignment="1" applyProtection="1">
      <alignment horizontal="center" vertical="center" shrinkToFit="1"/>
    </xf>
    <xf numFmtId="0" fontId="16" fillId="0" borderId="35" xfId="0" applyFont="1" applyFill="1" applyBorder="1" applyAlignment="1" applyProtection="1">
      <alignment horizontal="center" vertical="center" shrinkToFit="1"/>
    </xf>
    <xf numFmtId="0" fontId="14" fillId="0" borderId="16" xfId="0" applyFont="1" applyFill="1" applyBorder="1" applyAlignment="1" applyProtection="1">
      <alignment horizontal="center" vertical="center" wrapText="1"/>
    </xf>
    <xf numFmtId="0" fontId="14" fillId="0" borderId="44" xfId="0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horizontal="center" vertical="center" shrinkToFit="1"/>
    </xf>
    <xf numFmtId="0" fontId="16" fillId="0" borderId="0" xfId="0" applyFont="1" applyFill="1" applyBorder="1" applyAlignment="1" applyProtection="1">
      <alignment horizontal="center" vertical="center"/>
    </xf>
    <xf numFmtId="0" fontId="11" fillId="0" borderId="17" xfId="0" applyFont="1" applyBorder="1">
      <alignment vertical="center"/>
    </xf>
    <xf numFmtId="0" fontId="11" fillId="0" borderId="29" xfId="0" applyFont="1" applyBorder="1">
      <alignment vertical="center"/>
    </xf>
    <xf numFmtId="0" fontId="11" fillId="0" borderId="29" xfId="0" applyFont="1" applyFill="1" applyBorder="1" applyAlignment="1" applyProtection="1">
      <alignment horizontal="center" vertical="center"/>
    </xf>
    <xf numFmtId="0" fontId="11" fillId="0" borderId="36" xfId="0" applyFont="1" applyFill="1" applyBorder="1" applyAlignment="1" applyProtection="1">
      <alignment horizontal="center" vertical="center"/>
    </xf>
    <xf numFmtId="38" fontId="11" fillId="0" borderId="17" xfId="6" applyFont="1" applyBorder="1" applyAlignment="1" applyProtection="1">
      <alignment vertical="center"/>
    </xf>
    <xf numFmtId="38" fontId="11" fillId="0" borderId="29" xfId="6" applyFont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horizontal="center" vertical="center"/>
    </xf>
    <xf numFmtId="176" fontId="11" fillId="0" borderId="0" xfId="0" applyNumberFormat="1" applyFont="1" applyFill="1" applyBorder="1" applyAlignment="1" applyProtection="1">
      <alignment vertical="center"/>
    </xf>
    <xf numFmtId="0" fontId="11" fillId="0" borderId="22" xfId="0" applyFont="1" applyFill="1" applyBorder="1" applyAlignment="1" applyProtection="1">
      <alignment horizontal="center" vertical="center"/>
    </xf>
    <xf numFmtId="0" fontId="11" fillId="0" borderId="37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horizontal="center" vertical="center"/>
    </xf>
    <xf numFmtId="176" fontId="13" fillId="0" borderId="0" xfId="0" applyNumberFormat="1" applyFont="1" applyFill="1" applyBorder="1" applyAlignment="1" applyProtection="1">
      <alignment vertical="center"/>
    </xf>
    <xf numFmtId="0" fontId="15" fillId="0" borderId="22" xfId="0" applyFont="1" applyFill="1" applyBorder="1" applyAlignment="1" applyProtection="1">
      <alignment horizontal="center" vertical="center"/>
    </xf>
    <xf numFmtId="0" fontId="15" fillId="0" borderId="37" xfId="0" applyFont="1" applyFill="1" applyBorder="1" applyAlignment="1" applyProtection="1">
      <alignment horizontal="center" vertical="center"/>
    </xf>
    <xf numFmtId="0" fontId="11" fillId="0" borderId="38" xfId="0" applyNumberFormat="1" applyFont="1" applyFill="1" applyBorder="1" applyAlignment="1" applyProtection="1">
      <alignment horizontal="right" vertical="center"/>
    </xf>
    <xf numFmtId="0" fontId="11" fillId="0" borderId="16" xfId="0" applyNumberFormat="1" applyFont="1" applyFill="1" applyBorder="1" applyAlignment="1" applyProtection="1">
      <alignment horizontal="right" vertical="center"/>
    </xf>
    <xf numFmtId="38" fontId="11" fillId="0" borderId="38" xfId="6" applyFont="1" applyBorder="1" applyAlignment="1" applyProtection="1">
      <alignment horizontal="right" vertical="center"/>
    </xf>
    <xf numFmtId="38" fontId="11" fillId="0" borderId="16" xfId="6" applyFont="1" applyBorder="1" applyAlignment="1" applyProtection="1">
      <alignment horizontal="right" vertical="center"/>
    </xf>
    <xf numFmtId="0" fontId="11" fillId="0" borderId="0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3" xfId="0" applyFont="1" applyFill="1" applyBorder="1" applyAlignment="1">
      <alignment vertical="center" wrapText="1"/>
    </xf>
    <xf numFmtId="0" fontId="11" fillId="0" borderId="4" xfId="0" applyFont="1" applyFill="1" applyBorder="1" applyAlignment="1" applyProtection="1">
      <alignment horizontal="center" vertical="center" textRotation="255"/>
    </xf>
    <xf numFmtId="0" fontId="11" fillId="0" borderId="5" xfId="0" applyFont="1" applyFill="1" applyBorder="1" applyAlignment="1" applyProtection="1">
      <alignment horizontal="center" vertical="center" textRotation="255"/>
    </xf>
    <xf numFmtId="0" fontId="11" fillId="0" borderId="6" xfId="0" applyFont="1" applyFill="1" applyBorder="1" applyAlignment="1" applyProtection="1">
      <alignment horizontal="center" vertical="center" textRotation="255"/>
    </xf>
    <xf numFmtId="0" fontId="11" fillId="0" borderId="12" xfId="0" applyFont="1" applyFill="1" applyBorder="1" applyAlignment="1" applyProtection="1">
      <alignment horizontal="center" vertical="center"/>
    </xf>
    <xf numFmtId="0" fontId="11" fillId="0" borderId="25" xfId="0" applyFont="1" applyFill="1" applyBorder="1" applyAlignment="1" applyProtection="1">
      <alignment horizontal="center" vertical="center"/>
    </xf>
    <xf numFmtId="0" fontId="11" fillId="0" borderId="13" xfId="0" applyFont="1" applyFill="1" applyBorder="1" applyAlignment="1" applyProtection="1">
      <alignment horizontal="center" vertical="center"/>
    </xf>
    <xf numFmtId="0" fontId="11" fillId="0" borderId="26" xfId="0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>
      <alignment horizontal="center" vertical="center" textRotation="255"/>
    </xf>
    <xf numFmtId="0" fontId="18" fillId="0" borderId="0" xfId="0" applyFont="1" applyFill="1" applyBorder="1" applyAlignment="1" applyProtection="1">
      <alignment horizontal="left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63" xfId="0" applyFont="1" applyFill="1" applyBorder="1" applyAlignment="1">
      <alignment horizontal="center" vertical="center"/>
    </xf>
    <xf numFmtId="0" fontId="11" fillId="0" borderId="20" xfId="0" applyFont="1" applyFill="1" applyBorder="1" applyAlignment="1" applyProtection="1">
      <alignment horizontal="left" vertical="center" shrinkToFit="1"/>
      <protection locked="0"/>
    </xf>
    <xf numFmtId="0" fontId="11" fillId="0" borderId="63" xfId="0" applyFont="1" applyFill="1" applyBorder="1" applyAlignment="1" applyProtection="1">
      <alignment horizontal="left" vertical="center" shrinkToFit="1"/>
      <protection locked="0"/>
    </xf>
    <xf numFmtId="0" fontId="16" fillId="0" borderId="33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43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64" xfId="0" applyFont="1" applyFill="1" applyBorder="1" applyAlignment="1">
      <alignment horizontal="center" vertical="center"/>
    </xf>
    <xf numFmtId="0" fontId="11" fillId="0" borderId="68" xfId="0" applyFont="1" applyFill="1" applyBorder="1" applyAlignment="1" applyProtection="1">
      <alignment horizontal="left" vertical="center" shrinkToFit="1"/>
      <protection locked="0"/>
    </xf>
    <xf numFmtId="0" fontId="11" fillId="0" borderId="13" xfId="0" applyFont="1" applyFill="1" applyBorder="1" applyAlignment="1" applyProtection="1">
      <alignment horizontal="left" vertical="center" shrinkToFit="1"/>
      <protection locked="0"/>
    </xf>
    <xf numFmtId="0" fontId="11" fillId="0" borderId="66" xfId="0" applyFont="1" applyFill="1" applyBorder="1" applyAlignment="1" applyProtection="1">
      <alignment horizontal="left" vertical="center" shrinkToFit="1"/>
      <protection locked="0"/>
    </xf>
    <xf numFmtId="49" fontId="11" fillId="0" borderId="68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13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79" xfId="0" applyNumberFormat="1" applyFont="1" applyFill="1" applyBorder="1" applyAlignment="1" applyProtection="1">
      <alignment horizontal="center" vertical="center" shrinkToFit="1"/>
      <protection locked="0"/>
    </xf>
    <xf numFmtId="0" fontId="22" fillId="0" borderId="0" xfId="0" applyFont="1" applyFill="1" applyBorder="1" applyAlignment="1">
      <alignment horizontal="center" vertical="center"/>
    </xf>
    <xf numFmtId="0" fontId="11" fillId="0" borderId="54" xfId="0" applyFont="1" applyFill="1" applyBorder="1" applyAlignment="1">
      <alignment horizontal="center" vertical="center"/>
    </xf>
    <xf numFmtId="0" fontId="11" fillId="0" borderId="58" xfId="0" applyFont="1" applyFill="1" applyBorder="1" applyAlignment="1">
      <alignment horizontal="center" vertical="center"/>
    </xf>
    <xf numFmtId="0" fontId="11" fillId="0" borderId="59" xfId="0" applyFont="1" applyFill="1" applyBorder="1" applyAlignment="1">
      <alignment horizontal="center" vertical="center"/>
    </xf>
    <xf numFmtId="0" fontId="14" fillId="0" borderId="58" xfId="0" applyFont="1" applyFill="1" applyBorder="1" applyAlignment="1" applyProtection="1">
      <alignment vertical="center" shrinkToFit="1"/>
      <protection locked="0"/>
    </xf>
    <xf numFmtId="0" fontId="14" fillId="0" borderId="59" xfId="0" applyFont="1" applyFill="1" applyBorder="1" applyAlignment="1" applyProtection="1">
      <alignment vertical="center" shrinkToFit="1"/>
      <protection locked="0"/>
    </xf>
    <xf numFmtId="49" fontId="14" fillId="0" borderId="47" xfId="0" applyNumberFormat="1" applyFont="1" applyFill="1" applyBorder="1" applyAlignment="1">
      <alignment horizontal="center" vertical="center"/>
    </xf>
    <xf numFmtId="49" fontId="14" fillId="0" borderId="58" xfId="0" applyNumberFormat="1" applyFont="1" applyFill="1" applyBorder="1" applyAlignment="1">
      <alignment horizontal="center" vertical="center"/>
    </xf>
    <xf numFmtId="38" fontId="11" fillId="0" borderId="58" xfId="6" applyFont="1" applyFill="1" applyBorder="1" applyAlignment="1" applyProtection="1">
      <alignment horizontal="right" vertical="center" shrinkToFit="1"/>
      <protection locked="0"/>
    </xf>
    <xf numFmtId="0" fontId="30" fillId="0" borderId="47" xfId="0" applyFont="1" applyFill="1" applyBorder="1" applyAlignment="1" applyProtection="1">
      <alignment horizontal="center" vertical="center" wrapText="1" shrinkToFit="1"/>
    </xf>
    <xf numFmtId="0" fontId="30" fillId="0" borderId="58" xfId="0" applyFont="1" applyFill="1" applyBorder="1" applyAlignment="1" applyProtection="1">
      <alignment horizontal="center" vertical="center" shrinkToFit="1"/>
    </xf>
    <xf numFmtId="38" fontId="21" fillId="0" borderId="58" xfId="6" applyFont="1" applyFill="1" applyBorder="1" applyAlignment="1" applyProtection="1">
      <alignment horizontal="right" vertical="center" shrinkToFit="1"/>
    </xf>
    <xf numFmtId="0" fontId="11" fillId="0" borderId="8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 wrapText="1"/>
    </xf>
    <xf numFmtId="49" fontId="11" fillId="0" borderId="12" xfId="0" applyNumberFormat="1" applyFont="1" applyFill="1" applyBorder="1" applyAlignment="1" applyProtection="1">
      <alignment horizontal="left" vertical="center" shrinkToFit="1"/>
      <protection locked="0"/>
    </xf>
    <xf numFmtId="0" fontId="29" fillId="0" borderId="12" xfId="0" applyFont="1" applyFill="1" applyBorder="1" applyAlignment="1">
      <alignment horizontal="left" vertical="top" wrapText="1"/>
    </xf>
    <xf numFmtId="0" fontId="29" fillId="0" borderId="81" xfId="0" applyFont="1" applyFill="1" applyBorder="1" applyAlignment="1">
      <alignment horizontal="left" vertical="top" wrapText="1"/>
    </xf>
    <xf numFmtId="0" fontId="11" fillId="0" borderId="79" xfId="0" applyFont="1" applyFill="1" applyBorder="1" applyAlignment="1" applyProtection="1">
      <alignment horizontal="left" vertical="center" shrinkToFit="1"/>
      <protection locked="0"/>
    </xf>
    <xf numFmtId="0" fontId="11" fillId="0" borderId="47" xfId="0" applyFont="1" applyFill="1" applyBorder="1">
      <alignment vertical="center"/>
    </xf>
    <xf numFmtId="0" fontId="11" fillId="0" borderId="58" xfId="0" applyFont="1" applyFill="1" applyBorder="1">
      <alignment vertical="center"/>
    </xf>
    <xf numFmtId="0" fontId="11" fillId="0" borderId="59" xfId="0" applyFont="1" applyFill="1" applyBorder="1">
      <alignment vertical="center"/>
    </xf>
    <xf numFmtId="49" fontId="11" fillId="0" borderId="69" xfId="0" applyNumberFormat="1" applyFont="1" applyFill="1" applyBorder="1" applyAlignment="1" applyProtection="1">
      <alignment horizontal="left" vertical="center" shrinkToFit="1"/>
      <protection locked="0"/>
    </xf>
    <xf numFmtId="49" fontId="11" fillId="0" borderId="70" xfId="0" applyNumberFormat="1" applyFont="1" applyFill="1" applyBorder="1" applyAlignment="1" applyProtection="1">
      <alignment horizontal="left" vertical="center" shrinkToFit="1"/>
      <protection locked="0"/>
    </xf>
    <xf numFmtId="0" fontId="11" fillId="0" borderId="70" xfId="0" applyFont="1" applyFill="1" applyBorder="1" applyAlignment="1">
      <alignment horizontal="center" vertical="center" shrinkToFit="1"/>
    </xf>
    <xf numFmtId="0" fontId="11" fillId="0" borderId="75" xfId="0" applyFont="1" applyFill="1" applyBorder="1" applyAlignment="1">
      <alignment horizontal="center" vertical="center" shrinkToFit="1"/>
    </xf>
    <xf numFmtId="0" fontId="0" fillId="0" borderId="58" xfId="0" applyFont="1" applyFill="1" applyBorder="1" applyAlignment="1" applyProtection="1">
      <alignment vertical="center" shrinkToFit="1"/>
      <protection locked="0"/>
    </xf>
    <xf numFmtId="0" fontId="0" fillId="0" borderId="58" xfId="0" applyFont="1" applyFill="1" applyBorder="1" applyAlignment="1" applyProtection="1">
      <alignment vertical="center"/>
      <protection locked="0"/>
    </xf>
    <xf numFmtId="0" fontId="0" fillId="0" borderId="80" xfId="0" applyFont="1" applyFill="1" applyBorder="1" applyAlignment="1" applyProtection="1">
      <alignment vertical="center"/>
      <protection locked="0"/>
    </xf>
    <xf numFmtId="0" fontId="11" fillId="0" borderId="57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/>
    </xf>
    <xf numFmtId="0" fontId="11" fillId="0" borderId="32" xfId="0" applyFont="1" applyFill="1" applyBorder="1" applyAlignment="1" applyProtection="1">
      <alignment vertical="center" shrinkToFit="1"/>
      <protection locked="0"/>
    </xf>
    <xf numFmtId="0" fontId="11" fillId="0" borderId="14" xfId="0" applyFont="1" applyFill="1" applyBorder="1" applyAlignment="1" applyProtection="1">
      <alignment vertical="center" shrinkToFit="1"/>
      <protection locked="0"/>
    </xf>
    <xf numFmtId="0" fontId="11" fillId="0" borderId="42" xfId="0" applyFont="1" applyFill="1" applyBorder="1" applyAlignment="1" applyProtection="1">
      <alignment vertical="center" shrinkToFit="1"/>
      <protection locked="0"/>
    </xf>
    <xf numFmtId="0" fontId="14" fillId="0" borderId="7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4" fillId="0" borderId="44" xfId="0" applyFont="1" applyFill="1" applyBorder="1" applyAlignment="1">
      <alignment horizontal="center" vertical="center"/>
    </xf>
    <xf numFmtId="178" fontId="23" fillId="0" borderId="35" xfId="6" applyNumberFormat="1" applyFont="1" applyFill="1" applyBorder="1" applyAlignment="1" applyProtection="1">
      <alignment horizontal="center" vertical="center" shrinkToFit="1"/>
      <protection locked="0"/>
    </xf>
    <xf numFmtId="0" fontId="0" fillId="0" borderId="73" xfId="0" applyFont="1" applyFill="1" applyBorder="1" applyAlignment="1" applyProtection="1">
      <alignment horizontal="center" vertical="center" shrinkToFit="1"/>
      <protection locked="0"/>
    </xf>
    <xf numFmtId="0" fontId="0" fillId="0" borderId="38" xfId="0" applyFont="1" applyFill="1" applyBorder="1" applyAlignment="1" applyProtection="1">
      <alignment horizontal="center" vertical="center" shrinkToFit="1"/>
      <protection locked="0"/>
    </xf>
    <xf numFmtId="178" fontId="23" fillId="0" borderId="72" xfId="6" applyNumberFormat="1" applyFont="1" applyFill="1" applyBorder="1" applyAlignment="1" applyProtection="1">
      <alignment horizontal="center" vertical="center" shrinkToFit="1"/>
      <protection locked="0"/>
    </xf>
    <xf numFmtId="0" fontId="0" fillId="0" borderId="74" xfId="0" applyFont="1" applyFill="1" applyBorder="1" applyAlignment="1" applyProtection="1">
      <alignment horizontal="center" vertical="center" shrinkToFit="1"/>
      <protection locked="0"/>
    </xf>
    <xf numFmtId="0" fontId="21" fillId="0" borderId="47" xfId="0" applyFont="1" applyFill="1" applyBorder="1" applyAlignment="1">
      <alignment horizontal="center" vertical="center"/>
    </xf>
    <xf numFmtId="0" fontId="0" fillId="0" borderId="58" xfId="0" applyFont="1" applyFill="1" applyBorder="1" applyAlignment="1">
      <alignment horizontal="center" vertical="center"/>
    </xf>
    <xf numFmtId="0" fontId="0" fillId="0" borderId="59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61" xfId="0" applyFont="1" applyFill="1" applyBorder="1" applyAlignment="1">
      <alignment horizontal="center" vertical="center"/>
    </xf>
    <xf numFmtId="0" fontId="26" fillId="0" borderId="33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/>
    </xf>
    <xf numFmtId="0" fontId="26" fillId="0" borderId="31" xfId="0" applyFont="1" applyFill="1" applyBorder="1" applyAlignment="1">
      <alignment horizontal="center" vertical="center"/>
    </xf>
    <xf numFmtId="0" fontId="23" fillId="0" borderId="47" xfId="0" applyFont="1" applyFill="1" applyBorder="1" applyAlignment="1" applyProtection="1">
      <alignment horizontal="center" vertical="center" shrinkToFit="1"/>
    </xf>
    <xf numFmtId="0" fontId="0" fillId="0" borderId="58" xfId="0" applyFont="1" applyFill="1" applyBorder="1" applyAlignment="1" applyProtection="1">
      <alignment horizontal="center" vertical="center" shrinkToFit="1"/>
    </xf>
    <xf numFmtId="0" fontId="0" fillId="0" borderId="59" xfId="0" applyFont="1" applyFill="1" applyBorder="1" applyAlignment="1" applyProtection="1">
      <alignment horizontal="center" vertical="center" shrinkToFit="1"/>
    </xf>
    <xf numFmtId="38" fontId="23" fillId="0" borderId="47" xfId="0" applyNumberFormat="1" applyFont="1" applyFill="1" applyBorder="1" applyAlignment="1" applyProtection="1">
      <alignment vertical="center" shrinkToFit="1"/>
    </xf>
    <xf numFmtId="38" fontId="23" fillId="0" borderId="58" xfId="0" applyNumberFormat="1" applyFont="1" applyFill="1" applyBorder="1" applyAlignment="1" applyProtection="1">
      <alignment vertical="center" shrinkToFit="1"/>
    </xf>
    <xf numFmtId="0" fontId="0" fillId="0" borderId="58" xfId="0" applyNumberFormat="1" applyFont="1" applyFill="1" applyBorder="1" applyAlignment="1" applyProtection="1">
      <alignment vertical="center" shrinkToFit="1"/>
    </xf>
    <xf numFmtId="0" fontId="0" fillId="0" borderId="59" xfId="0" applyNumberFormat="1" applyFont="1" applyFill="1" applyBorder="1" applyAlignment="1" applyProtection="1">
      <alignment vertical="center" shrinkToFit="1"/>
    </xf>
    <xf numFmtId="0" fontId="0" fillId="0" borderId="47" xfId="0" applyFont="1" applyFill="1" applyBorder="1" applyAlignment="1" applyProtection="1">
      <alignment vertical="center" shrinkToFit="1"/>
    </xf>
    <xf numFmtId="0" fontId="23" fillId="0" borderId="60" xfId="0" applyFont="1" applyFill="1" applyBorder="1" applyAlignment="1" applyProtection="1">
      <alignment vertical="center" shrinkToFit="1"/>
    </xf>
    <xf numFmtId="0" fontId="23" fillId="0" borderId="62" xfId="0" applyFont="1" applyFill="1" applyBorder="1" applyAlignment="1" applyProtection="1">
      <alignment vertical="center" shrinkToFit="1"/>
    </xf>
    <xf numFmtId="0" fontId="23" fillId="0" borderId="71" xfId="0" applyFont="1" applyFill="1" applyBorder="1" applyAlignment="1" applyProtection="1">
      <alignment vertical="center" shrinkToFit="1"/>
    </xf>
    <xf numFmtId="0" fontId="0" fillId="0" borderId="1" xfId="0" applyFont="1" applyFill="1" applyBorder="1" applyAlignment="1" applyProtection="1">
      <alignment vertical="center" shrinkToFit="1"/>
    </xf>
    <xf numFmtId="49" fontId="23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vertical="center"/>
    </xf>
    <xf numFmtId="49" fontId="23" fillId="0" borderId="1" xfId="0" applyNumberFormat="1" applyFont="1" applyFill="1" applyBorder="1" applyAlignment="1">
      <alignment horizontal="center" vertical="center" wrapText="1"/>
    </xf>
    <xf numFmtId="38" fontId="23" fillId="0" borderId="1" xfId="6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shrinkToFit="1"/>
    </xf>
    <xf numFmtId="0" fontId="23" fillId="0" borderId="47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shrinkToFit="1"/>
    </xf>
    <xf numFmtId="0" fontId="26" fillId="0" borderId="59" xfId="0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1" xfId="0" applyNumberFormat="1" applyFont="1" applyFill="1" applyBorder="1" applyAlignment="1" applyProtection="1">
      <alignment horizontal="center" vertical="center"/>
      <protection locked="0"/>
    </xf>
    <xf numFmtId="38" fontId="23" fillId="0" borderId="1" xfId="6" applyFont="1" applyFill="1" applyBorder="1" applyAlignment="1" applyProtection="1">
      <alignment horizontal="center" vertical="center" shrinkToFit="1"/>
      <protection locked="0"/>
    </xf>
    <xf numFmtId="0" fontId="24" fillId="0" borderId="1" xfId="0" applyFont="1" applyFill="1" applyBorder="1" applyAlignment="1" applyProtection="1">
      <alignment horizontal="center" vertical="center" shrinkToFit="1"/>
      <protection locked="0"/>
    </xf>
    <xf numFmtId="0" fontId="23" fillId="0" borderId="47" xfId="0" applyFont="1" applyFill="1" applyBorder="1" applyAlignment="1" applyProtection="1">
      <alignment horizontal="center" vertical="center"/>
      <protection locked="0"/>
    </xf>
    <xf numFmtId="0" fontId="26" fillId="0" borderId="59" xfId="0" applyFont="1" applyFill="1" applyBorder="1" applyAlignment="1" applyProtection="1">
      <alignment horizontal="center" vertical="center"/>
      <protection locked="0"/>
    </xf>
    <xf numFmtId="49" fontId="23" fillId="0" borderId="1" xfId="0" applyNumberFormat="1" applyFont="1" applyFill="1" applyBorder="1" applyAlignment="1" applyProtection="1">
      <alignment horizontal="center" vertical="center"/>
      <protection locked="0"/>
    </xf>
    <xf numFmtId="0" fontId="23" fillId="0" borderId="12" xfId="0" applyNumberFormat="1" applyFont="1" applyFill="1" applyBorder="1" applyAlignment="1">
      <alignment horizontal="center" vertical="center"/>
    </xf>
    <xf numFmtId="0" fontId="0" fillId="0" borderId="12" xfId="0" applyNumberFormat="1" applyFont="1" applyFill="1" applyBorder="1" applyAlignment="1">
      <alignment horizontal="center" vertical="center"/>
    </xf>
    <xf numFmtId="49" fontId="23" fillId="0" borderId="12" xfId="0" applyNumberFormat="1" applyFont="1" applyFill="1" applyBorder="1" applyAlignment="1">
      <alignment horizontal="center" vertical="center"/>
    </xf>
    <xf numFmtId="38" fontId="23" fillId="0" borderId="12" xfId="0" applyNumberFormat="1" applyFont="1" applyFill="1" applyBorder="1" applyAlignment="1">
      <alignment horizontal="center" vertical="center"/>
    </xf>
    <xf numFmtId="0" fontId="23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1" fillId="0" borderId="55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65" xfId="0" applyFont="1" applyFill="1" applyBorder="1" applyAlignment="1">
      <alignment horizontal="center" vertical="center"/>
    </xf>
    <xf numFmtId="0" fontId="11" fillId="0" borderId="56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66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14" fillId="0" borderId="51" xfId="0" applyFont="1" applyFill="1" applyBorder="1" applyAlignment="1">
      <alignment horizontal="center" vertical="center"/>
    </xf>
    <xf numFmtId="0" fontId="14" fillId="0" borderId="76" xfId="0" applyFont="1" applyFill="1" applyBorder="1" applyAlignment="1">
      <alignment horizontal="center" vertical="center"/>
    </xf>
    <xf numFmtId="0" fontId="14" fillId="0" borderId="77" xfId="0" applyFont="1" applyFill="1" applyBorder="1" applyAlignment="1">
      <alignment horizontal="center"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78" xfId="0" applyFont="1" applyFill="1" applyBorder="1" applyAlignment="1">
      <alignment horizontal="center" vertical="center"/>
    </xf>
    <xf numFmtId="177" fontId="14" fillId="0" borderId="76" xfId="0" applyNumberFormat="1" applyFont="1" applyBorder="1" applyAlignment="1">
      <alignment horizontal="right" vertical="center" shrinkToFit="1"/>
    </xf>
    <xf numFmtId="177" fontId="14" fillId="0" borderId="3" xfId="0" applyNumberFormat="1" applyFont="1" applyBorder="1" applyAlignment="1">
      <alignment horizontal="right" vertical="center" shrinkToFit="1"/>
    </xf>
    <xf numFmtId="0" fontId="11" fillId="0" borderId="51" xfId="0" applyFont="1" applyFill="1" applyBorder="1" applyAlignment="1">
      <alignment horizontal="center" vertical="center" textRotation="255"/>
    </xf>
    <xf numFmtId="0" fontId="11" fillId="0" borderId="52" xfId="0" applyFont="1" applyFill="1" applyBorder="1" applyAlignment="1">
      <alignment horizontal="center" vertical="center" textRotation="255"/>
    </xf>
    <xf numFmtId="0" fontId="11" fillId="0" borderId="53" xfId="0" applyFont="1" applyFill="1" applyBorder="1" applyAlignment="1">
      <alignment horizontal="center" vertical="center" textRotation="255"/>
    </xf>
    <xf numFmtId="0" fontId="34" fillId="0" borderId="0" xfId="0" applyFont="1" applyFill="1" applyAlignment="1">
      <alignment horizontal="center" vertical="center"/>
    </xf>
    <xf numFmtId="0" fontId="35" fillId="0" borderId="0" xfId="0" applyFont="1" applyFill="1">
      <alignment vertical="center"/>
    </xf>
    <xf numFmtId="0" fontId="33" fillId="0" borderId="0" xfId="0" applyFont="1" applyFill="1" applyAlignment="1">
      <alignment horizontal="left" vertical="center" wrapText="1"/>
    </xf>
    <xf numFmtId="0" fontId="33" fillId="0" borderId="0" xfId="0" applyFont="1" applyFill="1" applyAlignment="1">
      <alignment vertical="top" wrapText="1"/>
    </xf>
    <xf numFmtId="0" fontId="33" fillId="0" borderId="0" xfId="0" applyFont="1" applyFill="1" applyAlignment="1">
      <alignment vertical="top"/>
    </xf>
    <xf numFmtId="0" fontId="32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36" fillId="0" borderId="0" xfId="0" applyFont="1" applyFill="1" applyAlignment="1">
      <alignment horizontal="center" vertical="center"/>
    </xf>
    <xf numFmtId="0" fontId="36" fillId="0" borderId="0" xfId="0" applyFont="1" applyFill="1" applyAlignment="1">
      <alignment vertical="center"/>
    </xf>
    <xf numFmtId="3" fontId="36" fillId="0" borderId="0" xfId="0" applyNumberFormat="1" applyFont="1" applyFill="1" applyAlignment="1">
      <alignment vertical="center" shrinkToFit="1"/>
    </xf>
    <xf numFmtId="3" fontId="0" fillId="0" borderId="0" xfId="0" applyNumberFormat="1" applyFont="1" applyFill="1" applyAlignment="1">
      <alignment vertical="center" shrinkToFit="1"/>
    </xf>
    <xf numFmtId="0" fontId="2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47" xfId="0" applyFont="1" applyFill="1" applyBorder="1" applyAlignment="1">
      <alignment horizontal="center" vertical="center"/>
    </xf>
    <xf numFmtId="0" fontId="0" fillId="0" borderId="58" xfId="0" applyFont="1" applyFill="1" applyBorder="1" applyAlignment="1">
      <alignment vertical="center"/>
    </xf>
    <xf numFmtId="0" fontId="0" fillId="0" borderId="59" xfId="0" applyFont="1" applyFill="1" applyBorder="1" applyAlignment="1">
      <alignment vertical="center"/>
    </xf>
    <xf numFmtId="0" fontId="0" fillId="0" borderId="47" xfId="0" applyFont="1" applyFill="1" applyBorder="1" applyAlignment="1">
      <alignment horizontal="center" vertical="center" shrinkToFit="1"/>
    </xf>
    <xf numFmtId="0" fontId="0" fillId="0" borderId="58" xfId="0" applyFont="1" applyFill="1" applyBorder="1" applyAlignment="1">
      <alignment horizontal="center" vertical="center" shrinkToFit="1"/>
    </xf>
    <xf numFmtId="0" fontId="0" fillId="0" borderId="59" xfId="0" applyFont="1" applyFill="1" applyBorder="1" applyAlignment="1">
      <alignment horizontal="center" vertical="center" shrinkToFit="1"/>
    </xf>
    <xf numFmtId="49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>
      <alignment horizontal="left" vertical="center" wrapText="1"/>
    </xf>
    <xf numFmtId="49" fontId="0" fillId="3" borderId="47" xfId="0" applyNumberFormat="1" applyFill="1" applyBorder="1" applyAlignment="1" applyProtection="1">
      <alignment horizontal="center" vertical="center" wrapText="1"/>
      <protection locked="0"/>
    </xf>
    <xf numFmtId="49" fontId="0" fillId="3" borderId="58" xfId="0" applyNumberFormat="1" applyFill="1" applyBorder="1" applyAlignment="1" applyProtection="1">
      <alignment horizontal="center" vertical="center" wrapText="1"/>
      <protection locked="0"/>
    </xf>
    <xf numFmtId="49" fontId="0" fillId="3" borderId="59" xfId="0" applyNumberForma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>
      <alignment horizontal="left" vertical="center" shrinkToFit="1"/>
    </xf>
    <xf numFmtId="0" fontId="0" fillId="0" borderId="82" xfId="0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0" fillId="0" borderId="65" xfId="0" applyBorder="1" applyAlignment="1">
      <alignment horizontal="left" vertical="center" shrinkToFit="1"/>
    </xf>
    <xf numFmtId="0" fontId="0" fillId="0" borderId="68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0" fillId="0" borderId="66" xfId="0" applyBorder="1" applyAlignment="1">
      <alignment horizontal="left" vertical="center" shrinkToFit="1"/>
    </xf>
  </cellXfs>
  <cellStyles count="7">
    <cellStyle name="パーセント 2" xfId="1"/>
    <cellStyle name="桁区切り" xfId="6" builtinId="6"/>
    <cellStyle name="桁区切り 2" xfId="2"/>
    <cellStyle name="桁区切り 3" xfId="3"/>
    <cellStyle name="標準" xfId="0" builtinId="0"/>
    <cellStyle name="標準 2" xfId="4"/>
    <cellStyle name="標準 3" xfId="5"/>
  </cellStyles>
  <dxfs count="12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color theme="0"/>
      </font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FFFFFFCC"/>
      <color rgb="FFCCFFCC"/>
      <color rgb="FFCD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2:C20"/>
  <sheetViews>
    <sheetView showGridLines="0" tabSelected="1" view="pageBreakPreview" zoomScaleSheetLayoutView="100" workbookViewId="0">
      <selection activeCell="C14" sqref="C14"/>
    </sheetView>
  </sheetViews>
  <sheetFormatPr defaultRowHeight="13.5"/>
  <cols>
    <col min="1" max="1" width="1.625" style="1" customWidth="1"/>
    <col min="2" max="2" width="5.5" style="1" customWidth="1"/>
    <col min="3" max="3" width="91.75" style="2" customWidth="1"/>
    <col min="4" max="4" width="4.25" style="1" customWidth="1"/>
    <col min="5" max="5" width="9" style="1" customWidth="1"/>
    <col min="6" max="16384" width="9" style="1"/>
  </cols>
  <sheetData>
    <row r="2" spans="2:3" ht="17.25">
      <c r="B2" s="3" t="s">
        <v>74</v>
      </c>
    </row>
    <row r="4" spans="2:3" ht="17.25">
      <c r="B4" s="4" t="s">
        <v>39</v>
      </c>
    </row>
    <row r="5" spans="2:3" ht="17.25">
      <c r="B5" s="4"/>
    </row>
    <row r="6" spans="2:3" ht="14.25">
      <c r="B6" s="5" t="s">
        <v>141</v>
      </c>
    </row>
    <row r="7" spans="2:3" ht="14.25">
      <c r="C7" s="8"/>
    </row>
    <row r="8" spans="2:3" ht="14.25">
      <c r="B8" s="6" t="s">
        <v>42</v>
      </c>
      <c r="C8" s="9" t="s">
        <v>75</v>
      </c>
    </row>
    <row r="9" spans="2:3" ht="33.75" customHeight="1">
      <c r="B9" s="7">
        <v>1</v>
      </c>
      <c r="C9" s="10" t="s">
        <v>6</v>
      </c>
    </row>
    <row r="10" spans="2:3" ht="33.75" customHeight="1">
      <c r="B10" s="7">
        <v>2</v>
      </c>
      <c r="C10" s="10" t="s">
        <v>76</v>
      </c>
    </row>
    <row r="11" spans="2:3" ht="33.75" customHeight="1">
      <c r="B11" s="7">
        <v>3</v>
      </c>
      <c r="C11" s="10" t="s">
        <v>77</v>
      </c>
    </row>
    <row r="12" spans="2:3" ht="33.75" customHeight="1">
      <c r="B12" s="7">
        <v>4</v>
      </c>
      <c r="C12" s="10" t="s">
        <v>40</v>
      </c>
    </row>
    <row r="13" spans="2:3" ht="33.75" customHeight="1">
      <c r="B13" s="7">
        <v>5</v>
      </c>
      <c r="C13" s="11" t="s">
        <v>43</v>
      </c>
    </row>
    <row r="14" spans="2:3" ht="33.75" customHeight="1">
      <c r="B14" s="7">
        <v>6</v>
      </c>
      <c r="C14" s="10" t="s">
        <v>45</v>
      </c>
    </row>
    <row r="15" spans="2:3" ht="33.75" customHeight="1">
      <c r="B15" s="7">
        <v>7</v>
      </c>
      <c r="C15" s="12" t="s">
        <v>159</v>
      </c>
    </row>
    <row r="16" spans="2:3" ht="33.75" customHeight="1">
      <c r="B16" s="7">
        <v>8</v>
      </c>
      <c r="C16" s="10" t="s">
        <v>78</v>
      </c>
    </row>
    <row r="17" spans="2:3" ht="33.75" customHeight="1">
      <c r="B17" s="7">
        <v>9</v>
      </c>
      <c r="C17" s="10" t="s">
        <v>80</v>
      </c>
    </row>
    <row r="18" spans="2:3" ht="33.75" customHeight="1">
      <c r="B18" s="7">
        <v>10</v>
      </c>
      <c r="C18" s="10" t="s">
        <v>81</v>
      </c>
    </row>
    <row r="19" spans="2:3" ht="237.75" customHeight="1">
      <c r="B19" s="7">
        <v>11</v>
      </c>
      <c r="C19" s="10" t="s">
        <v>171</v>
      </c>
    </row>
    <row r="20" spans="2:3" ht="54" customHeight="1"/>
  </sheetData>
  <phoneticPr fontId="3"/>
  <pageMargins left="0.19685039370078741" right="0.19685039370078741" top="0.39370078740157483" bottom="0.39370078740157483" header="0" footer="0"/>
  <pageSetup paperSize="9" fitToHeight="0" orientation="portrait" horizontalDpi="65534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AM54"/>
  <sheetViews>
    <sheetView showGridLines="0" view="pageBreakPreview" topLeftCell="A16" zoomScale="120" zoomScaleNormal="120" zoomScaleSheetLayoutView="120" workbookViewId="0">
      <selection activeCell="Y47" sqref="Y47:AB47"/>
    </sheetView>
  </sheetViews>
  <sheetFormatPr defaultColWidth="2.25" defaultRowHeight="12"/>
  <cols>
    <col min="1" max="1" width="2.25" style="13"/>
    <col min="2" max="19" width="3.375" style="13" customWidth="1"/>
    <col min="20" max="20" width="6.875" style="13" customWidth="1"/>
    <col min="21" max="24" width="2.25" style="13"/>
    <col min="25" max="28" width="2.75" style="13" customWidth="1"/>
    <col min="29" max="16384" width="2.25" style="13"/>
  </cols>
  <sheetData>
    <row r="1" spans="1:39" ht="13.5" customHeight="1">
      <c r="A1" s="16" t="s">
        <v>7</v>
      </c>
      <c r="B1" s="16"/>
      <c r="C1" s="21"/>
      <c r="D1" s="27"/>
      <c r="E1" s="27"/>
    </row>
    <row r="2" spans="1:39" ht="8.25" customHeight="1">
      <c r="B2" s="17"/>
      <c r="C2" s="21"/>
      <c r="D2" s="27"/>
      <c r="E2" s="27"/>
    </row>
    <row r="3" spans="1:39" ht="18" customHeight="1">
      <c r="B3" s="145" t="s">
        <v>25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41"/>
      <c r="AE3" s="41"/>
      <c r="AF3" s="41"/>
      <c r="AG3" s="41"/>
      <c r="AH3" s="41"/>
      <c r="AI3" s="41"/>
      <c r="AJ3" s="41"/>
      <c r="AK3" s="41"/>
      <c r="AL3" s="41"/>
      <c r="AM3" s="41"/>
    </row>
    <row r="4" spans="1:39" ht="18" customHeight="1"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41"/>
      <c r="AE4" s="41"/>
      <c r="AF4" s="41"/>
      <c r="AG4" s="41"/>
      <c r="AH4" s="41"/>
      <c r="AI4" s="41"/>
      <c r="AJ4" s="41"/>
      <c r="AK4" s="41"/>
      <c r="AL4" s="41"/>
      <c r="AM4" s="41"/>
    </row>
    <row r="5" spans="1:39" ht="8.25" customHeight="1"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</row>
    <row r="6" spans="1:39">
      <c r="C6" s="21"/>
      <c r="D6" s="27"/>
      <c r="E6" s="27"/>
      <c r="S6" s="41"/>
      <c r="T6" s="42" t="s">
        <v>172</v>
      </c>
      <c r="U6" s="147"/>
      <c r="V6" s="147"/>
      <c r="W6" s="18" t="s">
        <v>8</v>
      </c>
      <c r="X6" s="148"/>
      <c r="Y6" s="148"/>
      <c r="Z6" s="18" t="s">
        <v>10</v>
      </c>
      <c r="AA6" s="148"/>
      <c r="AB6" s="148"/>
      <c r="AC6" s="18" t="s">
        <v>1</v>
      </c>
    </row>
    <row r="7" spans="1:39" ht="18" customHeight="1">
      <c r="B7" s="18"/>
      <c r="C7" s="149" t="s">
        <v>147</v>
      </c>
      <c r="D7" s="149"/>
      <c r="E7" s="149"/>
      <c r="F7" s="149"/>
      <c r="G7" s="149"/>
      <c r="H7" s="149"/>
      <c r="I7" s="149"/>
    </row>
    <row r="8" spans="1:39" ht="3.75" customHeight="1">
      <c r="C8" s="21"/>
      <c r="D8" s="27"/>
      <c r="E8" s="27"/>
    </row>
    <row r="9" spans="1:39">
      <c r="B9" s="208" t="s">
        <v>166</v>
      </c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/>
      <c r="R9" s="209"/>
      <c r="S9" s="209"/>
      <c r="T9" s="209"/>
      <c r="U9" s="209"/>
      <c r="V9" s="209"/>
      <c r="W9" s="209"/>
      <c r="X9" s="209"/>
      <c r="Y9" s="209"/>
      <c r="Z9" s="209"/>
      <c r="AA9" s="209"/>
      <c r="AB9" s="209"/>
      <c r="AC9" s="209"/>
    </row>
    <row r="10" spans="1:39" ht="24.75" customHeight="1">
      <c r="B10" s="210"/>
      <c r="C10" s="210"/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210"/>
      <c r="V10" s="210"/>
      <c r="W10" s="210"/>
      <c r="X10" s="210"/>
      <c r="Y10" s="210"/>
      <c r="Z10" s="210"/>
      <c r="AA10" s="210"/>
      <c r="AB10" s="210"/>
      <c r="AC10" s="210"/>
    </row>
    <row r="11" spans="1:39" ht="21" customHeight="1">
      <c r="B11" s="211" t="s">
        <v>31</v>
      </c>
      <c r="C11" s="150" t="s">
        <v>0</v>
      </c>
      <c r="D11" s="151"/>
      <c r="E11" s="152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4"/>
    </row>
    <row r="12" spans="1:39" ht="32.25" customHeight="1">
      <c r="B12" s="212"/>
      <c r="C12" s="155" t="s">
        <v>15</v>
      </c>
      <c r="D12" s="156"/>
      <c r="E12" s="157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  <c r="AA12" s="158"/>
      <c r="AB12" s="158"/>
      <c r="AC12" s="159"/>
      <c r="AD12" s="21"/>
      <c r="AE12" s="21"/>
      <c r="AF12" s="21"/>
      <c r="AG12" s="21"/>
      <c r="AH12" s="21"/>
      <c r="AI12" s="21"/>
      <c r="AJ12" s="21"/>
      <c r="AK12" s="21"/>
    </row>
    <row r="13" spans="1:39" ht="13.5" customHeight="1">
      <c r="B13" s="212"/>
      <c r="C13" s="214" t="s">
        <v>34</v>
      </c>
      <c r="D13" s="214"/>
      <c r="E13" s="215"/>
      <c r="F13" s="37" t="s">
        <v>2</v>
      </c>
      <c r="G13" s="37"/>
      <c r="H13" s="37"/>
      <c r="I13" s="160"/>
      <c r="J13" s="160"/>
      <c r="K13" s="37" t="s">
        <v>5</v>
      </c>
      <c r="L13" s="160"/>
      <c r="M13" s="160"/>
      <c r="N13" s="160"/>
      <c r="O13" s="37" t="s">
        <v>13</v>
      </c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46"/>
      <c r="AD13" s="21"/>
      <c r="AE13" s="21"/>
      <c r="AF13" s="21"/>
      <c r="AG13" s="21"/>
      <c r="AH13" s="21"/>
      <c r="AI13" s="21"/>
      <c r="AJ13" s="21"/>
      <c r="AK13" s="21"/>
    </row>
    <row r="14" spans="1:39" ht="33" customHeight="1">
      <c r="B14" s="212"/>
      <c r="C14" s="216"/>
      <c r="D14" s="216"/>
      <c r="E14" s="217"/>
      <c r="F14" s="161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9"/>
    </row>
    <row r="15" spans="1:39" ht="26.25" customHeight="1">
      <c r="B15" s="213"/>
      <c r="C15" s="162" t="s">
        <v>19</v>
      </c>
      <c r="D15" s="162"/>
      <c r="E15" s="162"/>
      <c r="F15" s="162"/>
      <c r="G15" s="162"/>
      <c r="H15" s="162"/>
      <c r="I15" s="162"/>
      <c r="J15" s="163"/>
      <c r="K15" s="164" t="s">
        <v>20</v>
      </c>
      <c r="L15" s="162"/>
      <c r="M15" s="162"/>
      <c r="N15" s="165"/>
      <c r="O15" s="165"/>
      <c r="P15" s="165"/>
      <c r="Q15" s="165"/>
      <c r="R15" s="166"/>
      <c r="S15" s="164" t="s">
        <v>23</v>
      </c>
      <c r="T15" s="162"/>
      <c r="U15" s="162"/>
      <c r="V15" s="165"/>
      <c r="W15" s="165"/>
      <c r="X15" s="165"/>
      <c r="Y15" s="165"/>
      <c r="Z15" s="165"/>
      <c r="AA15" s="165"/>
      <c r="AB15" s="165"/>
      <c r="AC15" s="167"/>
      <c r="AM15" s="21"/>
    </row>
    <row r="16" spans="1:39" ht="14.25" customHeight="1">
      <c r="B16" s="19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40"/>
      <c r="O16" s="40"/>
      <c r="P16" s="40"/>
      <c r="Q16" s="40"/>
      <c r="R16" s="40"/>
      <c r="S16" s="27"/>
      <c r="T16" s="27"/>
      <c r="U16" s="27"/>
      <c r="V16" s="40"/>
      <c r="W16" s="40"/>
      <c r="X16" s="40"/>
      <c r="Y16" s="40"/>
      <c r="Z16" s="40"/>
      <c r="AA16" s="40"/>
      <c r="AB16" s="40"/>
      <c r="AC16" s="40"/>
      <c r="AD16" s="21"/>
      <c r="AE16" s="21"/>
      <c r="AF16" s="21"/>
      <c r="AG16" s="21"/>
      <c r="AH16" s="21"/>
      <c r="AI16" s="21"/>
      <c r="AJ16" s="21"/>
      <c r="AK16" s="21"/>
    </row>
    <row r="17" spans="2:39" ht="26.25" customHeight="1">
      <c r="B17" s="211" t="s">
        <v>73</v>
      </c>
      <c r="C17" s="168" t="s">
        <v>46</v>
      </c>
      <c r="D17" s="168"/>
      <c r="E17" s="168"/>
      <c r="F17" s="168"/>
      <c r="G17" s="168"/>
      <c r="H17" s="168"/>
      <c r="I17" s="168"/>
      <c r="J17" s="169"/>
      <c r="K17" s="170" t="s">
        <v>17</v>
      </c>
      <c r="L17" s="168"/>
      <c r="M17" s="168"/>
      <c r="N17" s="171"/>
      <c r="O17" s="171"/>
      <c r="P17" s="171"/>
      <c r="Q17" s="171"/>
      <c r="R17" s="172"/>
      <c r="S17" s="173" t="s">
        <v>148</v>
      </c>
      <c r="T17" s="174"/>
      <c r="U17" s="174"/>
      <c r="V17" s="175"/>
      <c r="W17" s="176"/>
      <c r="X17" s="176"/>
      <c r="Y17" s="176"/>
      <c r="Z17" s="176"/>
      <c r="AA17" s="176"/>
      <c r="AB17" s="176"/>
      <c r="AC17" s="177"/>
    </row>
    <row r="18" spans="2:39" ht="26.25" customHeight="1">
      <c r="B18" s="218"/>
      <c r="C18" s="162" t="s">
        <v>163</v>
      </c>
      <c r="D18" s="162"/>
      <c r="E18" s="162"/>
      <c r="F18" s="162"/>
      <c r="G18" s="162"/>
      <c r="H18" s="162"/>
      <c r="I18" s="162"/>
      <c r="J18" s="163"/>
      <c r="K18" s="164" t="s">
        <v>20</v>
      </c>
      <c r="L18" s="162"/>
      <c r="M18" s="162"/>
      <c r="N18" s="165"/>
      <c r="O18" s="165"/>
      <c r="P18" s="165"/>
      <c r="Q18" s="165"/>
      <c r="R18" s="166"/>
      <c r="S18" s="164" t="s">
        <v>23</v>
      </c>
      <c r="T18" s="162"/>
      <c r="U18" s="162"/>
      <c r="V18" s="165"/>
      <c r="W18" s="165"/>
      <c r="X18" s="165"/>
      <c r="Y18" s="165"/>
      <c r="Z18" s="165"/>
      <c r="AA18" s="165"/>
      <c r="AB18" s="165"/>
      <c r="AC18" s="167"/>
      <c r="AD18" s="21"/>
      <c r="AE18" s="21"/>
      <c r="AF18" s="21"/>
      <c r="AG18" s="21"/>
      <c r="AH18" s="21"/>
      <c r="AI18" s="21"/>
      <c r="AJ18" s="21"/>
      <c r="AK18" s="21"/>
    </row>
    <row r="19" spans="2:39" ht="13.5" customHeight="1">
      <c r="B19" s="20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40"/>
      <c r="O19" s="40"/>
      <c r="P19" s="40"/>
      <c r="Q19" s="40"/>
      <c r="R19" s="40"/>
      <c r="S19" s="27"/>
      <c r="T19" s="27"/>
      <c r="U19" s="27"/>
      <c r="V19" s="40"/>
      <c r="W19" s="40"/>
      <c r="X19" s="40"/>
      <c r="Y19" s="40"/>
      <c r="Z19" s="40"/>
      <c r="AA19" s="40"/>
      <c r="AB19" s="40"/>
      <c r="AC19" s="40"/>
      <c r="AD19" s="21"/>
      <c r="AE19" s="21"/>
      <c r="AF19" s="21"/>
      <c r="AG19" s="21"/>
      <c r="AH19" s="21"/>
      <c r="AI19" s="21"/>
      <c r="AJ19" s="21"/>
      <c r="AK19" s="21"/>
    </row>
    <row r="20" spans="2:39" ht="18" customHeight="1">
      <c r="B20" s="21" t="s">
        <v>29</v>
      </c>
      <c r="C20" s="21"/>
      <c r="D20" s="21"/>
      <c r="E20" s="21"/>
      <c r="F20" s="21"/>
      <c r="G20" s="21"/>
      <c r="H20" s="39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</row>
    <row r="21" spans="2:39" ht="21.75" customHeight="1">
      <c r="B21" s="178" t="s">
        <v>149</v>
      </c>
      <c r="C21" s="179"/>
      <c r="D21" s="179"/>
      <c r="E21" s="179"/>
      <c r="F21" s="179"/>
      <c r="G21" s="179"/>
      <c r="H21" s="179"/>
      <c r="I21" s="179"/>
      <c r="J21" s="179"/>
      <c r="K21" s="179"/>
      <c r="L21" s="179"/>
      <c r="M21" s="179"/>
      <c r="N21" s="179"/>
      <c r="O21" s="179"/>
      <c r="P21" s="179"/>
      <c r="Q21" s="179"/>
      <c r="R21" s="179"/>
      <c r="S21" s="179"/>
      <c r="T21" s="180"/>
      <c r="U21" s="181" t="s">
        <v>150</v>
      </c>
      <c r="V21" s="182"/>
      <c r="W21" s="182"/>
      <c r="X21" s="183"/>
      <c r="Y21" s="184" t="s">
        <v>24</v>
      </c>
      <c r="Z21" s="184"/>
      <c r="AA21" s="184"/>
      <c r="AB21" s="184"/>
      <c r="AC21" s="185"/>
      <c r="AD21" s="186"/>
      <c r="AE21" s="186"/>
      <c r="AF21" s="186"/>
      <c r="AG21" s="186"/>
      <c r="AH21" s="187"/>
      <c r="AI21" s="187"/>
      <c r="AJ21" s="187"/>
      <c r="AK21" s="187"/>
      <c r="AL21" s="187"/>
      <c r="AM21" s="187"/>
    </row>
    <row r="22" spans="2:39" ht="15" customHeight="1">
      <c r="B22" s="22">
        <v>1</v>
      </c>
      <c r="C22" s="28" t="s">
        <v>115</v>
      </c>
      <c r="D22" s="33"/>
      <c r="E22" s="33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43"/>
      <c r="U22" s="188">
        <f ca="1">COUNTIFS(申請額一覧!$E$4:$E$453,C22,申請額一覧!$N$4:$N$453,"&gt;0")</f>
        <v>0</v>
      </c>
      <c r="V22" s="189"/>
      <c r="W22" s="190" t="s">
        <v>152</v>
      </c>
      <c r="X22" s="191"/>
      <c r="Y22" s="192">
        <f ca="1">SUMIF(申請額一覧!$E$4:$E$453,C22,申請額一覧!$N$4:$N$453)</f>
        <v>0</v>
      </c>
      <c r="Z22" s="193"/>
      <c r="AA22" s="193"/>
      <c r="AB22" s="193"/>
      <c r="AC22" s="47" t="s">
        <v>30</v>
      </c>
      <c r="AD22" s="194"/>
      <c r="AE22" s="194"/>
      <c r="AF22" s="195"/>
      <c r="AG22" s="195"/>
      <c r="AH22" s="196"/>
      <c r="AI22" s="196"/>
      <c r="AJ22" s="196"/>
      <c r="AK22" s="196"/>
      <c r="AL22" s="61"/>
      <c r="AM22" s="61"/>
    </row>
    <row r="23" spans="2:39" ht="15" customHeight="1">
      <c r="B23" s="23">
        <v>2</v>
      </c>
      <c r="C23" s="29" t="s">
        <v>114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44"/>
      <c r="U23" s="188">
        <f ca="1">COUNTIFS(申請額一覧!$E$4:$E$453,C23,申請額一覧!$N$4:$N$453,"&gt;0")</f>
        <v>0</v>
      </c>
      <c r="V23" s="189"/>
      <c r="W23" s="197" t="s">
        <v>152</v>
      </c>
      <c r="X23" s="198"/>
      <c r="Y23" s="192">
        <f ca="1">SUMIF(申請額一覧!$E$4:$E$453,C23,申請額一覧!$N$4:$N$453)</f>
        <v>0</v>
      </c>
      <c r="Z23" s="193"/>
      <c r="AA23" s="193"/>
      <c r="AB23" s="193"/>
      <c r="AC23" s="48" t="s">
        <v>30</v>
      </c>
      <c r="AD23" s="194"/>
      <c r="AE23" s="194"/>
      <c r="AF23" s="195"/>
      <c r="AG23" s="195"/>
      <c r="AH23" s="196"/>
      <c r="AI23" s="196"/>
      <c r="AJ23" s="196"/>
      <c r="AK23" s="196"/>
      <c r="AL23" s="62"/>
      <c r="AM23" s="61"/>
    </row>
    <row r="24" spans="2:39" ht="15" customHeight="1">
      <c r="B24" s="23">
        <v>3</v>
      </c>
      <c r="C24" s="29" t="s">
        <v>116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44"/>
      <c r="U24" s="188">
        <f ca="1">COUNTIFS(申請額一覧!$E$4:$E$453,C24,申請額一覧!$N$4:$N$453,"&gt;0")</f>
        <v>0</v>
      </c>
      <c r="V24" s="189"/>
      <c r="W24" s="197" t="s">
        <v>152</v>
      </c>
      <c r="X24" s="198"/>
      <c r="Y24" s="192">
        <f ca="1">SUMIF(申請額一覧!$E$4:$E$453,C24,申請額一覧!$N$4:$N$453)</f>
        <v>0</v>
      </c>
      <c r="Z24" s="193"/>
      <c r="AA24" s="193"/>
      <c r="AB24" s="193"/>
      <c r="AC24" s="48" t="s">
        <v>30</v>
      </c>
      <c r="AD24" s="194"/>
      <c r="AE24" s="194"/>
      <c r="AF24" s="195"/>
      <c r="AG24" s="195"/>
      <c r="AH24" s="196"/>
      <c r="AI24" s="196"/>
      <c r="AJ24" s="196"/>
      <c r="AK24" s="196"/>
      <c r="AL24" s="62"/>
      <c r="AM24" s="61"/>
    </row>
    <row r="25" spans="2:39" ht="15" customHeight="1">
      <c r="B25" s="23">
        <v>4</v>
      </c>
      <c r="C25" s="29" t="s">
        <v>49</v>
      </c>
      <c r="D25" s="35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188">
        <f ca="1">COUNTIFS(申請額一覧!$E$4:$E$453,C25,申請額一覧!$N$4:$N$453,"&gt;0")</f>
        <v>0</v>
      </c>
      <c r="V25" s="189"/>
      <c r="W25" s="197" t="s">
        <v>152</v>
      </c>
      <c r="X25" s="198"/>
      <c r="Y25" s="192">
        <f ca="1">SUMIF(申請額一覧!$E$4:$E$453,C25,申請額一覧!$N$4:$N$453)</f>
        <v>0</v>
      </c>
      <c r="Z25" s="193"/>
      <c r="AA25" s="193"/>
      <c r="AB25" s="193"/>
      <c r="AC25" s="49" t="s">
        <v>30</v>
      </c>
      <c r="AD25" s="194"/>
      <c r="AE25" s="194"/>
      <c r="AF25" s="195"/>
      <c r="AG25" s="195"/>
      <c r="AH25" s="196"/>
      <c r="AI25" s="196"/>
      <c r="AJ25" s="196"/>
      <c r="AK25" s="196"/>
      <c r="AL25" s="61"/>
      <c r="AM25" s="61"/>
    </row>
    <row r="26" spans="2:39" ht="15" customHeight="1">
      <c r="B26" s="23">
        <v>5</v>
      </c>
      <c r="C26" s="29" t="s">
        <v>117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188">
        <f ca="1">COUNTIFS(申請額一覧!$E$4:$E$453,C26,申請額一覧!$N$4:$N$453,"&gt;0")</f>
        <v>0</v>
      </c>
      <c r="V26" s="189"/>
      <c r="W26" s="197" t="s">
        <v>152</v>
      </c>
      <c r="X26" s="198"/>
      <c r="Y26" s="192">
        <f ca="1">SUMIF(申請額一覧!$E$4:$E$453,C26,申請額一覧!$N$4:$N$453)</f>
        <v>0</v>
      </c>
      <c r="Z26" s="193"/>
      <c r="AA26" s="193"/>
      <c r="AB26" s="193"/>
      <c r="AC26" s="49" t="s">
        <v>30</v>
      </c>
      <c r="AD26" s="194"/>
      <c r="AE26" s="194"/>
      <c r="AF26" s="195"/>
      <c r="AG26" s="195"/>
      <c r="AH26" s="196"/>
      <c r="AI26" s="196"/>
      <c r="AJ26" s="196"/>
      <c r="AK26" s="196"/>
      <c r="AL26" s="61"/>
      <c r="AM26" s="61"/>
    </row>
    <row r="27" spans="2:39" ht="15" customHeight="1">
      <c r="B27" s="23">
        <v>6</v>
      </c>
      <c r="C27" s="29" t="s">
        <v>120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188">
        <f ca="1">COUNTIFS(申請額一覧!$E$4:$E$453,C27,申請額一覧!$N$4:$N$453,"&gt;0")</f>
        <v>0</v>
      </c>
      <c r="V27" s="189"/>
      <c r="W27" s="197" t="s">
        <v>152</v>
      </c>
      <c r="X27" s="198"/>
      <c r="Y27" s="192">
        <f ca="1">SUMIF(申請額一覧!$E$4:$E$453,C27,申請額一覧!$N$4:$N$453)</f>
        <v>0</v>
      </c>
      <c r="Z27" s="193"/>
      <c r="AA27" s="193"/>
      <c r="AB27" s="193"/>
      <c r="AC27" s="48" t="s">
        <v>30</v>
      </c>
      <c r="AD27" s="194"/>
      <c r="AE27" s="194"/>
      <c r="AF27" s="195"/>
      <c r="AG27" s="195"/>
      <c r="AH27" s="196"/>
      <c r="AI27" s="196"/>
      <c r="AJ27" s="196"/>
      <c r="AK27" s="196"/>
      <c r="AL27" s="62"/>
      <c r="AM27" s="61"/>
    </row>
    <row r="28" spans="2:39" ht="15" customHeight="1">
      <c r="B28" s="23">
        <v>7</v>
      </c>
      <c r="C28" s="29" t="s">
        <v>121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188">
        <f ca="1">COUNTIFS(申請額一覧!$E$4:$E$453,C28,申請額一覧!$N$4:$N$453,"&gt;0")</f>
        <v>0</v>
      </c>
      <c r="V28" s="189"/>
      <c r="W28" s="197" t="s">
        <v>152</v>
      </c>
      <c r="X28" s="198"/>
      <c r="Y28" s="192">
        <f ca="1">SUMIF(申請額一覧!$E$4:$E$453,C28,申請額一覧!$N$4:$N$453)</f>
        <v>0</v>
      </c>
      <c r="Z28" s="193"/>
      <c r="AA28" s="193"/>
      <c r="AB28" s="193"/>
      <c r="AC28" s="48" t="s">
        <v>30</v>
      </c>
      <c r="AD28" s="194"/>
      <c r="AE28" s="194"/>
      <c r="AF28" s="195"/>
      <c r="AG28" s="195"/>
      <c r="AH28" s="196"/>
      <c r="AI28" s="196"/>
      <c r="AJ28" s="196"/>
      <c r="AK28" s="196"/>
      <c r="AL28" s="62"/>
      <c r="AM28" s="61"/>
    </row>
    <row r="29" spans="2:39" ht="15" customHeight="1">
      <c r="B29" s="23">
        <v>8</v>
      </c>
      <c r="C29" s="30" t="s">
        <v>122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188">
        <f ca="1">COUNTIFS(申請額一覧!$E$4:$E$453,C29,申請額一覧!$N$4:$N$453,"&gt;0")</f>
        <v>0</v>
      </c>
      <c r="V29" s="189"/>
      <c r="W29" s="197" t="s">
        <v>152</v>
      </c>
      <c r="X29" s="198"/>
      <c r="Y29" s="192">
        <f ca="1">SUMIF(申請額一覧!$E$4:$E$453,C29,申請額一覧!$N$4:$N$453)</f>
        <v>0</v>
      </c>
      <c r="Z29" s="193"/>
      <c r="AA29" s="193"/>
      <c r="AB29" s="193"/>
      <c r="AC29" s="48" t="s">
        <v>30</v>
      </c>
      <c r="AD29" s="194"/>
      <c r="AE29" s="194"/>
      <c r="AF29" s="195"/>
      <c r="AG29" s="195"/>
      <c r="AH29" s="196"/>
      <c r="AI29" s="196"/>
      <c r="AJ29" s="196"/>
      <c r="AK29" s="196"/>
      <c r="AL29" s="62"/>
      <c r="AM29" s="61"/>
    </row>
    <row r="30" spans="2:39" ht="15" customHeight="1">
      <c r="B30" s="24">
        <v>9</v>
      </c>
      <c r="C30" s="30" t="s">
        <v>123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188">
        <f ca="1">COUNTIFS(申請額一覧!$E$4:$E$453,C30,申請額一覧!$N$4:$N$453,"&gt;0")</f>
        <v>0</v>
      </c>
      <c r="V30" s="189"/>
      <c r="W30" s="197" t="s">
        <v>152</v>
      </c>
      <c r="X30" s="198"/>
      <c r="Y30" s="192">
        <f ca="1">SUMIF(申請額一覧!$E$4:$E$453,C30,申請額一覧!$N$4:$N$453)</f>
        <v>0</v>
      </c>
      <c r="Z30" s="193"/>
      <c r="AA30" s="193"/>
      <c r="AB30" s="193"/>
      <c r="AC30" s="48" t="s">
        <v>30</v>
      </c>
      <c r="AD30" s="194"/>
      <c r="AE30" s="194"/>
      <c r="AF30" s="195"/>
      <c r="AG30" s="195"/>
      <c r="AH30" s="196"/>
      <c r="AI30" s="196"/>
      <c r="AJ30" s="196"/>
      <c r="AK30" s="196"/>
      <c r="AL30" s="62"/>
      <c r="AM30" s="61"/>
    </row>
    <row r="31" spans="2:39" ht="15" customHeight="1">
      <c r="B31" s="25">
        <v>10</v>
      </c>
      <c r="C31" s="30" t="s">
        <v>124</v>
      </c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45"/>
      <c r="U31" s="188">
        <f ca="1">COUNTIFS(申請額一覧!$E$4:$E$453,C31,申請額一覧!$N$4:$N$453,"&gt;0")</f>
        <v>0</v>
      </c>
      <c r="V31" s="189"/>
      <c r="W31" s="197" t="s">
        <v>152</v>
      </c>
      <c r="X31" s="198"/>
      <c r="Y31" s="192">
        <f ca="1">SUMIF(申請額一覧!$E$4:$E$453,C31,申請額一覧!$N$4:$N$453)</f>
        <v>0</v>
      </c>
      <c r="Z31" s="193"/>
      <c r="AA31" s="193"/>
      <c r="AB31" s="193"/>
      <c r="AC31" s="48" t="s">
        <v>30</v>
      </c>
      <c r="AD31" s="199"/>
      <c r="AE31" s="199"/>
      <c r="AF31" s="200"/>
      <c r="AG31" s="200"/>
      <c r="AH31" s="201"/>
      <c r="AI31" s="201"/>
      <c r="AJ31" s="201"/>
      <c r="AK31" s="201"/>
      <c r="AL31" s="63"/>
      <c r="AM31" s="64"/>
    </row>
    <row r="32" spans="2:39" ht="15" customHeight="1">
      <c r="B32" s="25">
        <v>11</v>
      </c>
      <c r="C32" s="30" t="s">
        <v>125</v>
      </c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188">
        <f ca="1">COUNTIFS(申請額一覧!$E$4:$E$453,C32,申請額一覧!$N$4:$N$453,"&gt;0")</f>
        <v>0</v>
      </c>
      <c r="V32" s="189"/>
      <c r="W32" s="202" t="s">
        <v>152</v>
      </c>
      <c r="X32" s="203"/>
      <c r="Y32" s="192">
        <f ca="1">SUMIF(申請額一覧!$E$4:$E$453,C32,申請額一覧!$N$4:$N$453)</f>
        <v>0</v>
      </c>
      <c r="Z32" s="193"/>
      <c r="AA32" s="193"/>
      <c r="AB32" s="193"/>
      <c r="AC32" s="50" t="s">
        <v>30</v>
      </c>
      <c r="AD32" s="53"/>
      <c r="AE32" s="53"/>
      <c r="AF32" s="56"/>
      <c r="AG32" s="56"/>
      <c r="AH32" s="59"/>
      <c r="AI32" s="59"/>
      <c r="AJ32" s="59"/>
      <c r="AK32" s="59"/>
      <c r="AL32" s="63"/>
      <c r="AM32" s="64"/>
    </row>
    <row r="33" spans="2:39" ht="15" customHeight="1">
      <c r="B33" s="25">
        <v>12</v>
      </c>
      <c r="C33" s="30" t="s">
        <v>51</v>
      </c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188">
        <f ca="1">COUNTIFS(申請額一覧!$E$4:$E$453,C33,申請額一覧!$N$4:$N$453,"&gt;0")</f>
        <v>0</v>
      </c>
      <c r="V33" s="189"/>
      <c r="W33" s="202" t="s">
        <v>152</v>
      </c>
      <c r="X33" s="203"/>
      <c r="Y33" s="192">
        <f ca="1">SUMIF(申請額一覧!$E$4:$E$453,C33,申請額一覧!$N$4:$N$453)</f>
        <v>0</v>
      </c>
      <c r="Z33" s="193"/>
      <c r="AA33" s="193"/>
      <c r="AB33" s="193"/>
      <c r="AC33" s="50" t="s">
        <v>30</v>
      </c>
      <c r="AD33" s="199"/>
      <c r="AE33" s="199"/>
      <c r="AF33" s="200"/>
      <c r="AG33" s="200"/>
      <c r="AH33" s="201"/>
      <c r="AI33" s="201"/>
      <c r="AJ33" s="201"/>
      <c r="AK33" s="201"/>
      <c r="AL33" s="63"/>
      <c r="AM33" s="64"/>
    </row>
    <row r="34" spans="2:39" ht="15" customHeight="1">
      <c r="B34" s="25">
        <v>13</v>
      </c>
      <c r="C34" s="30" t="s">
        <v>11</v>
      </c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188">
        <f ca="1">COUNTIFS(申請額一覧!$E$4:$E$453,C34,申請額一覧!$N$4:$N$453,"&gt;0")</f>
        <v>0</v>
      </c>
      <c r="V34" s="189"/>
      <c r="W34" s="197" t="s">
        <v>152</v>
      </c>
      <c r="X34" s="198"/>
      <c r="Y34" s="192">
        <f ca="1">SUMIF(申請額一覧!$E$4:$E$453,C34,申請額一覧!$N$4:$N$453)</f>
        <v>0</v>
      </c>
      <c r="Z34" s="193"/>
      <c r="AA34" s="193"/>
      <c r="AB34" s="193"/>
      <c r="AC34" s="48" t="s">
        <v>30</v>
      </c>
      <c r="AD34" s="194"/>
      <c r="AE34" s="194"/>
      <c r="AF34" s="195"/>
      <c r="AG34" s="195"/>
      <c r="AH34" s="196"/>
      <c r="AI34" s="196"/>
      <c r="AJ34" s="196"/>
      <c r="AK34" s="196"/>
      <c r="AL34" s="62"/>
      <c r="AM34" s="61"/>
    </row>
    <row r="35" spans="2:39" ht="15" customHeight="1">
      <c r="B35" s="25">
        <v>14</v>
      </c>
      <c r="C35" s="30" t="s">
        <v>126</v>
      </c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188">
        <f ca="1">COUNTIFS(申請額一覧!$E$4:$E$453,C35,申請額一覧!$N$4:$N$453,"&gt;0")</f>
        <v>0</v>
      </c>
      <c r="V35" s="189"/>
      <c r="W35" s="197" t="s">
        <v>152</v>
      </c>
      <c r="X35" s="198"/>
      <c r="Y35" s="192">
        <f ca="1">SUMIF(申請額一覧!$E$4:$E$453,C35,申請額一覧!$N$4:$N$453)</f>
        <v>0</v>
      </c>
      <c r="Z35" s="193"/>
      <c r="AA35" s="193"/>
      <c r="AB35" s="193"/>
      <c r="AC35" s="48" t="s">
        <v>30</v>
      </c>
      <c r="AD35" s="52"/>
      <c r="AE35" s="52"/>
      <c r="AF35" s="55"/>
      <c r="AG35" s="55"/>
      <c r="AH35" s="58"/>
      <c r="AI35" s="58"/>
      <c r="AJ35" s="58"/>
      <c r="AK35" s="58"/>
      <c r="AL35" s="62"/>
      <c r="AM35" s="61"/>
    </row>
    <row r="36" spans="2:39" ht="15" customHeight="1">
      <c r="B36" s="25">
        <v>15</v>
      </c>
      <c r="C36" s="29" t="s">
        <v>127</v>
      </c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188">
        <f ca="1">COUNTIFS(申請額一覧!$E$4:$E$453,C36,申請額一覧!$N$4:$N$453,"&gt;0")</f>
        <v>0</v>
      </c>
      <c r="V36" s="189"/>
      <c r="W36" s="197" t="s">
        <v>152</v>
      </c>
      <c r="X36" s="198"/>
      <c r="Y36" s="192">
        <f ca="1">SUMIF(申請額一覧!$E$4:$E$453,C36,申請額一覧!$N$4:$N$453)</f>
        <v>0</v>
      </c>
      <c r="Z36" s="193"/>
      <c r="AA36" s="193"/>
      <c r="AB36" s="193"/>
      <c r="AC36" s="48" t="s">
        <v>30</v>
      </c>
      <c r="AD36" s="52"/>
      <c r="AE36" s="52"/>
      <c r="AF36" s="55"/>
      <c r="AG36" s="55"/>
      <c r="AH36" s="58"/>
      <c r="AI36" s="58"/>
      <c r="AJ36" s="58"/>
      <c r="AK36" s="58"/>
      <c r="AL36" s="62"/>
      <c r="AM36" s="61"/>
    </row>
    <row r="37" spans="2:39" ht="15" customHeight="1">
      <c r="B37" s="25">
        <v>16</v>
      </c>
      <c r="C37" s="29" t="s">
        <v>128</v>
      </c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188">
        <f ca="1">COUNTIFS(申請額一覧!$E$4:$E$453,C37,申請額一覧!$N$4:$N$453,"&gt;0")</f>
        <v>0</v>
      </c>
      <c r="V37" s="189"/>
      <c r="W37" s="197" t="s">
        <v>152</v>
      </c>
      <c r="X37" s="198"/>
      <c r="Y37" s="192">
        <f ca="1">SUMIF(申請額一覧!$E$4:$E$453,C37,申請額一覧!$N$4:$N$453)</f>
        <v>0</v>
      </c>
      <c r="Z37" s="193"/>
      <c r="AA37" s="193"/>
      <c r="AB37" s="193"/>
      <c r="AC37" s="48" t="s">
        <v>30</v>
      </c>
      <c r="AD37" s="52"/>
      <c r="AE37" s="52"/>
      <c r="AF37" s="55"/>
      <c r="AG37" s="55"/>
      <c r="AH37" s="58"/>
      <c r="AI37" s="58"/>
      <c r="AJ37" s="58"/>
      <c r="AK37" s="58"/>
      <c r="AL37" s="62"/>
      <c r="AM37" s="61"/>
    </row>
    <row r="38" spans="2:39" ht="15" customHeight="1">
      <c r="B38" s="25">
        <v>17</v>
      </c>
      <c r="C38" s="29" t="s">
        <v>129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188">
        <f ca="1">COUNTIFS(申請額一覧!$E$4:$E$453,C38,申請額一覧!$N$4:$N$453,"&gt;0")</f>
        <v>0</v>
      </c>
      <c r="V38" s="189"/>
      <c r="W38" s="197" t="s">
        <v>152</v>
      </c>
      <c r="X38" s="198"/>
      <c r="Y38" s="192">
        <f ca="1">SUMIF(申請額一覧!$E$4:$E$453,C38,申請額一覧!$N$4:$N$453)</f>
        <v>0</v>
      </c>
      <c r="Z38" s="193"/>
      <c r="AA38" s="193"/>
      <c r="AB38" s="193"/>
      <c r="AC38" s="48" t="s">
        <v>30</v>
      </c>
      <c r="AD38" s="194"/>
      <c r="AE38" s="194"/>
      <c r="AF38" s="195"/>
      <c r="AG38" s="195"/>
      <c r="AH38" s="196"/>
      <c r="AI38" s="196"/>
      <c r="AJ38" s="196"/>
      <c r="AK38" s="196"/>
      <c r="AL38" s="62"/>
      <c r="AM38" s="61"/>
    </row>
    <row r="39" spans="2:39" ht="15" customHeight="1">
      <c r="B39" s="25">
        <v>18</v>
      </c>
      <c r="C39" s="29" t="s">
        <v>130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188">
        <f ca="1">COUNTIFS(申請額一覧!$E$4:$E$453,C39,申請額一覧!$N$4:$N$453,"&gt;0")</f>
        <v>0</v>
      </c>
      <c r="V39" s="189"/>
      <c r="W39" s="197" t="s">
        <v>152</v>
      </c>
      <c r="X39" s="198"/>
      <c r="Y39" s="192">
        <f ca="1">SUMIF(申請額一覧!$E$4:$E$453,C39,申請額一覧!$N$4:$N$453)</f>
        <v>0</v>
      </c>
      <c r="Z39" s="193"/>
      <c r="AA39" s="193"/>
      <c r="AB39" s="193"/>
      <c r="AC39" s="48" t="s">
        <v>30</v>
      </c>
      <c r="AD39" s="194"/>
      <c r="AE39" s="194"/>
      <c r="AF39" s="195"/>
      <c r="AG39" s="195"/>
      <c r="AH39" s="196"/>
      <c r="AI39" s="196"/>
      <c r="AJ39" s="196"/>
      <c r="AK39" s="196"/>
      <c r="AL39" s="62"/>
      <c r="AM39" s="61"/>
    </row>
    <row r="40" spans="2:39" ht="15" customHeight="1">
      <c r="B40" s="25">
        <v>19</v>
      </c>
      <c r="C40" s="29" t="s">
        <v>160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188">
        <f ca="1">COUNTIFS(申請額一覧!$E$4:$E$453,C40,申請額一覧!$N$4:$N$453,"&gt;0")</f>
        <v>0</v>
      </c>
      <c r="V40" s="189"/>
      <c r="W40" s="197" t="s">
        <v>152</v>
      </c>
      <c r="X40" s="198"/>
      <c r="Y40" s="192">
        <f ca="1">SUMIF(申請額一覧!$E$4:$E$453,C40,申請額一覧!$N$4:$N$453)</f>
        <v>0</v>
      </c>
      <c r="Z40" s="193"/>
      <c r="AA40" s="193"/>
      <c r="AB40" s="193"/>
      <c r="AC40" s="48" t="s">
        <v>30</v>
      </c>
      <c r="AD40" s="194"/>
      <c r="AE40" s="194"/>
      <c r="AF40" s="195"/>
      <c r="AG40" s="195"/>
      <c r="AH40" s="196"/>
      <c r="AI40" s="196"/>
      <c r="AJ40" s="196"/>
      <c r="AK40" s="196"/>
      <c r="AL40" s="62"/>
      <c r="AM40" s="61"/>
    </row>
    <row r="41" spans="2:39" ht="15" customHeight="1">
      <c r="B41" s="25">
        <v>20</v>
      </c>
      <c r="C41" s="29" t="s">
        <v>132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188">
        <f ca="1">COUNTIFS(申請額一覧!$E$4:$E$453,C41,申請額一覧!$N$4:$N$453,"&gt;0")</f>
        <v>0</v>
      </c>
      <c r="V41" s="189"/>
      <c r="W41" s="197" t="s">
        <v>152</v>
      </c>
      <c r="X41" s="198"/>
      <c r="Y41" s="192">
        <f ca="1">SUMIF(申請額一覧!$E$4:$E$453,C41,申請額一覧!$N$4:$N$453)</f>
        <v>0</v>
      </c>
      <c r="Z41" s="193"/>
      <c r="AA41" s="193"/>
      <c r="AB41" s="193"/>
      <c r="AC41" s="48" t="s">
        <v>30</v>
      </c>
      <c r="AD41" s="194"/>
      <c r="AE41" s="194"/>
      <c r="AF41" s="195"/>
      <c r="AG41" s="195"/>
      <c r="AH41" s="196"/>
      <c r="AI41" s="196"/>
      <c r="AJ41" s="196"/>
      <c r="AK41" s="196"/>
      <c r="AL41" s="62"/>
      <c r="AM41" s="61"/>
    </row>
    <row r="42" spans="2:39" ht="15" customHeight="1">
      <c r="B42" s="25">
        <v>21</v>
      </c>
      <c r="C42" s="29" t="s">
        <v>133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188">
        <f ca="1">COUNTIFS(申請額一覧!$E$4:$E$453,C42,申請額一覧!$N$4:$N$453,"&gt;0")</f>
        <v>0</v>
      </c>
      <c r="V42" s="189"/>
      <c r="W42" s="197" t="s">
        <v>152</v>
      </c>
      <c r="X42" s="198"/>
      <c r="Y42" s="192">
        <f ca="1">SUMIF(申請額一覧!$E$4:$E$453,C42,申請額一覧!$N$4:$N$453)</f>
        <v>0</v>
      </c>
      <c r="Z42" s="193"/>
      <c r="AA42" s="193"/>
      <c r="AB42" s="193"/>
      <c r="AC42" s="48" t="s">
        <v>30</v>
      </c>
      <c r="AD42" s="194"/>
      <c r="AE42" s="194"/>
      <c r="AF42" s="195"/>
      <c r="AG42" s="195"/>
      <c r="AH42" s="196"/>
      <c r="AI42" s="196"/>
      <c r="AJ42" s="196"/>
      <c r="AK42" s="196"/>
      <c r="AL42" s="62"/>
      <c r="AM42" s="61"/>
    </row>
    <row r="43" spans="2:39" ht="15" customHeight="1">
      <c r="B43" s="25">
        <v>22</v>
      </c>
      <c r="C43" s="30" t="s">
        <v>134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188">
        <f ca="1">COUNTIFS(申請額一覧!$E$4:$E$453,C43,申請額一覧!$N$4:$N$453,"&gt;0")</f>
        <v>0</v>
      </c>
      <c r="V43" s="189"/>
      <c r="W43" s="197" t="s">
        <v>152</v>
      </c>
      <c r="X43" s="198"/>
      <c r="Y43" s="192">
        <f ca="1">SUMIF(申請額一覧!$E$4:$E$453,C43,申請額一覧!$N$4:$N$453)</f>
        <v>0</v>
      </c>
      <c r="Z43" s="193"/>
      <c r="AA43" s="193"/>
      <c r="AB43" s="193"/>
      <c r="AC43" s="48" t="s">
        <v>30</v>
      </c>
      <c r="AD43" s="194"/>
      <c r="AE43" s="194"/>
      <c r="AF43" s="195"/>
      <c r="AG43" s="195"/>
      <c r="AH43" s="196"/>
      <c r="AI43" s="196"/>
      <c r="AJ43" s="196"/>
      <c r="AK43" s="196"/>
      <c r="AL43" s="62"/>
      <c r="AM43" s="61"/>
    </row>
    <row r="44" spans="2:39" ht="15" customHeight="1">
      <c r="B44" s="25">
        <v>23</v>
      </c>
      <c r="C44" s="30" t="s">
        <v>164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188">
        <f ca="1">COUNTIFS(申請額一覧!$E$4:$E$453,C44,申請額一覧!$N$4:$N$453,"&gt;0")</f>
        <v>0</v>
      </c>
      <c r="V44" s="189"/>
      <c r="W44" s="197" t="s">
        <v>152</v>
      </c>
      <c r="X44" s="198"/>
      <c r="Y44" s="192">
        <f ca="1">SUMIF(申請額一覧!$E$4:$E$453,C44,申請額一覧!$N$4:$N$453)</f>
        <v>0</v>
      </c>
      <c r="Z44" s="193"/>
      <c r="AA44" s="193"/>
      <c r="AB44" s="193"/>
      <c r="AC44" s="48" t="s">
        <v>30</v>
      </c>
      <c r="AD44" s="194"/>
      <c r="AE44" s="194"/>
      <c r="AF44" s="195"/>
      <c r="AG44" s="195"/>
      <c r="AH44" s="196"/>
      <c r="AI44" s="196"/>
      <c r="AJ44" s="196"/>
      <c r="AK44" s="196"/>
      <c r="AL44" s="62"/>
      <c r="AM44" s="61"/>
    </row>
    <row r="45" spans="2:39" ht="15" customHeight="1">
      <c r="B45" s="25">
        <v>24</v>
      </c>
      <c r="C45" s="30" t="s">
        <v>135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188">
        <f ca="1">COUNTIFS(申請額一覧!$E$4:$E$453,C45,申請額一覧!$N$4:$N$453,"&gt;0")</f>
        <v>0</v>
      </c>
      <c r="V45" s="189"/>
      <c r="W45" s="197" t="s">
        <v>152</v>
      </c>
      <c r="X45" s="198"/>
      <c r="Y45" s="192">
        <f ca="1">SUMIF(申請額一覧!$E$4:$E$453,C45,申請額一覧!$N$4:$N$453)</f>
        <v>0</v>
      </c>
      <c r="Z45" s="193"/>
      <c r="AA45" s="193"/>
      <c r="AB45" s="193"/>
      <c r="AC45" s="48" t="s">
        <v>30</v>
      </c>
      <c r="AD45" s="194"/>
      <c r="AE45" s="194"/>
      <c r="AF45" s="195"/>
      <c r="AG45" s="195"/>
      <c r="AH45" s="196"/>
      <c r="AI45" s="196"/>
      <c r="AJ45" s="196"/>
      <c r="AK45" s="196"/>
      <c r="AL45" s="62"/>
      <c r="AM45" s="61"/>
    </row>
    <row r="46" spans="2:39" ht="15" customHeight="1">
      <c r="B46" s="25">
        <v>25</v>
      </c>
      <c r="C46" s="31" t="s">
        <v>22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188">
        <f ca="1">COUNTIFS(申請額一覧!$E$4:$E$453,C46,申請額一覧!$N$4:$N$453,"&gt;0")</f>
        <v>0</v>
      </c>
      <c r="V46" s="189"/>
      <c r="W46" s="197" t="s">
        <v>152</v>
      </c>
      <c r="X46" s="198"/>
      <c r="Y46" s="192">
        <f ca="1">SUMIF(申請額一覧!$E$4:$E$453,C46,申請額一覧!$N$4:$N$453)</f>
        <v>0</v>
      </c>
      <c r="Z46" s="193"/>
      <c r="AA46" s="193"/>
      <c r="AB46" s="193"/>
      <c r="AC46" s="48" t="s">
        <v>30</v>
      </c>
      <c r="AD46" s="194"/>
      <c r="AE46" s="194"/>
      <c r="AF46" s="195"/>
      <c r="AG46" s="195"/>
      <c r="AH46" s="196"/>
      <c r="AI46" s="196"/>
      <c r="AJ46" s="196"/>
      <c r="AK46" s="196"/>
      <c r="AL46" s="62"/>
      <c r="AM46" s="61"/>
    </row>
    <row r="47" spans="2:39" ht="15" customHeight="1">
      <c r="B47" s="25">
        <v>26</v>
      </c>
      <c r="C47" s="31" t="s">
        <v>138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188">
        <f ca="1">COUNTIFS(申請額一覧!$E$4:$E$453,C47,申請額一覧!$N$4:$N$453,"&gt;0")</f>
        <v>0</v>
      </c>
      <c r="V47" s="189"/>
      <c r="W47" s="197" t="s">
        <v>152</v>
      </c>
      <c r="X47" s="198"/>
      <c r="Y47" s="192">
        <f ca="1">SUMIF(申請額一覧!$E$4:$E$453,C47,申請額一覧!$N$4:$N$453)</f>
        <v>0</v>
      </c>
      <c r="Z47" s="193"/>
      <c r="AA47" s="193"/>
      <c r="AB47" s="193"/>
      <c r="AC47" s="48" t="s">
        <v>30</v>
      </c>
      <c r="AD47" s="52"/>
      <c r="AE47" s="52"/>
      <c r="AF47" s="55"/>
      <c r="AG47" s="55"/>
      <c r="AH47" s="58"/>
      <c r="AI47" s="58"/>
      <c r="AJ47" s="58"/>
      <c r="AK47" s="58"/>
      <c r="AL47" s="62"/>
      <c r="AM47" s="61"/>
    </row>
    <row r="48" spans="2:39" ht="15" customHeight="1">
      <c r="B48" s="25">
        <v>27</v>
      </c>
      <c r="C48" s="31" t="s">
        <v>139</v>
      </c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4"/>
      <c r="U48" s="188">
        <f ca="1">COUNTIFS(申請額一覧!$E$4:$E$453,C48,申請額一覧!$N$4:$N$453,"&gt;0")</f>
        <v>0</v>
      </c>
      <c r="V48" s="189"/>
      <c r="W48" s="197" t="s">
        <v>152</v>
      </c>
      <c r="X48" s="198"/>
      <c r="Y48" s="192">
        <f ca="1">SUMIF(申請額一覧!$E$4:$E$453,C48,申請額一覧!$N$4:$N$453)</f>
        <v>0</v>
      </c>
      <c r="Z48" s="193"/>
      <c r="AA48" s="193"/>
      <c r="AB48" s="193"/>
      <c r="AC48" s="48" t="s">
        <v>30</v>
      </c>
      <c r="AD48" s="199"/>
      <c r="AE48" s="199"/>
      <c r="AF48" s="200"/>
      <c r="AG48" s="200"/>
      <c r="AH48" s="201"/>
      <c r="AI48" s="201"/>
      <c r="AJ48" s="201"/>
      <c r="AK48" s="201"/>
      <c r="AL48" s="63"/>
      <c r="AM48" s="64"/>
    </row>
    <row r="49" spans="2:39" ht="15" customHeight="1">
      <c r="B49" s="25">
        <v>28</v>
      </c>
      <c r="C49" s="32" t="s">
        <v>140</v>
      </c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4"/>
      <c r="U49" s="188">
        <f ca="1">COUNTIFS(申請額一覧!$E$4:$E$453,C49,申請額一覧!$N$4:$N$453,"&gt;0")</f>
        <v>0</v>
      </c>
      <c r="V49" s="189"/>
      <c r="W49" s="197" t="s">
        <v>152</v>
      </c>
      <c r="X49" s="198"/>
      <c r="Y49" s="192">
        <f ca="1">SUMIF(申請額一覧!$E$4:$E$453,C49,申請額一覧!$N$4:$N$453)</f>
        <v>0</v>
      </c>
      <c r="Z49" s="193"/>
      <c r="AA49" s="193"/>
      <c r="AB49" s="193"/>
      <c r="AC49" s="48" t="s">
        <v>30</v>
      </c>
      <c r="AD49" s="54"/>
      <c r="AE49" s="54"/>
      <c r="AF49" s="54"/>
      <c r="AG49" s="57"/>
      <c r="AH49" s="60"/>
    </row>
    <row r="50" spans="2:39" ht="29.25" customHeight="1">
      <c r="B50" s="178" t="s">
        <v>47</v>
      </c>
      <c r="C50" s="179"/>
      <c r="D50" s="179"/>
      <c r="E50" s="179"/>
      <c r="F50" s="179"/>
      <c r="G50" s="179"/>
      <c r="H50" s="179"/>
      <c r="I50" s="179"/>
      <c r="J50" s="179"/>
      <c r="K50" s="179"/>
      <c r="L50" s="179"/>
      <c r="M50" s="179"/>
      <c r="N50" s="179"/>
      <c r="O50" s="179"/>
      <c r="P50" s="179"/>
      <c r="Q50" s="179"/>
      <c r="R50" s="179"/>
      <c r="S50" s="179"/>
      <c r="T50" s="180"/>
      <c r="U50" s="204"/>
      <c r="V50" s="205"/>
      <c r="W50" s="179" t="s">
        <v>152</v>
      </c>
      <c r="X50" s="180"/>
      <c r="Y50" s="206">
        <f ca="1">SUM(Y22:AB49)</f>
        <v>0</v>
      </c>
      <c r="Z50" s="207"/>
      <c r="AA50" s="207"/>
      <c r="AB50" s="207"/>
      <c r="AC50" s="51" t="s">
        <v>30</v>
      </c>
      <c r="AD50" s="21"/>
    </row>
    <row r="51" spans="2:39" s="14" customFormat="1">
      <c r="B51" s="26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</row>
    <row r="52" spans="2:39" s="15" customFormat="1"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</row>
    <row r="53" spans="2:39" s="14" customFormat="1">
      <c r="B53" s="26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</row>
    <row r="54" spans="2:39" s="15" customFormat="1"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</row>
  </sheetData>
  <mergeCells count="191">
    <mergeCell ref="B50:T50"/>
    <mergeCell ref="U50:V50"/>
    <mergeCell ref="W50:X50"/>
    <mergeCell ref="Y50:AB50"/>
    <mergeCell ref="B9:AC10"/>
    <mergeCell ref="B11:B15"/>
    <mergeCell ref="C13:E14"/>
    <mergeCell ref="B17:B18"/>
    <mergeCell ref="U48:V48"/>
    <mergeCell ref="W48:X48"/>
    <mergeCell ref="Y48:AB48"/>
    <mergeCell ref="AD48:AE48"/>
    <mergeCell ref="AF48:AG48"/>
    <mergeCell ref="AH48:AK48"/>
    <mergeCell ref="U49:V49"/>
    <mergeCell ref="W49:X49"/>
    <mergeCell ref="Y49:AB49"/>
    <mergeCell ref="U46:V46"/>
    <mergeCell ref="W46:X46"/>
    <mergeCell ref="Y46:AB46"/>
    <mergeCell ref="AD46:AE46"/>
    <mergeCell ref="AF46:AG46"/>
    <mergeCell ref="AH46:AK46"/>
    <mergeCell ref="U47:V47"/>
    <mergeCell ref="W47:X47"/>
    <mergeCell ref="Y47:AB47"/>
    <mergeCell ref="U44:V44"/>
    <mergeCell ref="W44:X44"/>
    <mergeCell ref="Y44:AB44"/>
    <mergeCell ref="AD44:AE44"/>
    <mergeCell ref="AF44:AG44"/>
    <mergeCell ref="AH44:AK44"/>
    <mergeCell ref="U45:V45"/>
    <mergeCell ref="W45:X45"/>
    <mergeCell ref="Y45:AB45"/>
    <mergeCell ref="AD45:AE45"/>
    <mergeCell ref="AF45:AG45"/>
    <mergeCell ref="AH45:AK45"/>
    <mergeCell ref="U42:V42"/>
    <mergeCell ref="W42:X42"/>
    <mergeCell ref="Y42:AB42"/>
    <mergeCell ref="AD42:AE42"/>
    <mergeCell ref="AF42:AG42"/>
    <mergeCell ref="AH42:AK42"/>
    <mergeCell ref="U43:V43"/>
    <mergeCell ref="W43:X43"/>
    <mergeCell ref="Y43:AB43"/>
    <mergeCell ref="AD43:AE43"/>
    <mergeCell ref="AF43:AG43"/>
    <mergeCell ref="AH43:AK43"/>
    <mergeCell ref="U40:V40"/>
    <mergeCell ref="W40:X40"/>
    <mergeCell ref="Y40:AB40"/>
    <mergeCell ref="AD40:AE40"/>
    <mergeCell ref="AF40:AG40"/>
    <mergeCell ref="AH40:AK40"/>
    <mergeCell ref="U41:V41"/>
    <mergeCell ref="W41:X41"/>
    <mergeCell ref="Y41:AB41"/>
    <mergeCell ref="AD41:AE41"/>
    <mergeCell ref="AF41:AG41"/>
    <mergeCell ref="AH41:AK41"/>
    <mergeCell ref="AD38:AE38"/>
    <mergeCell ref="AF38:AG38"/>
    <mergeCell ref="AH38:AK38"/>
    <mergeCell ref="U39:V39"/>
    <mergeCell ref="W39:X39"/>
    <mergeCell ref="Y39:AB39"/>
    <mergeCell ref="AD39:AE39"/>
    <mergeCell ref="AF39:AG39"/>
    <mergeCell ref="AH39:AK39"/>
    <mergeCell ref="U36:V36"/>
    <mergeCell ref="W36:X36"/>
    <mergeCell ref="Y36:AB36"/>
    <mergeCell ref="U37:V37"/>
    <mergeCell ref="W37:X37"/>
    <mergeCell ref="Y37:AB37"/>
    <mergeCell ref="U38:V38"/>
    <mergeCell ref="W38:X38"/>
    <mergeCell ref="Y38:AB38"/>
    <mergeCell ref="U34:V34"/>
    <mergeCell ref="W34:X34"/>
    <mergeCell ref="Y34:AB34"/>
    <mergeCell ref="AD34:AE34"/>
    <mergeCell ref="AF34:AG34"/>
    <mergeCell ref="AH34:AK34"/>
    <mergeCell ref="U35:V35"/>
    <mergeCell ref="W35:X35"/>
    <mergeCell ref="Y35:AB35"/>
    <mergeCell ref="U32:V32"/>
    <mergeCell ref="W32:X32"/>
    <mergeCell ref="Y32:AB32"/>
    <mergeCell ref="U33:V33"/>
    <mergeCell ref="W33:X33"/>
    <mergeCell ref="Y33:AB33"/>
    <mergeCell ref="AD33:AE33"/>
    <mergeCell ref="AF33:AG33"/>
    <mergeCell ref="AH33:AK33"/>
    <mergeCell ref="U30:V30"/>
    <mergeCell ref="W30:X30"/>
    <mergeCell ref="Y30:AB30"/>
    <mergeCell ref="AD30:AE30"/>
    <mergeCell ref="AF30:AG30"/>
    <mergeCell ref="AH30:AK30"/>
    <mergeCell ref="U31:V31"/>
    <mergeCell ref="W31:X31"/>
    <mergeCell ref="Y31:AB31"/>
    <mergeCell ref="AD31:AE31"/>
    <mergeCell ref="AF31:AG31"/>
    <mergeCell ref="AH31:AK31"/>
    <mergeCell ref="U28:V28"/>
    <mergeCell ref="W28:X28"/>
    <mergeCell ref="Y28:AB28"/>
    <mergeCell ref="AD28:AE28"/>
    <mergeCell ref="AF28:AG28"/>
    <mergeCell ref="AH28:AK28"/>
    <mergeCell ref="U29:V29"/>
    <mergeCell ref="W29:X29"/>
    <mergeCell ref="Y29:AB29"/>
    <mergeCell ref="AD29:AE29"/>
    <mergeCell ref="AF29:AG29"/>
    <mergeCell ref="AH29:AK29"/>
    <mergeCell ref="U26:V26"/>
    <mergeCell ref="W26:X26"/>
    <mergeCell ref="Y26:AB26"/>
    <mergeCell ref="AD26:AE26"/>
    <mergeCell ref="AF26:AG26"/>
    <mergeCell ref="AH26:AK26"/>
    <mergeCell ref="U27:V27"/>
    <mergeCell ref="W27:X27"/>
    <mergeCell ref="Y27:AB27"/>
    <mergeCell ref="AD27:AE27"/>
    <mergeCell ref="AF27:AG27"/>
    <mergeCell ref="AH27:AK27"/>
    <mergeCell ref="U24:V24"/>
    <mergeCell ref="W24:X24"/>
    <mergeCell ref="Y24:AB24"/>
    <mergeCell ref="AD24:AE24"/>
    <mergeCell ref="AF24:AG24"/>
    <mergeCell ref="AH24:AK24"/>
    <mergeCell ref="U25:V25"/>
    <mergeCell ref="W25:X25"/>
    <mergeCell ref="Y25:AB25"/>
    <mergeCell ref="AD25:AE25"/>
    <mergeCell ref="AF25:AG25"/>
    <mergeCell ref="AH25:AK25"/>
    <mergeCell ref="AH21:AM21"/>
    <mergeCell ref="U22:V22"/>
    <mergeCell ref="W22:X22"/>
    <mergeCell ref="Y22:AB22"/>
    <mergeCell ref="AD22:AE22"/>
    <mergeCell ref="AF22:AG22"/>
    <mergeCell ref="AH22:AK22"/>
    <mergeCell ref="U23:V23"/>
    <mergeCell ref="W23:X23"/>
    <mergeCell ref="Y23:AB23"/>
    <mergeCell ref="AD23:AE23"/>
    <mergeCell ref="AF23:AG23"/>
    <mergeCell ref="AH23:AK23"/>
    <mergeCell ref="C18:J18"/>
    <mergeCell ref="K18:M18"/>
    <mergeCell ref="N18:R18"/>
    <mergeCell ref="S18:U18"/>
    <mergeCell ref="V18:AC18"/>
    <mergeCell ref="B21:T21"/>
    <mergeCell ref="U21:X21"/>
    <mergeCell ref="Y21:AC21"/>
    <mergeCell ref="AD21:AG21"/>
    <mergeCell ref="I13:J13"/>
    <mergeCell ref="L13:N13"/>
    <mergeCell ref="F14:AC14"/>
    <mergeCell ref="C15:J15"/>
    <mergeCell ref="K15:M15"/>
    <mergeCell ref="N15:R15"/>
    <mergeCell ref="S15:U15"/>
    <mergeCell ref="V15:AC15"/>
    <mergeCell ref="C17:J17"/>
    <mergeCell ref="K17:M17"/>
    <mergeCell ref="N17:R17"/>
    <mergeCell ref="S17:U17"/>
    <mergeCell ref="V17:AC17"/>
    <mergeCell ref="B3:AC3"/>
    <mergeCell ref="B4:AC4"/>
    <mergeCell ref="U6:V6"/>
    <mergeCell ref="X6:Y6"/>
    <mergeCell ref="AA6:AB6"/>
    <mergeCell ref="C7:I7"/>
    <mergeCell ref="C11:E11"/>
    <mergeCell ref="F11:AC11"/>
    <mergeCell ref="C12:E12"/>
    <mergeCell ref="F12:AC12"/>
  </mergeCells>
  <phoneticPr fontId="3"/>
  <conditionalFormatting sqref="U6:V6">
    <cfRule type="containsBlanks" dxfId="11" priority="3">
      <formula>LEN(TRIM(U6))=0</formula>
    </cfRule>
    <cfRule type="containsBlanks" dxfId="10" priority="2">
      <formula>LEN(TRIM(U6))=0</formula>
    </cfRule>
  </conditionalFormatting>
  <conditionalFormatting sqref="I13:J13 L13:N13 N15:R15 N17:R18 X6:Y6 AA6:AB6 F11:AC12 F14:AC14 V15:AC15 V17:AC18">
    <cfRule type="containsBlanks" dxfId="9" priority="1">
      <formula>LEN(TRIM(F6))=0</formula>
    </cfRule>
  </conditionalFormatting>
  <dataValidations count="2">
    <dataValidation imeMode="halfAlpha" allowBlank="1" showInputMessage="1" showErrorMessage="1" sqref="X6:Y6 U6:V6 V17:AC17 L13:N13 I13:J13 N17:S17 AA6:AB6"/>
    <dataValidation imeMode="fullKatakana" allowBlank="1" showInputMessage="1" showErrorMessage="1" sqref="F11:AC11"/>
  </dataValidations>
  <printOptions horizontalCentered="1"/>
  <pageMargins left="0.19685039370078738" right="0.19685039370078738" top="0.39370078740157477" bottom="0.39370078740157477" header="0" footer="0"/>
  <pageSetup paperSize="9" scale="95" fitToHeight="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P104"/>
  <sheetViews>
    <sheetView showGridLines="0" view="pageBreakPreview" zoomScale="70" zoomScaleNormal="140" zoomScaleSheetLayoutView="70" workbookViewId="0">
      <selection activeCell="I3" sqref="I3"/>
    </sheetView>
  </sheetViews>
  <sheetFormatPr defaultColWidth="2.25" defaultRowHeight="13.5"/>
  <cols>
    <col min="1" max="1" width="2.25" style="65"/>
    <col min="2" max="2" width="3.125" style="65" customWidth="1"/>
    <col min="3" max="3" width="16.875" style="65" customWidth="1"/>
    <col min="4" max="4" width="12.875" style="65" customWidth="1"/>
    <col min="5" max="7" width="18.875" style="65" customWidth="1"/>
    <col min="8" max="8" width="20.25" style="65" customWidth="1"/>
    <col min="9" max="14" width="17.25" style="65" customWidth="1"/>
    <col min="15" max="15" width="8.625" style="65" hidden="1" customWidth="1"/>
    <col min="16" max="16" width="19.25" style="65" bestFit="1" customWidth="1"/>
    <col min="17" max="16384" width="2.25" style="65"/>
  </cols>
  <sheetData>
    <row r="1" spans="1:16" ht="24.75" customHeight="1">
      <c r="A1" s="66" t="s">
        <v>153</v>
      </c>
      <c r="M1" s="77"/>
      <c r="N1" s="219"/>
      <c r="O1" s="219"/>
    </row>
    <row r="2" spans="1:16" ht="24.75" customHeight="1">
      <c r="B2" s="67"/>
      <c r="C2" s="66" t="s">
        <v>154</v>
      </c>
      <c r="N2" s="77" t="s">
        <v>89</v>
      </c>
      <c r="O2" s="77" t="s">
        <v>48</v>
      </c>
    </row>
    <row r="3" spans="1:16" ht="33.75" customHeight="1">
      <c r="B3" s="68" t="s">
        <v>32</v>
      </c>
      <c r="C3" s="70" t="s">
        <v>155</v>
      </c>
      <c r="D3" s="73" t="s">
        <v>113</v>
      </c>
      <c r="E3" s="74" t="s">
        <v>38</v>
      </c>
      <c r="F3" s="74" t="s">
        <v>52</v>
      </c>
      <c r="G3" s="74" t="s">
        <v>41</v>
      </c>
      <c r="H3" s="73" t="s">
        <v>18</v>
      </c>
      <c r="I3" s="74" t="s">
        <v>109</v>
      </c>
      <c r="J3" s="74" t="s">
        <v>110</v>
      </c>
      <c r="K3" s="74" t="s">
        <v>111</v>
      </c>
      <c r="L3" s="74" t="s">
        <v>112</v>
      </c>
      <c r="M3" s="74" t="s">
        <v>70</v>
      </c>
      <c r="N3" s="78" t="s">
        <v>24</v>
      </c>
      <c r="O3" s="80" t="s">
        <v>91</v>
      </c>
      <c r="P3" s="82" t="s">
        <v>55</v>
      </c>
    </row>
    <row r="4" spans="1:16" ht="22.5" customHeight="1">
      <c r="B4" s="69">
        <f t="shared" ref="B4:B67" si="0">ROW()-3</f>
        <v>1</v>
      </c>
      <c r="C4" s="71">
        <f t="shared" ref="C4:C67" ca="1" si="1">IF(OR($P4="国保連へ申請",$P4="申請可"),IFERROR(INDIRECT("個票"&amp;$B4&amp;"！$Ｍ4"),""),"")</f>
        <v>0</v>
      </c>
      <c r="D4" s="71" t="str">
        <f t="shared" ref="D4:D67" ca="1" si="2">IF(OR($P4="国保連へ申請",$P4="申請可"),IFERROR(ASC(INDIRECT("個票"&amp;$B4&amp;"！$ＡＨ$4")),""),"")</f>
        <v/>
      </c>
      <c r="E4" s="71">
        <f t="shared" ref="E4:E67" ca="1" si="3">IF(OR($P4="国保連へ申請",$P4="申請可"),IFERROR(INDIRECT("個票"&amp;$B4&amp;"！$Ｍ$5"),""),"")</f>
        <v>0</v>
      </c>
      <c r="F4" s="71">
        <f t="shared" ref="F4:F67" ca="1" si="4">IF(OR($P4="国保連へ申請",$P4="申請可"),IFERROR(INDIRECT("個票"&amp;$B4&amp;"！$Ｔ$8"),""),"")</f>
        <v>0</v>
      </c>
      <c r="G4" s="75">
        <f t="shared" ref="G4:G67" ca="1" si="5">IF(OR($P4="国保連へ申請",$P4="申請可"),IFERROR(INDIRECT("個票"&amp;$B4&amp;"！$Ｍ$7"),""),"")</f>
        <v>0</v>
      </c>
      <c r="H4" s="75" t="str">
        <f ca="1">IF(OR($P4="国保連へ申請",$P4="申請可"),IF(N4&gt;0,交付申請!$F$12,""),"")</f>
        <v/>
      </c>
      <c r="I4" s="76" t="str">
        <f t="shared" ref="I4:I67" ca="1" si="6">IF(OR($P4="国保連へ申請",$P4="申請可"),IFERROR(INDIRECT("個票"&amp;$B4&amp;"！$W$14"),""),"")</f>
        <v/>
      </c>
      <c r="J4" s="76" t="str">
        <f t="shared" ref="J4:J33" ca="1" si="7">IF(OR($P4="国保連へ申請",$P4="申請可"),IFERROR(INDIRECT("個票"&amp;$B4&amp;"！$W$15"),""),"")</f>
        <v/>
      </c>
      <c r="K4" s="76" t="str">
        <f t="shared" ref="K4:K67" ca="1" si="8">IF(OR($P4="国保連へ申請",$P4="申請可"),IFERROR(INDIRECT("個票"&amp;$B4&amp;"！$W$16"),""),"")</f>
        <v/>
      </c>
      <c r="L4" s="76" t="str">
        <f t="shared" ref="L4:L33" ca="1" si="9">IF(OR($P4="国保連へ申請",$P4="申請可"),IFERROR(INDIRECT("個票"&amp;$B4&amp;"！$W$17"),""),"")</f>
        <v/>
      </c>
      <c r="M4" s="76">
        <f t="shared" ref="M4:M33" ca="1" si="10">IF(OR($P4="国保連へ申請",$P4="申請可"),IFERROR(INDIRECT("個票"&amp;$B4&amp;"！$W$18"),""),"")</f>
        <v>0</v>
      </c>
      <c r="N4" s="79">
        <f t="shared" ref="N4:N67" ca="1" si="11">IF(OR($P4="国保連へ申請",$P4="申請可"),IFERROR(INDIRECT("個票"&amp;$B4&amp;"！$AH$11"),""),"")</f>
        <v>0</v>
      </c>
      <c r="O4" s="81"/>
      <c r="P4" s="82" t="str">
        <f t="shared" ref="P4:P67" ca="1" si="12">IFERROR(INDIRECT("個票"&amp;$B4&amp;"！$AQ$３9"),"")</f>
        <v>申請可</v>
      </c>
    </row>
    <row r="5" spans="1:16" ht="22.5" customHeight="1">
      <c r="B5" s="69">
        <f t="shared" si="0"/>
        <v>2</v>
      </c>
      <c r="C5" s="71" t="str">
        <f t="shared" ca="1" si="1"/>
        <v/>
      </c>
      <c r="D5" s="71" t="str">
        <f t="shared" ca="1" si="2"/>
        <v/>
      </c>
      <c r="E5" s="71" t="str">
        <f t="shared" ca="1" si="3"/>
        <v/>
      </c>
      <c r="F5" s="71" t="str">
        <f t="shared" ca="1" si="4"/>
        <v/>
      </c>
      <c r="G5" s="75" t="str">
        <f t="shared" ca="1" si="5"/>
        <v/>
      </c>
      <c r="H5" s="75" t="str">
        <f ca="1">IF(OR($P5="国保連へ申請",$P5="申請可"),IF(N5&gt;0,交付申請!$F$12,""),"")</f>
        <v/>
      </c>
      <c r="I5" s="76" t="str">
        <f t="shared" ca="1" si="6"/>
        <v/>
      </c>
      <c r="J5" s="76" t="str">
        <f t="shared" ca="1" si="7"/>
        <v/>
      </c>
      <c r="K5" s="76" t="str">
        <f t="shared" ca="1" si="8"/>
        <v/>
      </c>
      <c r="L5" s="76" t="str">
        <f t="shared" ca="1" si="9"/>
        <v/>
      </c>
      <c r="M5" s="76" t="str">
        <f t="shared" ca="1" si="10"/>
        <v/>
      </c>
      <c r="N5" s="79" t="str">
        <f t="shared" ca="1" si="11"/>
        <v/>
      </c>
      <c r="O5" s="81"/>
      <c r="P5" s="82" t="str">
        <f t="shared" ca="1" si="12"/>
        <v/>
      </c>
    </row>
    <row r="6" spans="1:16" ht="22.5" customHeight="1">
      <c r="B6" s="69">
        <f t="shared" si="0"/>
        <v>3</v>
      </c>
      <c r="C6" s="71" t="str">
        <f t="shared" ca="1" si="1"/>
        <v/>
      </c>
      <c r="D6" s="71" t="str">
        <f t="shared" ca="1" si="2"/>
        <v/>
      </c>
      <c r="E6" s="71" t="str">
        <f t="shared" ca="1" si="3"/>
        <v/>
      </c>
      <c r="F6" s="71" t="str">
        <f t="shared" ca="1" si="4"/>
        <v/>
      </c>
      <c r="G6" s="75" t="str">
        <f t="shared" ca="1" si="5"/>
        <v/>
      </c>
      <c r="H6" s="75" t="str">
        <f ca="1">IF(OR($P6="国保連へ申請",$P6="申請可"),IF(N6&gt;0,交付申請!$F$12,""),"")</f>
        <v/>
      </c>
      <c r="I6" s="76" t="str">
        <f t="shared" ca="1" si="6"/>
        <v/>
      </c>
      <c r="J6" s="76" t="str">
        <f t="shared" ca="1" si="7"/>
        <v/>
      </c>
      <c r="K6" s="76" t="str">
        <f t="shared" ca="1" si="8"/>
        <v/>
      </c>
      <c r="L6" s="76" t="str">
        <f t="shared" ca="1" si="9"/>
        <v/>
      </c>
      <c r="M6" s="76" t="str">
        <f t="shared" ca="1" si="10"/>
        <v/>
      </c>
      <c r="N6" s="79" t="str">
        <f t="shared" ca="1" si="11"/>
        <v/>
      </c>
      <c r="O6" s="81"/>
      <c r="P6" s="82" t="str">
        <f t="shared" ca="1" si="12"/>
        <v/>
      </c>
    </row>
    <row r="7" spans="1:16" ht="22.5" customHeight="1">
      <c r="B7" s="69">
        <f t="shared" si="0"/>
        <v>4</v>
      </c>
      <c r="C7" s="71" t="str">
        <f t="shared" ca="1" si="1"/>
        <v/>
      </c>
      <c r="D7" s="71" t="str">
        <f t="shared" ca="1" si="2"/>
        <v/>
      </c>
      <c r="E7" s="71" t="str">
        <f t="shared" ca="1" si="3"/>
        <v/>
      </c>
      <c r="F7" s="71" t="str">
        <f t="shared" ca="1" si="4"/>
        <v/>
      </c>
      <c r="G7" s="75" t="str">
        <f t="shared" ca="1" si="5"/>
        <v/>
      </c>
      <c r="H7" s="75" t="str">
        <f ca="1">IF(OR($P7="国保連へ申請",$P7="申請可"),IF(N7&gt;0,交付申請!$F$12,""),"")</f>
        <v/>
      </c>
      <c r="I7" s="76" t="str">
        <f t="shared" ca="1" si="6"/>
        <v/>
      </c>
      <c r="J7" s="76" t="str">
        <f t="shared" ca="1" si="7"/>
        <v/>
      </c>
      <c r="K7" s="76" t="str">
        <f t="shared" ca="1" si="8"/>
        <v/>
      </c>
      <c r="L7" s="76" t="str">
        <f t="shared" ca="1" si="9"/>
        <v/>
      </c>
      <c r="M7" s="76" t="str">
        <f t="shared" ca="1" si="10"/>
        <v/>
      </c>
      <c r="N7" s="79" t="str">
        <f t="shared" ca="1" si="11"/>
        <v/>
      </c>
      <c r="O7" s="81"/>
      <c r="P7" s="82" t="str">
        <f t="shared" ca="1" si="12"/>
        <v/>
      </c>
    </row>
    <row r="8" spans="1:16" ht="22.5" customHeight="1">
      <c r="B8" s="69">
        <f t="shared" si="0"/>
        <v>5</v>
      </c>
      <c r="C8" s="71" t="str">
        <f t="shared" ca="1" si="1"/>
        <v/>
      </c>
      <c r="D8" s="71" t="str">
        <f t="shared" ca="1" si="2"/>
        <v/>
      </c>
      <c r="E8" s="71" t="str">
        <f t="shared" ca="1" si="3"/>
        <v/>
      </c>
      <c r="F8" s="71" t="str">
        <f t="shared" ca="1" si="4"/>
        <v/>
      </c>
      <c r="G8" s="75" t="str">
        <f t="shared" ca="1" si="5"/>
        <v/>
      </c>
      <c r="H8" s="75" t="str">
        <f ca="1">IF(OR($P8="国保連へ申請",$P8="申請可"),IF(N8&gt;0,交付申請!$F$12,""),"")</f>
        <v/>
      </c>
      <c r="I8" s="76" t="str">
        <f t="shared" ca="1" si="6"/>
        <v/>
      </c>
      <c r="J8" s="76" t="str">
        <f t="shared" ca="1" si="7"/>
        <v/>
      </c>
      <c r="K8" s="76" t="str">
        <f t="shared" ca="1" si="8"/>
        <v/>
      </c>
      <c r="L8" s="76" t="str">
        <f t="shared" ca="1" si="9"/>
        <v/>
      </c>
      <c r="M8" s="76" t="str">
        <f t="shared" ca="1" si="10"/>
        <v/>
      </c>
      <c r="N8" s="79" t="str">
        <f t="shared" ca="1" si="11"/>
        <v/>
      </c>
      <c r="O8" s="81"/>
      <c r="P8" s="82" t="str">
        <f t="shared" ca="1" si="12"/>
        <v/>
      </c>
    </row>
    <row r="9" spans="1:16" ht="22.5" customHeight="1">
      <c r="B9" s="69">
        <f t="shared" si="0"/>
        <v>6</v>
      </c>
      <c r="C9" s="71" t="str">
        <f t="shared" ca="1" si="1"/>
        <v/>
      </c>
      <c r="D9" s="71" t="str">
        <f t="shared" ca="1" si="2"/>
        <v/>
      </c>
      <c r="E9" s="71" t="str">
        <f t="shared" ca="1" si="3"/>
        <v/>
      </c>
      <c r="F9" s="71" t="str">
        <f t="shared" ca="1" si="4"/>
        <v/>
      </c>
      <c r="G9" s="75" t="str">
        <f t="shared" ca="1" si="5"/>
        <v/>
      </c>
      <c r="H9" s="75" t="str">
        <f ca="1">IF(OR($P9="国保連へ申請",$P9="申請可"),IF(N9&gt;0,交付申請!$F$12,""),"")</f>
        <v/>
      </c>
      <c r="I9" s="76" t="str">
        <f t="shared" ca="1" si="6"/>
        <v/>
      </c>
      <c r="J9" s="76" t="str">
        <f t="shared" ca="1" si="7"/>
        <v/>
      </c>
      <c r="K9" s="76" t="str">
        <f t="shared" ca="1" si="8"/>
        <v/>
      </c>
      <c r="L9" s="76" t="str">
        <f t="shared" ca="1" si="9"/>
        <v/>
      </c>
      <c r="M9" s="76" t="str">
        <f t="shared" ca="1" si="10"/>
        <v/>
      </c>
      <c r="N9" s="79" t="str">
        <f t="shared" ca="1" si="11"/>
        <v/>
      </c>
      <c r="O9" s="81"/>
      <c r="P9" s="82" t="str">
        <f t="shared" ca="1" si="12"/>
        <v/>
      </c>
    </row>
    <row r="10" spans="1:16" ht="22.5" customHeight="1">
      <c r="B10" s="69">
        <f t="shared" si="0"/>
        <v>7</v>
      </c>
      <c r="C10" s="71" t="str">
        <f t="shared" ca="1" si="1"/>
        <v/>
      </c>
      <c r="D10" s="71" t="str">
        <f t="shared" ca="1" si="2"/>
        <v/>
      </c>
      <c r="E10" s="71" t="str">
        <f t="shared" ca="1" si="3"/>
        <v/>
      </c>
      <c r="F10" s="71" t="str">
        <f t="shared" ca="1" si="4"/>
        <v/>
      </c>
      <c r="G10" s="75" t="str">
        <f t="shared" ca="1" si="5"/>
        <v/>
      </c>
      <c r="H10" s="75" t="str">
        <f ca="1">IF(OR($P10="国保連へ申請",$P10="申請可"),IF(N10&gt;0,交付申請!$F$12,""),"")</f>
        <v/>
      </c>
      <c r="I10" s="76" t="str">
        <f t="shared" ca="1" si="6"/>
        <v/>
      </c>
      <c r="J10" s="76" t="str">
        <f t="shared" ca="1" si="7"/>
        <v/>
      </c>
      <c r="K10" s="76" t="str">
        <f t="shared" ca="1" si="8"/>
        <v/>
      </c>
      <c r="L10" s="76" t="str">
        <f t="shared" ca="1" si="9"/>
        <v/>
      </c>
      <c r="M10" s="76" t="str">
        <f t="shared" ca="1" si="10"/>
        <v/>
      </c>
      <c r="N10" s="79" t="str">
        <f t="shared" ca="1" si="11"/>
        <v/>
      </c>
      <c r="O10" s="81"/>
      <c r="P10" s="82" t="str">
        <f t="shared" ca="1" si="12"/>
        <v/>
      </c>
    </row>
    <row r="11" spans="1:16" ht="22.5" customHeight="1">
      <c r="B11" s="69">
        <f t="shared" si="0"/>
        <v>8</v>
      </c>
      <c r="C11" s="71" t="str">
        <f t="shared" ca="1" si="1"/>
        <v/>
      </c>
      <c r="D11" s="71" t="str">
        <f t="shared" ca="1" si="2"/>
        <v/>
      </c>
      <c r="E11" s="71" t="str">
        <f t="shared" ca="1" si="3"/>
        <v/>
      </c>
      <c r="F11" s="71" t="str">
        <f t="shared" ca="1" si="4"/>
        <v/>
      </c>
      <c r="G11" s="75" t="str">
        <f t="shared" ca="1" si="5"/>
        <v/>
      </c>
      <c r="H11" s="75" t="str">
        <f ca="1">IF(OR($P11="国保連へ申請",$P11="申請可"),IF(N11&gt;0,交付申請!$F$12,""),"")</f>
        <v/>
      </c>
      <c r="I11" s="76" t="str">
        <f t="shared" ca="1" si="6"/>
        <v/>
      </c>
      <c r="J11" s="76" t="str">
        <f t="shared" ca="1" si="7"/>
        <v/>
      </c>
      <c r="K11" s="76" t="str">
        <f t="shared" ca="1" si="8"/>
        <v/>
      </c>
      <c r="L11" s="76" t="str">
        <f t="shared" ca="1" si="9"/>
        <v/>
      </c>
      <c r="M11" s="76" t="str">
        <f t="shared" ca="1" si="10"/>
        <v/>
      </c>
      <c r="N11" s="79" t="str">
        <f t="shared" ca="1" si="11"/>
        <v/>
      </c>
      <c r="O11" s="81"/>
      <c r="P11" s="82" t="str">
        <f t="shared" ca="1" si="12"/>
        <v/>
      </c>
    </row>
    <row r="12" spans="1:16" ht="22.5" customHeight="1">
      <c r="B12" s="69">
        <f t="shared" si="0"/>
        <v>9</v>
      </c>
      <c r="C12" s="71" t="str">
        <f t="shared" ca="1" si="1"/>
        <v/>
      </c>
      <c r="D12" s="71" t="str">
        <f t="shared" ca="1" si="2"/>
        <v/>
      </c>
      <c r="E12" s="71" t="str">
        <f t="shared" ca="1" si="3"/>
        <v/>
      </c>
      <c r="F12" s="71" t="str">
        <f t="shared" ca="1" si="4"/>
        <v/>
      </c>
      <c r="G12" s="75" t="str">
        <f t="shared" ca="1" si="5"/>
        <v/>
      </c>
      <c r="H12" s="75" t="str">
        <f ca="1">IF(OR($P12="国保連へ申請",$P12="申請可"),IF(N12&gt;0,交付申請!$F$12,""),"")</f>
        <v/>
      </c>
      <c r="I12" s="76" t="str">
        <f t="shared" ca="1" si="6"/>
        <v/>
      </c>
      <c r="J12" s="76" t="str">
        <f t="shared" ca="1" si="7"/>
        <v/>
      </c>
      <c r="K12" s="76" t="str">
        <f t="shared" ca="1" si="8"/>
        <v/>
      </c>
      <c r="L12" s="76" t="str">
        <f t="shared" ca="1" si="9"/>
        <v/>
      </c>
      <c r="M12" s="76" t="str">
        <f t="shared" ca="1" si="10"/>
        <v/>
      </c>
      <c r="N12" s="79" t="str">
        <f t="shared" ca="1" si="11"/>
        <v/>
      </c>
      <c r="O12" s="81"/>
      <c r="P12" s="82" t="str">
        <f t="shared" ca="1" si="12"/>
        <v/>
      </c>
    </row>
    <row r="13" spans="1:16" ht="22.5" customHeight="1">
      <c r="B13" s="69">
        <f t="shared" si="0"/>
        <v>10</v>
      </c>
      <c r="C13" s="71" t="str">
        <f t="shared" ca="1" si="1"/>
        <v/>
      </c>
      <c r="D13" s="71" t="str">
        <f t="shared" ca="1" si="2"/>
        <v/>
      </c>
      <c r="E13" s="71" t="str">
        <f t="shared" ca="1" si="3"/>
        <v/>
      </c>
      <c r="F13" s="71" t="str">
        <f t="shared" ca="1" si="4"/>
        <v/>
      </c>
      <c r="G13" s="75" t="str">
        <f t="shared" ca="1" si="5"/>
        <v/>
      </c>
      <c r="H13" s="75" t="str">
        <f ca="1">IF(OR($P13="国保連へ申請",$P13="申請可"),IF(N13&gt;0,交付申請!$F$12,""),"")</f>
        <v/>
      </c>
      <c r="I13" s="76" t="str">
        <f t="shared" ca="1" si="6"/>
        <v/>
      </c>
      <c r="J13" s="76" t="str">
        <f t="shared" ca="1" si="7"/>
        <v/>
      </c>
      <c r="K13" s="76" t="str">
        <f t="shared" ca="1" si="8"/>
        <v/>
      </c>
      <c r="L13" s="76" t="str">
        <f t="shared" ca="1" si="9"/>
        <v/>
      </c>
      <c r="M13" s="76" t="str">
        <f t="shared" ca="1" si="10"/>
        <v/>
      </c>
      <c r="N13" s="79" t="str">
        <f t="shared" ca="1" si="11"/>
        <v/>
      </c>
      <c r="O13" s="81"/>
      <c r="P13" s="82" t="str">
        <f t="shared" ca="1" si="12"/>
        <v/>
      </c>
    </row>
    <row r="14" spans="1:16" ht="22.5" customHeight="1">
      <c r="B14" s="69">
        <f t="shared" si="0"/>
        <v>11</v>
      </c>
      <c r="C14" s="71" t="str">
        <f t="shared" ca="1" si="1"/>
        <v/>
      </c>
      <c r="D14" s="71" t="str">
        <f t="shared" ca="1" si="2"/>
        <v/>
      </c>
      <c r="E14" s="71" t="str">
        <f t="shared" ca="1" si="3"/>
        <v/>
      </c>
      <c r="F14" s="71" t="str">
        <f t="shared" ca="1" si="4"/>
        <v/>
      </c>
      <c r="G14" s="75" t="str">
        <f t="shared" ca="1" si="5"/>
        <v/>
      </c>
      <c r="H14" s="75" t="str">
        <f ca="1">IF(OR($P14="国保連へ申請",$P14="申請可"),IF(N14&gt;0,交付申請!$F$12,""),"")</f>
        <v/>
      </c>
      <c r="I14" s="76" t="str">
        <f t="shared" ca="1" si="6"/>
        <v/>
      </c>
      <c r="J14" s="76" t="str">
        <f t="shared" ca="1" si="7"/>
        <v/>
      </c>
      <c r="K14" s="76" t="str">
        <f t="shared" ca="1" si="8"/>
        <v/>
      </c>
      <c r="L14" s="76" t="str">
        <f t="shared" ca="1" si="9"/>
        <v/>
      </c>
      <c r="M14" s="76" t="str">
        <f t="shared" ca="1" si="10"/>
        <v/>
      </c>
      <c r="N14" s="79" t="str">
        <f t="shared" ca="1" si="11"/>
        <v/>
      </c>
      <c r="O14" s="81"/>
      <c r="P14" s="82" t="str">
        <f t="shared" ca="1" si="12"/>
        <v/>
      </c>
    </row>
    <row r="15" spans="1:16" ht="22.5" customHeight="1">
      <c r="B15" s="69">
        <f t="shared" si="0"/>
        <v>12</v>
      </c>
      <c r="C15" s="71" t="str">
        <f t="shared" ca="1" si="1"/>
        <v/>
      </c>
      <c r="D15" s="71" t="str">
        <f t="shared" ca="1" si="2"/>
        <v/>
      </c>
      <c r="E15" s="71" t="str">
        <f t="shared" ca="1" si="3"/>
        <v/>
      </c>
      <c r="F15" s="71" t="str">
        <f t="shared" ca="1" si="4"/>
        <v/>
      </c>
      <c r="G15" s="75" t="str">
        <f t="shared" ca="1" si="5"/>
        <v/>
      </c>
      <c r="H15" s="75" t="str">
        <f ca="1">IF(OR($P15="国保連へ申請",$P15="申請可"),IF(N15&gt;0,交付申請!$F$12,""),"")</f>
        <v/>
      </c>
      <c r="I15" s="76" t="str">
        <f t="shared" ca="1" si="6"/>
        <v/>
      </c>
      <c r="J15" s="76" t="str">
        <f t="shared" ca="1" si="7"/>
        <v/>
      </c>
      <c r="K15" s="76" t="str">
        <f t="shared" ca="1" si="8"/>
        <v/>
      </c>
      <c r="L15" s="76" t="str">
        <f t="shared" ca="1" si="9"/>
        <v/>
      </c>
      <c r="M15" s="76" t="str">
        <f t="shared" ca="1" si="10"/>
        <v/>
      </c>
      <c r="N15" s="79" t="str">
        <f t="shared" ca="1" si="11"/>
        <v/>
      </c>
      <c r="O15" s="81"/>
      <c r="P15" s="82" t="str">
        <f t="shared" ca="1" si="12"/>
        <v/>
      </c>
    </row>
    <row r="16" spans="1:16" ht="22.5" customHeight="1">
      <c r="B16" s="69">
        <f t="shared" si="0"/>
        <v>13</v>
      </c>
      <c r="C16" s="71" t="str">
        <f t="shared" ca="1" si="1"/>
        <v/>
      </c>
      <c r="D16" s="71" t="str">
        <f t="shared" ca="1" si="2"/>
        <v/>
      </c>
      <c r="E16" s="71" t="str">
        <f t="shared" ca="1" si="3"/>
        <v/>
      </c>
      <c r="F16" s="71" t="str">
        <f t="shared" ca="1" si="4"/>
        <v/>
      </c>
      <c r="G16" s="75" t="str">
        <f t="shared" ca="1" si="5"/>
        <v/>
      </c>
      <c r="H16" s="75" t="str">
        <f ca="1">IF(OR($P16="国保連へ申請",$P16="申請可"),IF(N16&gt;0,交付申請!$F$12,""),"")</f>
        <v/>
      </c>
      <c r="I16" s="76" t="str">
        <f t="shared" ca="1" si="6"/>
        <v/>
      </c>
      <c r="J16" s="76" t="str">
        <f t="shared" ca="1" si="7"/>
        <v/>
      </c>
      <c r="K16" s="76" t="str">
        <f t="shared" ca="1" si="8"/>
        <v/>
      </c>
      <c r="L16" s="76" t="str">
        <f t="shared" ca="1" si="9"/>
        <v/>
      </c>
      <c r="M16" s="76" t="str">
        <f t="shared" ca="1" si="10"/>
        <v/>
      </c>
      <c r="N16" s="79" t="str">
        <f t="shared" ca="1" si="11"/>
        <v/>
      </c>
      <c r="O16" s="81"/>
      <c r="P16" s="82" t="str">
        <f t="shared" ca="1" si="12"/>
        <v/>
      </c>
    </row>
    <row r="17" spans="2:16" ht="22.5" customHeight="1">
      <c r="B17" s="69">
        <f t="shared" si="0"/>
        <v>14</v>
      </c>
      <c r="C17" s="71" t="str">
        <f t="shared" ca="1" si="1"/>
        <v/>
      </c>
      <c r="D17" s="71" t="str">
        <f t="shared" ca="1" si="2"/>
        <v/>
      </c>
      <c r="E17" s="71" t="str">
        <f t="shared" ca="1" si="3"/>
        <v/>
      </c>
      <c r="F17" s="71" t="str">
        <f t="shared" ca="1" si="4"/>
        <v/>
      </c>
      <c r="G17" s="75" t="str">
        <f t="shared" ca="1" si="5"/>
        <v/>
      </c>
      <c r="H17" s="75" t="str">
        <f ca="1">IF(OR($P17="国保連へ申請",$P17="申請可"),IF(N17&gt;0,交付申請!$F$12,""),"")</f>
        <v/>
      </c>
      <c r="I17" s="76" t="str">
        <f t="shared" ca="1" si="6"/>
        <v/>
      </c>
      <c r="J17" s="76" t="str">
        <f t="shared" ca="1" si="7"/>
        <v/>
      </c>
      <c r="K17" s="76" t="str">
        <f t="shared" ca="1" si="8"/>
        <v/>
      </c>
      <c r="L17" s="76" t="str">
        <f t="shared" ca="1" si="9"/>
        <v/>
      </c>
      <c r="M17" s="76" t="str">
        <f t="shared" ca="1" si="10"/>
        <v/>
      </c>
      <c r="N17" s="79" t="str">
        <f t="shared" ca="1" si="11"/>
        <v/>
      </c>
      <c r="O17" s="81"/>
      <c r="P17" s="82" t="str">
        <f t="shared" ca="1" si="12"/>
        <v/>
      </c>
    </row>
    <row r="18" spans="2:16" ht="22.5" customHeight="1">
      <c r="B18" s="69">
        <f t="shared" si="0"/>
        <v>15</v>
      </c>
      <c r="C18" s="71" t="str">
        <f t="shared" ca="1" si="1"/>
        <v/>
      </c>
      <c r="D18" s="71" t="str">
        <f t="shared" ca="1" si="2"/>
        <v/>
      </c>
      <c r="E18" s="71" t="str">
        <f t="shared" ca="1" si="3"/>
        <v/>
      </c>
      <c r="F18" s="71" t="str">
        <f t="shared" ca="1" si="4"/>
        <v/>
      </c>
      <c r="G18" s="75" t="str">
        <f t="shared" ca="1" si="5"/>
        <v/>
      </c>
      <c r="H18" s="75" t="str">
        <f ca="1">IF(OR($P18="国保連へ申請",$P18="申請可"),IF(N18&gt;0,交付申請!$F$12,""),"")</f>
        <v/>
      </c>
      <c r="I18" s="76" t="str">
        <f t="shared" ca="1" si="6"/>
        <v/>
      </c>
      <c r="J18" s="76" t="str">
        <f t="shared" ca="1" si="7"/>
        <v/>
      </c>
      <c r="K18" s="76" t="str">
        <f t="shared" ca="1" si="8"/>
        <v/>
      </c>
      <c r="L18" s="76" t="str">
        <f t="shared" ca="1" si="9"/>
        <v/>
      </c>
      <c r="M18" s="76" t="str">
        <f t="shared" ca="1" si="10"/>
        <v/>
      </c>
      <c r="N18" s="79" t="str">
        <f t="shared" ca="1" si="11"/>
        <v/>
      </c>
      <c r="O18" s="81"/>
      <c r="P18" s="82" t="str">
        <f t="shared" ca="1" si="12"/>
        <v/>
      </c>
    </row>
    <row r="19" spans="2:16" ht="22.5" customHeight="1">
      <c r="B19" s="69">
        <f t="shared" si="0"/>
        <v>16</v>
      </c>
      <c r="C19" s="71" t="str">
        <f t="shared" ca="1" si="1"/>
        <v/>
      </c>
      <c r="D19" s="71" t="str">
        <f t="shared" ca="1" si="2"/>
        <v/>
      </c>
      <c r="E19" s="71" t="str">
        <f t="shared" ca="1" si="3"/>
        <v/>
      </c>
      <c r="F19" s="71" t="str">
        <f t="shared" ca="1" si="4"/>
        <v/>
      </c>
      <c r="G19" s="75" t="str">
        <f t="shared" ca="1" si="5"/>
        <v/>
      </c>
      <c r="H19" s="75" t="str">
        <f ca="1">IF(OR($P19="国保連へ申請",$P19="申請可"),IF(N19&gt;0,交付申請!$F$12,""),"")</f>
        <v/>
      </c>
      <c r="I19" s="76" t="str">
        <f t="shared" ca="1" si="6"/>
        <v/>
      </c>
      <c r="J19" s="76" t="str">
        <f t="shared" ca="1" si="7"/>
        <v/>
      </c>
      <c r="K19" s="76" t="str">
        <f t="shared" ca="1" si="8"/>
        <v/>
      </c>
      <c r="L19" s="76" t="str">
        <f t="shared" ca="1" si="9"/>
        <v/>
      </c>
      <c r="M19" s="76" t="str">
        <f t="shared" ca="1" si="10"/>
        <v/>
      </c>
      <c r="N19" s="79" t="str">
        <f t="shared" ca="1" si="11"/>
        <v/>
      </c>
      <c r="O19" s="81"/>
      <c r="P19" s="82" t="str">
        <f t="shared" ca="1" si="12"/>
        <v/>
      </c>
    </row>
    <row r="20" spans="2:16" ht="22.5" customHeight="1">
      <c r="B20" s="69">
        <f t="shared" si="0"/>
        <v>17</v>
      </c>
      <c r="C20" s="71" t="str">
        <f t="shared" ca="1" si="1"/>
        <v/>
      </c>
      <c r="D20" s="71" t="str">
        <f t="shared" ca="1" si="2"/>
        <v/>
      </c>
      <c r="E20" s="71" t="str">
        <f t="shared" ca="1" si="3"/>
        <v/>
      </c>
      <c r="F20" s="71" t="str">
        <f t="shared" ca="1" si="4"/>
        <v/>
      </c>
      <c r="G20" s="75" t="str">
        <f t="shared" ca="1" si="5"/>
        <v/>
      </c>
      <c r="H20" s="75" t="str">
        <f ca="1">IF(OR($P20="国保連へ申請",$P20="申請可"),IF(N20&gt;0,交付申請!$F$12,""),"")</f>
        <v/>
      </c>
      <c r="I20" s="76" t="str">
        <f t="shared" ca="1" si="6"/>
        <v/>
      </c>
      <c r="J20" s="76" t="str">
        <f t="shared" ca="1" si="7"/>
        <v/>
      </c>
      <c r="K20" s="76" t="str">
        <f t="shared" ca="1" si="8"/>
        <v/>
      </c>
      <c r="L20" s="76" t="str">
        <f t="shared" ca="1" si="9"/>
        <v/>
      </c>
      <c r="M20" s="76" t="str">
        <f t="shared" ca="1" si="10"/>
        <v/>
      </c>
      <c r="N20" s="79" t="str">
        <f t="shared" ca="1" si="11"/>
        <v/>
      </c>
      <c r="O20" s="81"/>
      <c r="P20" s="82" t="str">
        <f t="shared" ca="1" si="12"/>
        <v/>
      </c>
    </row>
    <row r="21" spans="2:16" ht="22.5" customHeight="1">
      <c r="B21" s="69">
        <f t="shared" si="0"/>
        <v>18</v>
      </c>
      <c r="C21" s="71" t="str">
        <f t="shared" ca="1" si="1"/>
        <v/>
      </c>
      <c r="D21" s="71" t="str">
        <f t="shared" ca="1" si="2"/>
        <v/>
      </c>
      <c r="E21" s="71" t="str">
        <f t="shared" ca="1" si="3"/>
        <v/>
      </c>
      <c r="F21" s="71" t="str">
        <f t="shared" ca="1" si="4"/>
        <v/>
      </c>
      <c r="G21" s="75" t="str">
        <f t="shared" ca="1" si="5"/>
        <v/>
      </c>
      <c r="H21" s="75" t="str">
        <f ca="1">IF(OR($P21="国保連へ申請",$P21="申請可"),IF(N21&gt;0,交付申請!$F$12,""),"")</f>
        <v/>
      </c>
      <c r="I21" s="76" t="str">
        <f t="shared" ca="1" si="6"/>
        <v/>
      </c>
      <c r="J21" s="76" t="str">
        <f t="shared" ca="1" si="7"/>
        <v/>
      </c>
      <c r="K21" s="76" t="str">
        <f t="shared" ca="1" si="8"/>
        <v/>
      </c>
      <c r="L21" s="76" t="str">
        <f t="shared" ca="1" si="9"/>
        <v/>
      </c>
      <c r="M21" s="76" t="str">
        <f t="shared" ca="1" si="10"/>
        <v/>
      </c>
      <c r="N21" s="79" t="str">
        <f t="shared" ca="1" si="11"/>
        <v/>
      </c>
      <c r="O21" s="81"/>
      <c r="P21" s="82" t="str">
        <f t="shared" ca="1" si="12"/>
        <v/>
      </c>
    </row>
    <row r="22" spans="2:16" ht="22.5" customHeight="1">
      <c r="B22" s="69">
        <f t="shared" si="0"/>
        <v>19</v>
      </c>
      <c r="C22" s="71" t="str">
        <f t="shared" ca="1" si="1"/>
        <v/>
      </c>
      <c r="D22" s="71" t="str">
        <f t="shared" ca="1" si="2"/>
        <v/>
      </c>
      <c r="E22" s="71" t="str">
        <f t="shared" ca="1" si="3"/>
        <v/>
      </c>
      <c r="F22" s="71" t="str">
        <f t="shared" ca="1" si="4"/>
        <v/>
      </c>
      <c r="G22" s="75" t="str">
        <f t="shared" ca="1" si="5"/>
        <v/>
      </c>
      <c r="H22" s="75" t="str">
        <f ca="1">IF(OR($P22="国保連へ申請",$P22="申請可"),IF(N22&gt;0,交付申請!$F$12,""),"")</f>
        <v/>
      </c>
      <c r="I22" s="76" t="str">
        <f t="shared" ca="1" si="6"/>
        <v/>
      </c>
      <c r="J22" s="76" t="str">
        <f t="shared" ca="1" si="7"/>
        <v/>
      </c>
      <c r="K22" s="76" t="str">
        <f t="shared" ca="1" si="8"/>
        <v/>
      </c>
      <c r="L22" s="76" t="str">
        <f t="shared" ca="1" si="9"/>
        <v/>
      </c>
      <c r="M22" s="76" t="str">
        <f t="shared" ca="1" si="10"/>
        <v/>
      </c>
      <c r="N22" s="79" t="str">
        <f t="shared" ca="1" si="11"/>
        <v/>
      </c>
      <c r="O22" s="81"/>
      <c r="P22" s="82" t="str">
        <f t="shared" ca="1" si="12"/>
        <v/>
      </c>
    </row>
    <row r="23" spans="2:16" ht="22.5" customHeight="1">
      <c r="B23" s="69">
        <f t="shared" si="0"/>
        <v>20</v>
      </c>
      <c r="C23" s="71" t="str">
        <f t="shared" ca="1" si="1"/>
        <v/>
      </c>
      <c r="D23" s="71" t="str">
        <f t="shared" ca="1" si="2"/>
        <v/>
      </c>
      <c r="E23" s="71" t="str">
        <f t="shared" ca="1" si="3"/>
        <v/>
      </c>
      <c r="F23" s="71" t="str">
        <f t="shared" ca="1" si="4"/>
        <v/>
      </c>
      <c r="G23" s="75" t="str">
        <f t="shared" ca="1" si="5"/>
        <v/>
      </c>
      <c r="H23" s="75" t="str">
        <f ca="1">IF(OR($P23="国保連へ申請",$P23="申請可"),IF(N23&gt;0,交付申請!$F$12,""),"")</f>
        <v/>
      </c>
      <c r="I23" s="76" t="str">
        <f t="shared" ca="1" si="6"/>
        <v/>
      </c>
      <c r="J23" s="76" t="str">
        <f t="shared" ca="1" si="7"/>
        <v/>
      </c>
      <c r="K23" s="76" t="str">
        <f t="shared" ca="1" si="8"/>
        <v/>
      </c>
      <c r="L23" s="76" t="str">
        <f t="shared" ca="1" si="9"/>
        <v/>
      </c>
      <c r="M23" s="76" t="str">
        <f t="shared" ca="1" si="10"/>
        <v/>
      </c>
      <c r="N23" s="79" t="str">
        <f t="shared" ca="1" si="11"/>
        <v/>
      </c>
      <c r="O23" s="81"/>
      <c r="P23" s="82" t="str">
        <f t="shared" ca="1" si="12"/>
        <v/>
      </c>
    </row>
    <row r="24" spans="2:16" ht="22.5" customHeight="1">
      <c r="B24" s="69">
        <f t="shared" si="0"/>
        <v>21</v>
      </c>
      <c r="C24" s="71" t="str">
        <f t="shared" ca="1" si="1"/>
        <v/>
      </c>
      <c r="D24" s="71" t="str">
        <f t="shared" ca="1" si="2"/>
        <v/>
      </c>
      <c r="E24" s="71" t="str">
        <f t="shared" ca="1" si="3"/>
        <v/>
      </c>
      <c r="F24" s="71" t="str">
        <f t="shared" ca="1" si="4"/>
        <v/>
      </c>
      <c r="G24" s="75" t="str">
        <f t="shared" ca="1" si="5"/>
        <v/>
      </c>
      <c r="H24" s="75" t="str">
        <f ca="1">IF(OR($P24="国保連へ申請",$P24="申請可"),IF(N24&gt;0,交付申請!$F$12,""),"")</f>
        <v/>
      </c>
      <c r="I24" s="76" t="str">
        <f t="shared" ca="1" si="6"/>
        <v/>
      </c>
      <c r="J24" s="76" t="str">
        <f t="shared" ca="1" si="7"/>
        <v/>
      </c>
      <c r="K24" s="76" t="str">
        <f t="shared" ca="1" si="8"/>
        <v/>
      </c>
      <c r="L24" s="76" t="str">
        <f t="shared" ca="1" si="9"/>
        <v/>
      </c>
      <c r="M24" s="76" t="str">
        <f t="shared" ca="1" si="10"/>
        <v/>
      </c>
      <c r="N24" s="79" t="str">
        <f t="shared" ca="1" si="11"/>
        <v/>
      </c>
      <c r="O24" s="81"/>
      <c r="P24" s="82" t="str">
        <f t="shared" ca="1" si="12"/>
        <v/>
      </c>
    </row>
    <row r="25" spans="2:16" ht="22.5" customHeight="1">
      <c r="B25" s="69">
        <f t="shared" si="0"/>
        <v>22</v>
      </c>
      <c r="C25" s="71" t="str">
        <f t="shared" ca="1" si="1"/>
        <v/>
      </c>
      <c r="D25" s="71" t="str">
        <f t="shared" ca="1" si="2"/>
        <v/>
      </c>
      <c r="E25" s="71" t="str">
        <f t="shared" ca="1" si="3"/>
        <v/>
      </c>
      <c r="F25" s="71" t="str">
        <f t="shared" ca="1" si="4"/>
        <v/>
      </c>
      <c r="G25" s="75" t="str">
        <f t="shared" ca="1" si="5"/>
        <v/>
      </c>
      <c r="H25" s="75" t="str">
        <f ca="1">IF(OR($P25="国保連へ申請",$P25="申請可"),IF(N25&gt;0,交付申請!$F$12,""),"")</f>
        <v/>
      </c>
      <c r="I25" s="76" t="str">
        <f t="shared" ca="1" si="6"/>
        <v/>
      </c>
      <c r="J25" s="76" t="str">
        <f t="shared" ca="1" si="7"/>
        <v/>
      </c>
      <c r="K25" s="76" t="str">
        <f t="shared" ca="1" si="8"/>
        <v/>
      </c>
      <c r="L25" s="76" t="str">
        <f t="shared" ca="1" si="9"/>
        <v/>
      </c>
      <c r="M25" s="76" t="str">
        <f t="shared" ca="1" si="10"/>
        <v/>
      </c>
      <c r="N25" s="79" t="str">
        <f t="shared" ca="1" si="11"/>
        <v/>
      </c>
      <c r="O25" s="81"/>
      <c r="P25" s="82" t="str">
        <f t="shared" ca="1" si="12"/>
        <v/>
      </c>
    </row>
    <row r="26" spans="2:16" ht="22.5" customHeight="1">
      <c r="B26" s="69">
        <f t="shared" si="0"/>
        <v>23</v>
      </c>
      <c r="C26" s="71" t="str">
        <f t="shared" ca="1" si="1"/>
        <v/>
      </c>
      <c r="D26" s="71" t="str">
        <f t="shared" ca="1" si="2"/>
        <v/>
      </c>
      <c r="E26" s="71" t="str">
        <f t="shared" ca="1" si="3"/>
        <v/>
      </c>
      <c r="F26" s="71" t="str">
        <f t="shared" ca="1" si="4"/>
        <v/>
      </c>
      <c r="G26" s="75" t="str">
        <f t="shared" ca="1" si="5"/>
        <v/>
      </c>
      <c r="H26" s="75" t="str">
        <f ca="1">IF(OR($P26="国保連へ申請",$P26="申請可"),IF(N26&gt;0,交付申請!$F$12,""),"")</f>
        <v/>
      </c>
      <c r="I26" s="76" t="str">
        <f t="shared" ca="1" si="6"/>
        <v/>
      </c>
      <c r="J26" s="76" t="str">
        <f t="shared" ca="1" si="7"/>
        <v/>
      </c>
      <c r="K26" s="76" t="str">
        <f t="shared" ca="1" si="8"/>
        <v/>
      </c>
      <c r="L26" s="76" t="str">
        <f t="shared" ca="1" si="9"/>
        <v/>
      </c>
      <c r="M26" s="76" t="str">
        <f t="shared" ca="1" si="10"/>
        <v/>
      </c>
      <c r="N26" s="79" t="str">
        <f t="shared" ca="1" si="11"/>
        <v/>
      </c>
      <c r="O26" s="81"/>
      <c r="P26" s="82" t="str">
        <f t="shared" ca="1" si="12"/>
        <v/>
      </c>
    </row>
    <row r="27" spans="2:16" ht="22.5" customHeight="1">
      <c r="B27" s="69">
        <f t="shared" si="0"/>
        <v>24</v>
      </c>
      <c r="C27" s="71" t="str">
        <f t="shared" ca="1" si="1"/>
        <v/>
      </c>
      <c r="D27" s="71" t="str">
        <f t="shared" ca="1" si="2"/>
        <v/>
      </c>
      <c r="E27" s="71" t="str">
        <f t="shared" ca="1" si="3"/>
        <v/>
      </c>
      <c r="F27" s="71" t="str">
        <f t="shared" ca="1" si="4"/>
        <v/>
      </c>
      <c r="G27" s="75" t="str">
        <f t="shared" ca="1" si="5"/>
        <v/>
      </c>
      <c r="H27" s="75" t="str">
        <f ca="1">IF(OR($P27="国保連へ申請",$P27="申請可"),IF(N27&gt;0,交付申請!$F$12,""),"")</f>
        <v/>
      </c>
      <c r="I27" s="76" t="str">
        <f t="shared" ca="1" si="6"/>
        <v/>
      </c>
      <c r="J27" s="76" t="str">
        <f t="shared" ca="1" si="7"/>
        <v/>
      </c>
      <c r="K27" s="76" t="str">
        <f t="shared" ca="1" si="8"/>
        <v/>
      </c>
      <c r="L27" s="76" t="str">
        <f t="shared" ca="1" si="9"/>
        <v/>
      </c>
      <c r="M27" s="76" t="str">
        <f t="shared" ca="1" si="10"/>
        <v/>
      </c>
      <c r="N27" s="79" t="str">
        <f t="shared" ca="1" si="11"/>
        <v/>
      </c>
      <c r="O27" s="81"/>
      <c r="P27" s="82" t="str">
        <f t="shared" ca="1" si="12"/>
        <v/>
      </c>
    </row>
    <row r="28" spans="2:16" ht="22.5" customHeight="1">
      <c r="B28" s="69">
        <f t="shared" si="0"/>
        <v>25</v>
      </c>
      <c r="C28" s="71" t="str">
        <f t="shared" ca="1" si="1"/>
        <v/>
      </c>
      <c r="D28" s="71" t="str">
        <f t="shared" ca="1" si="2"/>
        <v/>
      </c>
      <c r="E28" s="71" t="str">
        <f t="shared" ca="1" si="3"/>
        <v/>
      </c>
      <c r="F28" s="71" t="str">
        <f t="shared" ca="1" si="4"/>
        <v/>
      </c>
      <c r="G28" s="75" t="str">
        <f t="shared" ca="1" si="5"/>
        <v/>
      </c>
      <c r="H28" s="75" t="str">
        <f ca="1">IF(OR($P28="国保連へ申請",$P28="申請可"),IF(N28&gt;0,交付申請!$F$12,""),"")</f>
        <v/>
      </c>
      <c r="I28" s="76" t="str">
        <f t="shared" ca="1" si="6"/>
        <v/>
      </c>
      <c r="J28" s="76" t="str">
        <f t="shared" ca="1" si="7"/>
        <v/>
      </c>
      <c r="K28" s="76" t="str">
        <f t="shared" ca="1" si="8"/>
        <v/>
      </c>
      <c r="L28" s="76" t="str">
        <f t="shared" ca="1" si="9"/>
        <v/>
      </c>
      <c r="M28" s="76" t="str">
        <f t="shared" ca="1" si="10"/>
        <v/>
      </c>
      <c r="N28" s="79" t="str">
        <f t="shared" ca="1" si="11"/>
        <v/>
      </c>
      <c r="O28" s="81"/>
      <c r="P28" s="82" t="str">
        <f t="shared" ca="1" si="12"/>
        <v/>
      </c>
    </row>
    <row r="29" spans="2:16" ht="22.5" customHeight="1">
      <c r="B29" s="69">
        <f t="shared" si="0"/>
        <v>26</v>
      </c>
      <c r="C29" s="71" t="str">
        <f t="shared" ca="1" si="1"/>
        <v/>
      </c>
      <c r="D29" s="71" t="str">
        <f t="shared" ca="1" si="2"/>
        <v/>
      </c>
      <c r="E29" s="71" t="str">
        <f t="shared" ca="1" si="3"/>
        <v/>
      </c>
      <c r="F29" s="71" t="str">
        <f t="shared" ca="1" si="4"/>
        <v/>
      </c>
      <c r="G29" s="75" t="str">
        <f t="shared" ca="1" si="5"/>
        <v/>
      </c>
      <c r="H29" s="75" t="str">
        <f ca="1">IF(OR($P29="国保連へ申請",$P29="申請可"),IF(N29&gt;0,交付申請!$F$12,""),"")</f>
        <v/>
      </c>
      <c r="I29" s="76" t="str">
        <f t="shared" ca="1" si="6"/>
        <v/>
      </c>
      <c r="J29" s="76" t="str">
        <f t="shared" ca="1" si="7"/>
        <v/>
      </c>
      <c r="K29" s="76" t="str">
        <f t="shared" ca="1" si="8"/>
        <v/>
      </c>
      <c r="L29" s="76" t="str">
        <f t="shared" ca="1" si="9"/>
        <v/>
      </c>
      <c r="M29" s="76" t="str">
        <f t="shared" ca="1" si="10"/>
        <v/>
      </c>
      <c r="N29" s="79" t="str">
        <f t="shared" ca="1" si="11"/>
        <v/>
      </c>
      <c r="O29" s="81"/>
      <c r="P29" s="82" t="str">
        <f t="shared" ca="1" si="12"/>
        <v/>
      </c>
    </row>
    <row r="30" spans="2:16" ht="22.5" customHeight="1">
      <c r="B30" s="69">
        <f t="shared" si="0"/>
        <v>27</v>
      </c>
      <c r="C30" s="71" t="str">
        <f t="shared" ca="1" si="1"/>
        <v/>
      </c>
      <c r="D30" s="71" t="str">
        <f t="shared" ca="1" si="2"/>
        <v/>
      </c>
      <c r="E30" s="71" t="str">
        <f t="shared" ca="1" si="3"/>
        <v/>
      </c>
      <c r="F30" s="71" t="str">
        <f t="shared" ca="1" si="4"/>
        <v/>
      </c>
      <c r="G30" s="75" t="str">
        <f t="shared" ca="1" si="5"/>
        <v/>
      </c>
      <c r="H30" s="75" t="str">
        <f ca="1">IF(OR($P30="国保連へ申請",$P30="申請可"),IF(N30&gt;0,交付申請!$F$12,""),"")</f>
        <v/>
      </c>
      <c r="I30" s="76" t="str">
        <f t="shared" ca="1" si="6"/>
        <v/>
      </c>
      <c r="J30" s="76" t="str">
        <f t="shared" ca="1" si="7"/>
        <v/>
      </c>
      <c r="K30" s="76" t="str">
        <f t="shared" ca="1" si="8"/>
        <v/>
      </c>
      <c r="L30" s="76" t="str">
        <f t="shared" ca="1" si="9"/>
        <v/>
      </c>
      <c r="M30" s="76" t="str">
        <f t="shared" ca="1" si="10"/>
        <v/>
      </c>
      <c r="N30" s="79" t="str">
        <f t="shared" ca="1" si="11"/>
        <v/>
      </c>
      <c r="O30" s="81"/>
      <c r="P30" s="82" t="str">
        <f t="shared" ca="1" si="12"/>
        <v/>
      </c>
    </row>
    <row r="31" spans="2:16" ht="22.5" customHeight="1">
      <c r="B31" s="69">
        <f t="shared" si="0"/>
        <v>28</v>
      </c>
      <c r="C31" s="71" t="str">
        <f t="shared" ca="1" si="1"/>
        <v/>
      </c>
      <c r="D31" s="71" t="str">
        <f t="shared" ca="1" si="2"/>
        <v/>
      </c>
      <c r="E31" s="71" t="str">
        <f t="shared" ca="1" si="3"/>
        <v/>
      </c>
      <c r="F31" s="71" t="str">
        <f t="shared" ca="1" si="4"/>
        <v/>
      </c>
      <c r="G31" s="75" t="str">
        <f t="shared" ca="1" si="5"/>
        <v/>
      </c>
      <c r="H31" s="75" t="str">
        <f ca="1">IF(OR($P31="国保連へ申請",$P31="申請可"),IF(N31&gt;0,交付申請!$F$12,""),"")</f>
        <v/>
      </c>
      <c r="I31" s="76" t="str">
        <f t="shared" ca="1" si="6"/>
        <v/>
      </c>
      <c r="J31" s="76" t="str">
        <f t="shared" ca="1" si="7"/>
        <v/>
      </c>
      <c r="K31" s="76" t="str">
        <f t="shared" ca="1" si="8"/>
        <v/>
      </c>
      <c r="L31" s="76" t="str">
        <f t="shared" ca="1" si="9"/>
        <v/>
      </c>
      <c r="M31" s="76" t="str">
        <f t="shared" ca="1" si="10"/>
        <v/>
      </c>
      <c r="N31" s="79" t="str">
        <f t="shared" ca="1" si="11"/>
        <v/>
      </c>
      <c r="O31" s="81"/>
      <c r="P31" s="82" t="str">
        <f t="shared" ca="1" si="12"/>
        <v/>
      </c>
    </row>
    <row r="32" spans="2:16" ht="22.5" customHeight="1">
      <c r="B32" s="69">
        <f t="shared" si="0"/>
        <v>29</v>
      </c>
      <c r="C32" s="71" t="str">
        <f t="shared" ca="1" si="1"/>
        <v/>
      </c>
      <c r="D32" s="71" t="str">
        <f t="shared" ca="1" si="2"/>
        <v/>
      </c>
      <c r="E32" s="71" t="str">
        <f t="shared" ca="1" si="3"/>
        <v/>
      </c>
      <c r="F32" s="71" t="str">
        <f t="shared" ca="1" si="4"/>
        <v/>
      </c>
      <c r="G32" s="75" t="str">
        <f t="shared" ca="1" si="5"/>
        <v/>
      </c>
      <c r="H32" s="75" t="str">
        <f ca="1">IF(OR($P32="国保連へ申請",$P32="申請可"),IF(N32&gt;0,交付申請!$F$12,""),"")</f>
        <v/>
      </c>
      <c r="I32" s="76" t="str">
        <f t="shared" ca="1" si="6"/>
        <v/>
      </c>
      <c r="J32" s="76" t="str">
        <f t="shared" ca="1" si="7"/>
        <v/>
      </c>
      <c r="K32" s="76" t="str">
        <f t="shared" ca="1" si="8"/>
        <v/>
      </c>
      <c r="L32" s="76" t="str">
        <f t="shared" ca="1" si="9"/>
        <v/>
      </c>
      <c r="M32" s="76" t="str">
        <f t="shared" ca="1" si="10"/>
        <v/>
      </c>
      <c r="N32" s="79" t="str">
        <f t="shared" ca="1" si="11"/>
        <v/>
      </c>
      <c r="O32" s="81"/>
      <c r="P32" s="82" t="str">
        <f t="shared" ca="1" si="12"/>
        <v/>
      </c>
    </row>
    <row r="33" spans="2:16" ht="22.5" customHeight="1">
      <c r="B33" s="69">
        <f t="shared" si="0"/>
        <v>30</v>
      </c>
      <c r="C33" s="71" t="str">
        <f t="shared" ca="1" si="1"/>
        <v/>
      </c>
      <c r="D33" s="71" t="str">
        <f t="shared" ca="1" si="2"/>
        <v/>
      </c>
      <c r="E33" s="71" t="str">
        <f t="shared" ca="1" si="3"/>
        <v/>
      </c>
      <c r="F33" s="71" t="str">
        <f t="shared" ca="1" si="4"/>
        <v/>
      </c>
      <c r="G33" s="75" t="str">
        <f t="shared" ca="1" si="5"/>
        <v/>
      </c>
      <c r="H33" s="75" t="str">
        <f ca="1">IF(OR($P33="国保連へ申請",$P33="申請可"),IF(N33&gt;0,交付申請!$F$12,""),"")</f>
        <v/>
      </c>
      <c r="I33" s="76" t="str">
        <f t="shared" ca="1" si="6"/>
        <v/>
      </c>
      <c r="J33" s="76" t="str">
        <f t="shared" ca="1" si="7"/>
        <v/>
      </c>
      <c r="K33" s="76" t="str">
        <f t="shared" ca="1" si="8"/>
        <v/>
      </c>
      <c r="L33" s="76" t="str">
        <f t="shared" ca="1" si="9"/>
        <v/>
      </c>
      <c r="M33" s="76" t="str">
        <f t="shared" ca="1" si="10"/>
        <v/>
      </c>
      <c r="N33" s="79" t="str">
        <f t="shared" ca="1" si="11"/>
        <v/>
      </c>
      <c r="O33" s="81"/>
      <c r="P33" s="82" t="str">
        <f t="shared" ca="1" si="12"/>
        <v/>
      </c>
    </row>
    <row r="34" spans="2:16" ht="22.5" hidden="1" customHeight="1">
      <c r="B34" s="69">
        <f t="shared" si="0"/>
        <v>31</v>
      </c>
      <c r="C34" s="71" t="str">
        <f t="shared" ca="1" si="1"/>
        <v/>
      </c>
      <c r="D34" s="71" t="str">
        <f t="shared" ca="1" si="2"/>
        <v/>
      </c>
      <c r="E34" s="71" t="str">
        <f t="shared" ca="1" si="3"/>
        <v/>
      </c>
      <c r="F34" s="71" t="str">
        <f t="shared" ca="1" si="4"/>
        <v/>
      </c>
      <c r="G34" s="75" t="str">
        <f t="shared" ca="1" si="5"/>
        <v/>
      </c>
      <c r="H34" s="75" t="str">
        <f ca="1">IF(OR($P34="国保連へ申請",$P34="申請可"),IF(N34&gt;0,交付申請!$F$12,""),"")</f>
        <v/>
      </c>
      <c r="I34" s="76" t="str">
        <f t="shared" ca="1" si="6"/>
        <v/>
      </c>
      <c r="J34" s="76" t="str">
        <f t="shared" ref="J34:J97" ca="1" si="13">IF(OR($P34="国保連へ申請",$P34="申請可"),IFERROR(INDIRECT("個票"&amp;$B34&amp;"！$AA$15"),""),"")</f>
        <v/>
      </c>
      <c r="K34" s="76" t="str">
        <f t="shared" ca="1" si="8"/>
        <v/>
      </c>
      <c r="L34" s="76" t="str">
        <f t="shared" ref="L34:L97" ca="1" si="14">IF(OR($P34="国保連へ申請",$P34="申請可"),IFERROR(INDIRECT("個票"&amp;$B34&amp;"！$AA$17"),""),"")</f>
        <v/>
      </c>
      <c r="M34" s="76" t="str">
        <f t="shared" ref="M34:M97" ca="1" si="15">IF(OR($P34="国保連へ申請",$P34="申請可"),IFERROR(INDIRECT("個票"&amp;$B34&amp;"！$AA$18"),""),"")</f>
        <v/>
      </c>
      <c r="N34" s="79" t="str">
        <f t="shared" ca="1" si="11"/>
        <v/>
      </c>
      <c r="O34" s="81"/>
      <c r="P34" s="82" t="str">
        <f t="shared" ca="1" si="12"/>
        <v/>
      </c>
    </row>
    <row r="35" spans="2:16" ht="22.5" hidden="1" customHeight="1">
      <c r="B35" s="69">
        <f t="shared" si="0"/>
        <v>32</v>
      </c>
      <c r="C35" s="71" t="str">
        <f t="shared" ca="1" si="1"/>
        <v/>
      </c>
      <c r="D35" s="71" t="str">
        <f t="shared" ca="1" si="2"/>
        <v/>
      </c>
      <c r="E35" s="71" t="str">
        <f t="shared" ca="1" si="3"/>
        <v/>
      </c>
      <c r="F35" s="71" t="str">
        <f t="shared" ca="1" si="4"/>
        <v/>
      </c>
      <c r="G35" s="75" t="str">
        <f t="shared" ca="1" si="5"/>
        <v/>
      </c>
      <c r="H35" s="75" t="str">
        <f ca="1">IF(OR($P35="国保連へ申請",$P35="申請可"),IF(N35&gt;0,交付申請!$F$12,""),"")</f>
        <v/>
      </c>
      <c r="I35" s="76" t="str">
        <f t="shared" ca="1" si="6"/>
        <v/>
      </c>
      <c r="J35" s="76" t="str">
        <f t="shared" ca="1" si="13"/>
        <v/>
      </c>
      <c r="K35" s="76" t="str">
        <f t="shared" ca="1" si="8"/>
        <v/>
      </c>
      <c r="L35" s="76" t="str">
        <f t="shared" ca="1" si="14"/>
        <v/>
      </c>
      <c r="M35" s="76" t="str">
        <f t="shared" ca="1" si="15"/>
        <v/>
      </c>
      <c r="N35" s="79" t="str">
        <f t="shared" ca="1" si="11"/>
        <v/>
      </c>
      <c r="O35" s="81"/>
      <c r="P35" s="82" t="str">
        <f t="shared" ca="1" si="12"/>
        <v/>
      </c>
    </row>
    <row r="36" spans="2:16" ht="22.5" hidden="1" customHeight="1">
      <c r="B36" s="69">
        <f t="shared" si="0"/>
        <v>33</v>
      </c>
      <c r="C36" s="71" t="str">
        <f t="shared" ca="1" si="1"/>
        <v/>
      </c>
      <c r="D36" s="71" t="str">
        <f t="shared" ca="1" si="2"/>
        <v/>
      </c>
      <c r="E36" s="71" t="str">
        <f t="shared" ca="1" si="3"/>
        <v/>
      </c>
      <c r="F36" s="71" t="str">
        <f t="shared" ca="1" si="4"/>
        <v/>
      </c>
      <c r="G36" s="75" t="str">
        <f t="shared" ca="1" si="5"/>
        <v/>
      </c>
      <c r="H36" s="75" t="str">
        <f ca="1">IF(OR($P36="国保連へ申請",$P36="申請可"),IF(N36&gt;0,交付申請!$F$12,""),"")</f>
        <v/>
      </c>
      <c r="I36" s="76" t="str">
        <f t="shared" ca="1" si="6"/>
        <v/>
      </c>
      <c r="J36" s="76" t="str">
        <f t="shared" ca="1" si="13"/>
        <v/>
      </c>
      <c r="K36" s="76" t="str">
        <f t="shared" ca="1" si="8"/>
        <v/>
      </c>
      <c r="L36" s="76" t="str">
        <f t="shared" ca="1" si="14"/>
        <v/>
      </c>
      <c r="M36" s="76" t="str">
        <f t="shared" ca="1" si="15"/>
        <v/>
      </c>
      <c r="N36" s="79" t="str">
        <f t="shared" ca="1" si="11"/>
        <v/>
      </c>
      <c r="O36" s="81"/>
      <c r="P36" s="82" t="str">
        <f t="shared" ca="1" si="12"/>
        <v/>
      </c>
    </row>
    <row r="37" spans="2:16" ht="22.5" hidden="1" customHeight="1">
      <c r="B37" s="69">
        <f t="shared" si="0"/>
        <v>34</v>
      </c>
      <c r="C37" s="71" t="str">
        <f t="shared" ca="1" si="1"/>
        <v/>
      </c>
      <c r="D37" s="71" t="str">
        <f t="shared" ca="1" si="2"/>
        <v/>
      </c>
      <c r="E37" s="71" t="str">
        <f t="shared" ca="1" si="3"/>
        <v/>
      </c>
      <c r="F37" s="71" t="str">
        <f t="shared" ca="1" si="4"/>
        <v/>
      </c>
      <c r="G37" s="75" t="str">
        <f t="shared" ca="1" si="5"/>
        <v/>
      </c>
      <c r="H37" s="75" t="str">
        <f ca="1">IF(OR($P37="国保連へ申請",$P37="申請可"),IF(N37&gt;0,交付申請!$F$12,""),"")</f>
        <v/>
      </c>
      <c r="I37" s="76" t="str">
        <f t="shared" ca="1" si="6"/>
        <v/>
      </c>
      <c r="J37" s="76" t="str">
        <f t="shared" ca="1" si="13"/>
        <v/>
      </c>
      <c r="K37" s="76" t="str">
        <f t="shared" ca="1" si="8"/>
        <v/>
      </c>
      <c r="L37" s="76" t="str">
        <f t="shared" ca="1" si="14"/>
        <v/>
      </c>
      <c r="M37" s="76" t="str">
        <f t="shared" ca="1" si="15"/>
        <v/>
      </c>
      <c r="N37" s="79" t="str">
        <f t="shared" ca="1" si="11"/>
        <v/>
      </c>
      <c r="O37" s="81"/>
      <c r="P37" s="82" t="str">
        <f t="shared" ca="1" si="12"/>
        <v/>
      </c>
    </row>
    <row r="38" spans="2:16" ht="22.5" hidden="1" customHeight="1">
      <c r="B38" s="69">
        <f t="shared" si="0"/>
        <v>35</v>
      </c>
      <c r="C38" s="71" t="str">
        <f t="shared" ca="1" si="1"/>
        <v/>
      </c>
      <c r="D38" s="71" t="str">
        <f t="shared" ca="1" si="2"/>
        <v/>
      </c>
      <c r="E38" s="71" t="str">
        <f t="shared" ca="1" si="3"/>
        <v/>
      </c>
      <c r="F38" s="71" t="str">
        <f t="shared" ca="1" si="4"/>
        <v/>
      </c>
      <c r="G38" s="75" t="str">
        <f t="shared" ca="1" si="5"/>
        <v/>
      </c>
      <c r="H38" s="75" t="str">
        <f ca="1">IF(OR($P38="国保連へ申請",$P38="申請可"),IF(N38&gt;0,交付申請!$F$12,""),"")</f>
        <v/>
      </c>
      <c r="I38" s="76" t="str">
        <f t="shared" ca="1" si="6"/>
        <v/>
      </c>
      <c r="J38" s="76" t="str">
        <f t="shared" ca="1" si="13"/>
        <v/>
      </c>
      <c r="K38" s="76" t="str">
        <f t="shared" ca="1" si="8"/>
        <v/>
      </c>
      <c r="L38" s="76" t="str">
        <f t="shared" ca="1" si="14"/>
        <v/>
      </c>
      <c r="M38" s="76" t="str">
        <f t="shared" ca="1" si="15"/>
        <v/>
      </c>
      <c r="N38" s="79" t="str">
        <f t="shared" ca="1" si="11"/>
        <v/>
      </c>
      <c r="O38" s="81"/>
      <c r="P38" s="82" t="str">
        <f t="shared" ca="1" si="12"/>
        <v/>
      </c>
    </row>
    <row r="39" spans="2:16" ht="22.5" hidden="1" customHeight="1">
      <c r="B39" s="69">
        <f t="shared" si="0"/>
        <v>36</v>
      </c>
      <c r="C39" s="71" t="str">
        <f t="shared" ca="1" si="1"/>
        <v/>
      </c>
      <c r="D39" s="71" t="str">
        <f t="shared" ca="1" si="2"/>
        <v/>
      </c>
      <c r="E39" s="71" t="str">
        <f t="shared" ca="1" si="3"/>
        <v/>
      </c>
      <c r="F39" s="71" t="str">
        <f t="shared" ca="1" si="4"/>
        <v/>
      </c>
      <c r="G39" s="75" t="str">
        <f t="shared" ca="1" si="5"/>
        <v/>
      </c>
      <c r="H39" s="75" t="str">
        <f ca="1">IF(OR($P39="国保連へ申請",$P39="申請可"),IF(N39&gt;0,交付申請!$F$12,""),"")</f>
        <v/>
      </c>
      <c r="I39" s="76" t="str">
        <f t="shared" ca="1" si="6"/>
        <v/>
      </c>
      <c r="J39" s="76" t="str">
        <f t="shared" ca="1" si="13"/>
        <v/>
      </c>
      <c r="K39" s="76" t="str">
        <f t="shared" ca="1" si="8"/>
        <v/>
      </c>
      <c r="L39" s="76" t="str">
        <f t="shared" ca="1" si="14"/>
        <v/>
      </c>
      <c r="M39" s="76" t="str">
        <f t="shared" ca="1" si="15"/>
        <v/>
      </c>
      <c r="N39" s="79" t="str">
        <f t="shared" ca="1" si="11"/>
        <v/>
      </c>
      <c r="O39" s="81"/>
      <c r="P39" s="82" t="str">
        <f t="shared" ca="1" si="12"/>
        <v/>
      </c>
    </row>
    <row r="40" spans="2:16" ht="22.5" hidden="1" customHeight="1">
      <c r="B40" s="69">
        <f t="shared" si="0"/>
        <v>37</v>
      </c>
      <c r="C40" s="71" t="str">
        <f t="shared" ca="1" si="1"/>
        <v/>
      </c>
      <c r="D40" s="71" t="str">
        <f t="shared" ca="1" si="2"/>
        <v/>
      </c>
      <c r="E40" s="71" t="str">
        <f t="shared" ca="1" si="3"/>
        <v/>
      </c>
      <c r="F40" s="71" t="str">
        <f t="shared" ca="1" si="4"/>
        <v/>
      </c>
      <c r="G40" s="75" t="str">
        <f t="shared" ca="1" si="5"/>
        <v/>
      </c>
      <c r="H40" s="75" t="str">
        <f ca="1">IF(OR($P40="国保連へ申請",$P40="申請可"),IF(N40&gt;0,交付申請!$F$12,""),"")</f>
        <v/>
      </c>
      <c r="I40" s="76" t="str">
        <f t="shared" ca="1" si="6"/>
        <v/>
      </c>
      <c r="J40" s="76" t="str">
        <f t="shared" ca="1" si="13"/>
        <v/>
      </c>
      <c r="K40" s="76" t="str">
        <f t="shared" ca="1" si="8"/>
        <v/>
      </c>
      <c r="L40" s="76" t="str">
        <f t="shared" ca="1" si="14"/>
        <v/>
      </c>
      <c r="M40" s="76" t="str">
        <f t="shared" ca="1" si="15"/>
        <v/>
      </c>
      <c r="N40" s="79" t="str">
        <f t="shared" ca="1" si="11"/>
        <v/>
      </c>
      <c r="O40" s="81"/>
      <c r="P40" s="82" t="str">
        <f t="shared" ca="1" si="12"/>
        <v/>
      </c>
    </row>
    <row r="41" spans="2:16" ht="22.5" hidden="1" customHeight="1">
      <c r="B41" s="69">
        <f t="shared" si="0"/>
        <v>38</v>
      </c>
      <c r="C41" s="71" t="str">
        <f t="shared" ca="1" si="1"/>
        <v/>
      </c>
      <c r="D41" s="71" t="str">
        <f t="shared" ca="1" si="2"/>
        <v/>
      </c>
      <c r="E41" s="71" t="str">
        <f t="shared" ca="1" si="3"/>
        <v/>
      </c>
      <c r="F41" s="71" t="str">
        <f t="shared" ca="1" si="4"/>
        <v/>
      </c>
      <c r="G41" s="75" t="str">
        <f t="shared" ca="1" si="5"/>
        <v/>
      </c>
      <c r="H41" s="75" t="str">
        <f ca="1">IF(OR($P41="国保連へ申請",$P41="申請可"),IF(N41&gt;0,交付申請!$F$12,""),"")</f>
        <v/>
      </c>
      <c r="I41" s="76" t="str">
        <f t="shared" ca="1" si="6"/>
        <v/>
      </c>
      <c r="J41" s="76" t="str">
        <f t="shared" ca="1" si="13"/>
        <v/>
      </c>
      <c r="K41" s="76" t="str">
        <f t="shared" ca="1" si="8"/>
        <v/>
      </c>
      <c r="L41" s="76" t="str">
        <f t="shared" ca="1" si="14"/>
        <v/>
      </c>
      <c r="M41" s="76" t="str">
        <f t="shared" ca="1" si="15"/>
        <v/>
      </c>
      <c r="N41" s="79" t="str">
        <f t="shared" ca="1" si="11"/>
        <v/>
      </c>
      <c r="O41" s="81"/>
      <c r="P41" s="82" t="str">
        <f t="shared" ca="1" si="12"/>
        <v/>
      </c>
    </row>
    <row r="42" spans="2:16" ht="22.5" hidden="1" customHeight="1">
      <c r="B42" s="69">
        <f t="shared" si="0"/>
        <v>39</v>
      </c>
      <c r="C42" s="71" t="str">
        <f t="shared" ca="1" si="1"/>
        <v/>
      </c>
      <c r="D42" s="71" t="str">
        <f t="shared" ca="1" si="2"/>
        <v/>
      </c>
      <c r="E42" s="71" t="str">
        <f t="shared" ca="1" si="3"/>
        <v/>
      </c>
      <c r="F42" s="71" t="str">
        <f t="shared" ca="1" si="4"/>
        <v/>
      </c>
      <c r="G42" s="75" t="str">
        <f t="shared" ca="1" si="5"/>
        <v/>
      </c>
      <c r="H42" s="75" t="str">
        <f ca="1">IF(OR($P42="国保連へ申請",$P42="申請可"),IF(N42&gt;0,交付申請!$F$12,""),"")</f>
        <v/>
      </c>
      <c r="I42" s="76" t="str">
        <f t="shared" ca="1" si="6"/>
        <v/>
      </c>
      <c r="J42" s="76" t="str">
        <f t="shared" ca="1" si="13"/>
        <v/>
      </c>
      <c r="K42" s="76" t="str">
        <f t="shared" ca="1" si="8"/>
        <v/>
      </c>
      <c r="L42" s="76" t="str">
        <f t="shared" ca="1" si="14"/>
        <v/>
      </c>
      <c r="M42" s="76" t="str">
        <f t="shared" ca="1" si="15"/>
        <v/>
      </c>
      <c r="N42" s="79" t="str">
        <f t="shared" ca="1" si="11"/>
        <v/>
      </c>
      <c r="O42" s="81"/>
      <c r="P42" s="82" t="str">
        <f t="shared" ca="1" si="12"/>
        <v/>
      </c>
    </row>
    <row r="43" spans="2:16" ht="22.5" hidden="1" customHeight="1">
      <c r="B43" s="69">
        <f t="shared" si="0"/>
        <v>40</v>
      </c>
      <c r="C43" s="71" t="str">
        <f t="shared" ca="1" si="1"/>
        <v/>
      </c>
      <c r="D43" s="71" t="str">
        <f t="shared" ca="1" si="2"/>
        <v/>
      </c>
      <c r="E43" s="71" t="str">
        <f t="shared" ca="1" si="3"/>
        <v/>
      </c>
      <c r="F43" s="71" t="str">
        <f t="shared" ca="1" si="4"/>
        <v/>
      </c>
      <c r="G43" s="75" t="str">
        <f t="shared" ca="1" si="5"/>
        <v/>
      </c>
      <c r="H43" s="75" t="str">
        <f ca="1">IF(OR($P43="国保連へ申請",$P43="申請可"),IF(N43&gt;0,交付申請!$F$12,""),"")</f>
        <v/>
      </c>
      <c r="I43" s="76" t="str">
        <f t="shared" ca="1" si="6"/>
        <v/>
      </c>
      <c r="J43" s="76" t="str">
        <f t="shared" ca="1" si="13"/>
        <v/>
      </c>
      <c r="K43" s="76" t="str">
        <f t="shared" ca="1" si="8"/>
        <v/>
      </c>
      <c r="L43" s="76" t="str">
        <f t="shared" ca="1" si="14"/>
        <v/>
      </c>
      <c r="M43" s="76" t="str">
        <f t="shared" ca="1" si="15"/>
        <v/>
      </c>
      <c r="N43" s="79" t="str">
        <f t="shared" ca="1" si="11"/>
        <v/>
      </c>
      <c r="O43" s="81"/>
      <c r="P43" s="82" t="str">
        <f t="shared" ca="1" si="12"/>
        <v/>
      </c>
    </row>
    <row r="44" spans="2:16" ht="22.5" hidden="1" customHeight="1">
      <c r="B44" s="69">
        <f t="shared" si="0"/>
        <v>41</v>
      </c>
      <c r="C44" s="71" t="str">
        <f t="shared" ca="1" si="1"/>
        <v/>
      </c>
      <c r="D44" s="71" t="str">
        <f t="shared" ca="1" si="2"/>
        <v/>
      </c>
      <c r="E44" s="71" t="str">
        <f t="shared" ca="1" si="3"/>
        <v/>
      </c>
      <c r="F44" s="71" t="str">
        <f t="shared" ca="1" si="4"/>
        <v/>
      </c>
      <c r="G44" s="75" t="str">
        <f t="shared" ca="1" si="5"/>
        <v/>
      </c>
      <c r="H44" s="75" t="str">
        <f ca="1">IF(OR($P44="国保連へ申請",$P44="申請可"),IF(N44&gt;0,交付申請!$F$12,""),"")</f>
        <v/>
      </c>
      <c r="I44" s="76" t="str">
        <f t="shared" ca="1" si="6"/>
        <v/>
      </c>
      <c r="J44" s="76" t="str">
        <f t="shared" ca="1" si="13"/>
        <v/>
      </c>
      <c r="K44" s="76" t="str">
        <f t="shared" ca="1" si="8"/>
        <v/>
      </c>
      <c r="L44" s="76" t="str">
        <f t="shared" ca="1" si="14"/>
        <v/>
      </c>
      <c r="M44" s="76" t="str">
        <f t="shared" ca="1" si="15"/>
        <v/>
      </c>
      <c r="N44" s="79" t="str">
        <f t="shared" ca="1" si="11"/>
        <v/>
      </c>
      <c r="O44" s="81"/>
      <c r="P44" s="82" t="str">
        <f t="shared" ca="1" si="12"/>
        <v/>
      </c>
    </row>
    <row r="45" spans="2:16" ht="22.5" hidden="1" customHeight="1">
      <c r="B45" s="69">
        <f t="shared" si="0"/>
        <v>42</v>
      </c>
      <c r="C45" s="71" t="str">
        <f t="shared" ca="1" si="1"/>
        <v/>
      </c>
      <c r="D45" s="71" t="str">
        <f t="shared" ca="1" si="2"/>
        <v/>
      </c>
      <c r="E45" s="71" t="str">
        <f t="shared" ca="1" si="3"/>
        <v/>
      </c>
      <c r="F45" s="71" t="str">
        <f t="shared" ca="1" si="4"/>
        <v/>
      </c>
      <c r="G45" s="75" t="str">
        <f t="shared" ca="1" si="5"/>
        <v/>
      </c>
      <c r="H45" s="75" t="str">
        <f ca="1">IF(OR($P45="国保連へ申請",$P45="申請可"),IF(N45&gt;0,交付申請!$F$12,""),"")</f>
        <v/>
      </c>
      <c r="I45" s="76" t="str">
        <f t="shared" ca="1" si="6"/>
        <v/>
      </c>
      <c r="J45" s="76" t="str">
        <f t="shared" ca="1" si="13"/>
        <v/>
      </c>
      <c r="K45" s="76" t="str">
        <f t="shared" ca="1" si="8"/>
        <v/>
      </c>
      <c r="L45" s="76" t="str">
        <f t="shared" ca="1" si="14"/>
        <v/>
      </c>
      <c r="M45" s="76" t="str">
        <f t="shared" ca="1" si="15"/>
        <v/>
      </c>
      <c r="N45" s="79" t="str">
        <f t="shared" ca="1" si="11"/>
        <v/>
      </c>
      <c r="O45" s="81"/>
      <c r="P45" s="82" t="str">
        <f t="shared" ca="1" si="12"/>
        <v/>
      </c>
    </row>
    <row r="46" spans="2:16" ht="22.5" hidden="1" customHeight="1">
      <c r="B46" s="69">
        <f t="shared" si="0"/>
        <v>43</v>
      </c>
      <c r="C46" s="71" t="str">
        <f t="shared" ca="1" si="1"/>
        <v/>
      </c>
      <c r="D46" s="71" t="str">
        <f t="shared" ca="1" si="2"/>
        <v/>
      </c>
      <c r="E46" s="71" t="str">
        <f t="shared" ca="1" si="3"/>
        <v/>
      </c>
      <c r="F46" s="71" t="str">
        <f t="shared" ca="1" si="4"/>
        <v/>
      </c>
      <c r="G46" s="75" t="str">
        <f t="shared" ca="1" si="5"/>
        <v/>
      </c>
      <c r="H46" s="75" t="str">
        <f ca="1">IF(OR($P46="国保連へ申請",$P46="申請可"),IF(N46&gt;0,交付申請!$F$12,""),"")</f>
        <v/>
      </c>
      <c r="I46" s="76" t="str">
        <f t="shared" ca="1" si="6"/>
        <v/>
      </c>
      <c r="J46" s="76" t="str">
        <f t="shared" ca="1" si="13"/>
        <v/>
      </c>
      <c r="K46" s="76" t="str">
        <f t="shared" ca="1" si="8"/>
        <v/>
      </c>
      <c r="L46" s="76" t="str">
        <f t="shared" ca="1" si="14"/>
        <v/>
      </c>
      <c r="M46" s="76" t="str">
        <f t="shared" ca="1" si="15"/>
        <v/>
      </c>
      <c r="N46" s="79" t="str">
        <f t="shared" ca="1" si="11"/>
        <v/>
      </c>
      <c r="O46" s="81"/>
      <c r="P46" s="82" t="str">
        <f t="shared" ca="1" si="12"/>
        <v/>
      </c>
    </row>
    <row r="47" spans="2:16" ht="22.5" hidden="1" customHeight="1">
      <c r="B47" s="69">
        <f t="shared" si="0"/>
        <v>44</v>
      </c>
      <c r="C47" s="71" t="str">
        <f t="shared" ca="1" si="1"/>
        <v/>
      </c>
      <c r="D47" s="71" t="str">
        <f t="shared" ca="1" si="2"/>
        <v/>
      </c>
      <c r="E47" s="71" t="str">
        <f t="shared" ca="1" si="3"/>
        <v/>
      </c>
      <c r="F47" s="71" t="str">
        <f t="shared" ca="1" si="4"/>
        <v/>
      </c>
      <c r="G47" s="75" t="str">
        <f t="shared" ca="1" si="5"/>
        <v/>
      </c>
      <c r="H47" s="75" t="str">
        <f ca="1">IF(OR($P47="国保連へ申請",$P47="申請可"),IF(N47&gt;0,交付申請!$F$12,""),"")</f>
        <v/>
      </c>
      <c r="I47" s="76" t="str">
        <f t="shared" ca="1" si="6"/>
        <v/>
      </c>
      <c r="J47" s="76" t="str">
        <f t="shared" ca="1" si="13"/>
        <v/>
      </c>
      <c r="K47" s="76" t="str">
        <f t="shared" ca="1" si="8"/>
        <v/>
      </c>
      <c r="L47" s="76" t="str">
        <f t="shared" ca="1" si="14"/>
        <v/>
      </c>
      <c r="M47" s="76" t="str">
        <f t="shared" ca="1" si="15"/>
        <v/>
      </c>
      <c r="N47" s="79" t="str">
        <f t="shared" ca="1" si="11"/>
        <v/>
      </c>
      <c r="O47" s="81"/>
      <c r="P47" s="82" t="str">
        <f t="shared" ca="1" si="12"/>
        <v/>
      </c>
    </row>
    <row r="48" spans="2:16" ht="22.5" hidden="1" customHeight="1">
      <c r="B48" s="69">
        <f t="shared" si="0"/>
        <v>45</v>
      </c>
      <c r="C48" s="71" t="str">
        <f t="shared" ca="1" si="1"/>
        <v/>
      </c>
      <c r="D48" s="71" t="str">
        <f t="shared" ca="1" si="2"/>
        <v/>
      </c>
      <c r="E48" s="71" t="str">
        <f t="shared" ca="1" si="3"/>
        <v/>
      </c>
      <c r="F48" s="71" t="str">
        <f t="shared" ca="1" si="4"/>
        <v/>
      </c>
      <c r="G48" s="75" t="str">
        <f t="shared" ca="1" si="5"/>
        <v/>
      </c>
      <c r="H48" s="75" t="str">
        <f ca="1">IF(OR($P48="国保連へ申請",$P48="申請可"),IF(N48&gt;0,交付申請!$F$12,""),"")</f>
        <v/>
      </c>
      <c r="I48" s="76" t="str">
        <f t="shared" ca="1" si="6"/>
        <v/>
      </c>
      <c r="J48" s="76" t="str">
        <f t="shared" ca="1" si="13"/>
        <v/>
      </c>
      <c r="K48" s="76" t="str">
        <f t="shared" ca="1" si="8"/>
        <v/>
      </c>
      <c r="L48" s="76" t="str">
        <f t="shared" ca="1" si="14"/>
        <v/>
      </c>
      <c r="M48" s="76" t="str">
        <f t="shared" ca="1" si="15"/>
        <v/>
      </c>
      <c r="N48" s="79" t="str">
        <f t="shared" ca="1" si="11"/>
        <v/>
      </c>
      <c r="O48" s="81"/>
      <c r="P48" s="82" t="str">
        <f t="shared" ca="1" si="12"/>
        <v/>
      </c>
    </row>
    <row r="49" spans="2:16" ht="22.5" hidden="1" customHeight="1">
      <c r="B49" s="69">
        <f t="shared" si="0"/>
        <v>46</v>
      </c>
      <c r="C49" s="71" t="str">
        <f t="shared" ca="1" si="1"/>
        <v/>
      </c>
      <c r="D49" s="71" t="str">
        <f t="shared" ca="1" si="2"/>
        <v/>
      </c>
      <c r="E49" s="71" t="str">
        <f t="shared" ca="1" si="3"/>
        <v/>
      </c>
      <c r="F49" s="71" t="str">
        <f t="shared" ca="1" si="4"/>
        <v/>
      </c>
      <c r="G49" s="75" t="str">
        <f t="shared" ca="1" si="5"/>
        <v/>
      </c>
      <c r="H49" s="75" t="str">
        <f ca="1">IF(OR($P49="国保連へ申請",$P49="申請可"),IF(N49&gt;0,交付申請!$F$12,""),"")</f>
        <v/>
      </c>
      <c r="I49" s="76" t="str">
        <f t="shared" ca="1" si="6"/>
        <v/>
      </c>
      <c r="J49" s="76" t="str">
        <f t="shared" ca="1" si="13"/>
        <v/>
      </c>
      <c r="K49" s="76" t="str">
        <f t="shared" ca="1" si="8"/>
        <v/>
      </c>
      <c r="L49" s="76" t="str">
        <f t="shared" ca="1" si="14"/>
        <v/>
      </c>
      <c r="M49" s="76" t="str">
        <f t="shared" ca="1" si="15"/>
        <v/>
      </c>
      <c r="N49" s="79" t="str">
        <f t="shared" ca="1" si="11"/>
        <v/>
      </c>
      <c r="O49" s="81"/>
      <c r="P49" s="82" t="str">
        <f t="shared" ca="1" si="12"/>
        <v/>
      </c>
    </row>
    <row r="50" spans="2:16" ht="22.5" hidden="1" customHeight="1">
      <c r="B50" s="69">
        <f t="shared" si="0"/>
        <v>47</v>
      </c>
      <c r="C50" s="71" t="str">
        <f t="shared" ca="1" si="1"/>
        <v/>
      </c>
      <c r="D50" s="71" t="str">
        <f t="shared" ca="1" si="2"/>
        <v/>
      </c>
      <c r="E50" s="71" t="str">
        <f t="shared" ca="1" si="3"/>
        <v/>
      </c>
      <c r="F50" s="71" t="str">
        <f t="shared" ca="1" si="4"/>
        <v/>
      </c>
      <c r="G50" s="75" t="str">
        <f t="shared" ca="1" si="5"/>
        <v/>
      </c>
      <c r="H50" s="75" t="str">
        <f ca="1">IF(OR($P50="国保連へ申請",$P50="申請可"),IF(N50&gt;0,交付申請!$F$12,""),"")</f>
        <v/>
      </c>
      <c r="I50" s="76" t="str">
        <f t="shared" ca="1" si="6"/>
        <v/>
      </c>
      <c r="J50" s="76" t="str">
        <f t="shared" ca="1" si="13"/>
        <v/>
      </c>
      <c r="K50" s="76" t="str">
        <f t="shared" ca="1" si="8"/>
        <v/>
      </c>
      <c r="L50" s="76" t="str">
        <f t="shared" ca="1" si="14"/>
        <v/>
      </c>
      <c r="M50" s="76" t="str">
        <f t="shared" ca="1" si="15"/>
        <v/>
      </c>
      <c r="N50" s="79" t="str">
        <f t="shared" ca="1" si="11"/>
        <v/>
      </c>
      <c r="O50" s="81"/>
      <c r="P50" s="82" t="str">
        <f t="shared" ca="1" si="12"/>
        <v/>
      </c>
    </row>
    <row r="51" spans="2:16" ht="22.5" hidden="1" customHeight="1">
      <c r="B51" s="69">
        <f t="shared" si="0"/>
        <v>48</v>
      </c>
      <c r="C51" s="71" t="str">
        <f t="shared" ca="1" si="1"/>
        <v/>
      </c>
      <c r="D51" s="71" t="str">
        <f t="shared" ca="1" si="2"/>
        <v/>
      </c>
      <c r="E51" s="71" t="str">
        <f t="shared" ca="1" si="3"/>
        <v/>
      </c>
      <c r="F51" s="71" t="str">
        <f t="shared" ca="1" si="4"/>
        <v/>
      </c>
      <c r="G51" s="75" t="str">
        <f t="shared" ca="1" si="5"/>
        <v/>
      </c>
      <c r="H51" s="75" t="str">
        <f ca="1">IF(OR($P51="国保連へ申請",$P51="申請可"),IF(N51&gt;0,交付申請!$F$12,""),"")</f>
        <v/>
      </c>
      <c r="I51" s="76" t="str">
        <f t="shared" ca="1" si="6"/>
        <v/>
      </c>
      <c r="J51" s="76" t="str">
        <f t="shared" ca="1" si="13"/>
        <v/>
      </c>
      <c r="K51" s="76" t="str">
        <f t="shared" ca="1" si="8"/>
        <v/>
      </c>
      <c r="L51" s="76" t="str">
        <f t="shared" ca="1" si="14"/>
        <v/>
      </c>
      <c r="M51" s="76" t="str">
        <f t="shared" ca="1" si="15"/>
        <v/>
      </c>
      <c r="N51" s="79" t="str">
        <f t="shared" ca="1" si="11"/>
        <v/>
      </c>
      <c r="O51" s="81"/>
      <c r="P51" s="82" t="str">
        <f t="shared" ca="1" si="12"/>
        <v/>
      </c>
    </row>
    <row r="52" spans="2:16" ht="22.5" hidden="1" customHeight="1">
      <c r="B52" s="69">
        <f t="shared" si="0"/>
        <v>49</v>
      </c>
      <c r="C52" s="71" t="str">
        <f t="shared" ca="1" si="1"/>
        <v/>
      </c>
      <c r="D52" s="71" t="str">
        <f t="shared" ca="1" si="2"/>
        <v/>
      </c>
      <c r="E52" s="71" t="str">
        <f t="shared" ca="1" si="3"/>
        <v/>
      </c>
      <c r="F52" s="71" t="str">
        <f t="shared" ca="1" si="4"/>
        <v/>
      </c>
      <c r="G52" s="75" t="str">
        <f t="shared" ca="1" si="5"/>
        <v/>
      </c>
      <c r="H52" s="75" t="str">
        <f ca="1">IF(OR($P52="国保連へ申請",$P52="申請可"),IF(N52&gt;0,交付申請!$F$12,""),"")</f>
        <v/>
      </c>
      <c r="I52" s="76" t="str">
        <f t="shared" ca="1" si="6"/>
        <v/>
      </c>
      <c r="J52" s="76" t="str">
        <f t="shared" ca="1" si="13"/>
        <v/>
      </c>
      <c r="K52" s="76" t="str">
        <f t="shared" ca="1" si="8"/>
        <v/>
      </c>
      <c r="L52" s="76" t="str">
        <f t="shared" ca="1" si="14"/>
        <v/>
      </c>
      <c r="M52" s="76" t="str">
        <f t="shared" ca="1" si="15"/>
        <v/>
      </c>
      <c r="N52" s="79" t="str">
        <f t="shared" ca="1" si="11"/>
        <v/>
      </c>
      <c r="O52" s="81"/>
      <c r="P52" s="82" t="str">
        <f t="shared" ca="1" si="12"/>
        <v/>
      </c>
    </row>
    <row r="53" spans="2:16" ht="22.5" hidden="1" customHeight="1">
      <c r="B53" s="69">
        <f t="shared" si="0"/>
        <v>50</v>
      </c>
      <c r="C53" s="71" t="str">
        <f t="shared" ca="1" si="1"/>
        <v/>
      </c>
      <c r="D53" s="71" t="str">
        <f t="shared" ca="1" si="2"/>
        <v/>
      </c>
      <c r="E53" s="71" t="str">
        <f t="shared" ca="1" si="3"/>
        <v/>
      </c>
      <c r="F53" s="71" t="str">
        <f t="shared" ca="1" si="4"/>
        <v/>
      </c>
      <c r="G53" s="75" t="str">
        <f t="shared" ca="1" si="5"/>
        <v/>
      </c>
      <c r="H53" s="75" t="str">
        <f ca="1">IF(OR($P53="国保連へ申請",$P53="申請可"),IF(N53&gt;0,交付申請!$F$12,""),"")</f>
        <v/>
      </c>
      <c r="I53" s="76" t="str">
        <f t="shared" ca="1" si="6"/>
        <v/>
      </c>
      <c r="J53" s="76" t="str">
        <f t="shared" ca="1" si="13"/>
        <v/>
      </c>
      <c r="K53" s="76" t="str">
        <f t="shared" ca="1" si="8"/>
        <v/>
      </c>
      <c r="L53" s="76" t="str">
        <f t="shared" ca="1" si="14"/>
        <v/>
      </c>
      <c r="M53" s="76" t="str">
        <f t="shared" ca="1" si="15"/>
        <v/>
      </c>
      <c r="N53" s="79" t="str">
        <f t="shared" ca="1" si="11"/>
        <v/>
      </c>
      <c r="O53" s="81"/>
      <c r="P53" s="82" t="str">
        <f t="shared" ca="1" si="12"/>
        <v/>
      </c>
    </row>
    <row r="54" spans="2:16" ht="22.5" hidden="1" customHeight="1">
      <c r="B54" s="69">
        <f t="shared" si="0"/>
        <v>51</v>
      </c>
      <c r="C54" s="71" t="str">
        <f t="shared" ca="1" si="1"/>
        <v/>
      </c>
      <c r="D54" s="71" t="str">
        <f t="shared" ca="1" si="2"/>
        <v/>
      </c>
      <c r="E54" s="71" t="str">
        <f t="shared" ca="1" si="3"/>
        <v/>
      </c>
      <c r="F54" s="71" t="str">
        <f t="shared" ca="1" si="4"/>
        <v/>
      </c>
      <c r="G54" s="75" t="str">
        <f t="shared" ca="1" si="5"/>
        <v/>
      </c>
      <c r="H54" s="75" t="str">
        <f ca="1">IF(OR($P54="国保連へ申請",$P54="申請可"),IF(N54&gt;0,交付申請!$F$12,""),"")</f>
        <v/>
      </c>
      <c r="I54" s="76" t="str">
        <f t="shared" ca="1" si="6"/>
        <v/>
      </c>
      <c r="J54" s="76" t="str">
        <f t="shared" ca="1" si="13"/>
        <v/>
      </c>
      <c r="K54" s="76" t="str">
        <f t="shared" ca="1" si="8"/>
        <v/>
      </c>
      <c r="L54" s="76" t="str">
        <f t="shared" ca="1" si="14"/>
        <v/>
      </c>
      <c r="M54" s="76" t="str">
        <f t="shared" ca="1" si="15"/>
        <v/>
      </c>
      <c r="N54" s="79" t="str">
        <f t="shared" ca="1" si="11"/>
        <v/>
      </c>
      <c r="O54" s="81"/>
      <c r="P54" s="82" t="str">
        <f t="shared" ca="1" si="12"/>
        <v/>
      </c>
    </row>
    <row r="55" spans="2:16" ht="22.5" hidden="1" customHeight="1">
      <c r="B55" s="69">
        <f t="shared" si="0"/>
        <v>52</v>
      </c>
      <c r="C55" s="71" t="str">
        <f t="shared" ca="1" si="1"/>
        <v/>
      </c>
      <c r="D55" s="71" t="str">
        <f t="shared" ca="1" si="2"/>
        <v/>
      </c>
      <c r="E55" s="71" t="str">
        <f t="shared" ca="1" si="3"/>
        <v/>
      </c>
      <c r="F55" s="71" t="str">
        <f t="shared" ca="1" si="4"/>
        <v/>
      </c>
      <c r="G55" s="75" t="str">
        <f t="shared" ca="1" si="5"/>
        <v/>
      </c>
      <c r="H55" s="75" t="str">
        <f ca="1">IF(OR($P55="国保連へ申請",$P55="申請可"),IF(N55&gt;0,交付申請!$F$12,""),"")</f>
        <v/>
      </c>
      <c r="I55" s="76" t="str">
        <f t="shared" ca="1" si="6"/>
        <v/>
      </c>
      <c r="J55" s="76" t="str">
        <f t="shared" ca="1" si="13"/>
        <v/>
      </c>
      <c r="K55" s="76" t="str">
        <f t="shared" ca="1" si="8"/>
        <v/>
      </c>
      <c r="L55" s="76" t="str">
        <f t="shared" ca="1" si="14"/>
        <v/>
      </c>
      <c r="M55" s="76" t="str">
        <f t="shared" ca="1" si="15"/>
        <v/>
      </c>
      <c r="N55" s="79" t="str">
        <f t="shared" ca="1" si="11"/>
        <v/>
      </c>
      <c r="O55" s="81"/>
      <c r="P55" s="82" t="str">
        <f t="shared" ca="1" si="12"/>
        <v/>
      </c>
    </row>
    <row r="56" spans="2:16" ht="22.5" hidden="1" customHeight="1">
      <c r="B56" s="69">
        <f t="shared" si="0"/>
        <v>53</v>
      </c>
      <c r="C56" s="71" t="str">
        <f t="shared" ca="1" si="1"/>
        <v/>
      </c>
      <c r="D56" s="71" t="str">
        <f t="shared" ca="1" si="2"/>
        <v/>
      </c>
      <c r="E56" s="71" t="str">
        <f t="shared" ca="1" si="3"/>
        <v/>
      </c>
      <c r="F56" s="71" t="str">
        <f t="shared" ca="1" si="4"/>
        <v/>
      </c>
      <c r="G56" s="75" t="str">
        <f t="shared" ca="1" si="5"/>
        <v/>
      </c>
      <c r="H56" s="75" t="str">
        <f ca="1">IF(OR($P56="国保連へ申請",$P56="申請可"),IF(N56&gt;0,交付申請!$F$12,""),"")</f>
        <v/>
      </c>
      <c r="I56" s="76" t="str">
        <f t="shared" ca="1" si="6"/>
        <v/>
      </c>
      <c r="J56" s="76" t="str">
        <f t="shared" ca="1" si="13"/>
        <v/>
      </c>
      <c r="K56" s="76" t="str">
        <f t="shared" ca="1" si="8"/>
        <v/>
      </c>
      <c r="L56" s="76" t="str">
        <f t="shared" ca="1" si="14"/>
        <v/>
      </c>
      <c r="M56" s="76" t="str">
        <f t="shared" ca="1" si="15"/>
        <v/>
      </c>
      <c r="N56" s="79" t="str">
        <f t="shared" ca="1" si="11"/>
        <v/>
      </c>
      <c r="O56" s="81"/>
      <c r="P56" s="82" t="str">
        <f t="shared" ca="1" si="12"/>
        <v/>
      </c>
    </row>
    <row r="57" spans="2:16" ht="22.5" hidden="1" customHeight="1">
      <c r="B57" s="69">
        <f t="shared" si="0"/>
        <v>54</v>
      </c>
      <c r="C57" s="71" t="str">
        <f t="shared" ca="1" si="1"/>
        <v/>
      </c>
      <c r="D57" s="71" t="str">
        <f t="shared" ca="1" si="2"/>
        <v/>
      </c>
      <c r="E57" s="71" t="str">
        <f t="shared" ca="1" si="3"/>
        <v/>
      </c>
      <c r="F57" s="71" t="str">
        <f t="shared" ca="1" si="4"/>
        <v/>
      </c>
      <c r="G57" s="75" t="str">
        <f t="shared" ca="1" si="5"/>
        <v/>
      </c>
      <c r="H57" s="75" t="str">
        <f ca="1">IF(OR($P57="国保連へ申請",$P57="申請可"),IF(N57&gt;0,交付申請!$F$12,""),"")</f>
        <v/>
      </c>
      <c r="I57" s="76" t="str">
        <f t="shared" ca="1" si="6"/>
        <v/>
      </c>
      <c r="J57" s="76" t="str">
        <f t="shared" ca="1" si="13"/>
        <v/>
      </c>
      <c r="K57" s="76" t="str">
        <f t="shared" ca="1" si="8"/>
        <v/>
      </c>
      <c r="L57" s="76" t="str">
        <f t="shared" ca="1" si="14"/>
        <v/>
      </c>
      <c r="M57" s="76" t="str">
        <f t="shared" ca="1" si="15"/>
        <v/>
      </c>
      <c r="N57" s="79" t="str">
        <f t="shared" ca="1" si="11"/>
        <v/>
      </c>
      <c r="O57" s="81"/>
      <c r="P57" s="82" t="str">
        <f t="shared" ca="1" si="12"/>
        <v/>
      </c>
    </row>
    <row r="58" spans="2:16" ht="22.5" hidden="1" customHeight="1">
      <c r="B58" s="69">
        <f t="shared" si="0"/>
        <v>55</v>
      </c>
      <c r="C58" s="71" t="str">
        <f t="shared" ca="1" si="1"/>
        <v/>
      </c>
      <c r="D58" s="71" t="str">
        <f t="shared" ca="1" si="2"/>
        <v/>
      </c>
      <c r="E58" s="71" t="str">
        <f t="shared" ca="1" si="3"/>
        <v/>
      </c>
      <c r="F58" s="71" t="str">
        <f t="shared" ca="1" si="4"/>
        <v/>
      </c>
      <c r="G58" s="75" t="str">
        <f t="shared" ca="1" si="5"/>
        <v/>
      </c>
      <c r="H58" s="75" t="str">
        <f ca="1">IF(OR($P58="国保連へ申請",$P58="申請可"),IF(N58&gt;0,交付申請!$F$12,""),"")</f>
        <v/>
      </c>
      <c r="I58" s="76" t="str">
        <f t="shared" ca="1" si="6"/>
        <v/>
      </c>
      <c r="J58" s="76" t="str">
        <f t="shared" ca="1" si="13"/>
        <v/>
      </c>
      <c r="K58" s="76" t="str">
        <f t="shared" ca="1" si="8"/>
        <v/>
      </c>
      <c r="L58" s="76" t="str">
        <f t="shared" ca="1" si="14"/>
        <v/>
      </c>
      <c r="M58" s="76" t="str">
        <f t="shared" ca="1" si="15"/>
        <v/>
      </c>
      <c r="N58" s="79" t="str">
        <f t="shared" ca="1" si="11"/>
        <v/>
      </c>
      <c r="O58" s="81"/>
      <c r="P58" s="82" t="str">
        <f t="shared" ca="1" si="12"/>
        <v/>
      </c>
    </row>
    <row r="59" spans="2:16" ht="22.5" hidden="1" customHeight="1">
      <c r="B59" s="69">
        <f t="shared" si="0"/>
        <v>56</v>
      </c>
      <c r="C59" s="71" t="str">
        <f t="shared" ca="1" si="1"/>
        <v/>
      </c>
      <c r="D59" s="71" t="str">
        <f t="shared" ca="1" si="2"/>
        <v/>
      </c>
      <c r="E59" s="71" t="str">
        <f t="shared" ca="1" si="3"/>
        <v/>
      </c>
      <c r="F59" s="71" t="str">
        <f t="shared" ca="1" si="4"/>
        <v/>
      </c>
      <c r="G59" s="75" t="str">
        <f t="shared" ca="1" si="5"/>
        <v/>
      </c>
      <c r="H59" s="75" t="str">
        <f ca="1">IF(OR($P59="国保連へ申請",$P59="申請可"),IF(N59&gt;0,交付申請!$F$12,""),"")</f>
        <v/>
      </c>
      <c r="I59" s="76" t="str">
        <f t="shared" ca="1" si="6"/>
        <v/>
      </c>
      <c r="J59" s="76" t="str">
        <f t="shared" ca="1" si="13"/>
        <v/>
      </c>
      <c r="K59" s="76" t="str">
        <f t="shared" ca="1" si="8"/>
        <v/>
      </c>
      <c r="L59" s="76" t="str">
        <f t="shared" ca="1" si="14"/>
        <v/>
      </c>
      <c r="M59" s="76" t="str">
        <f t="shared" ca="1" si="15"/>
        <v/>
      </c>
      <c r="N59" s="79" t="str">
        <f t="shared" ca="1" si="11"/>
        <v/>
      </c>
      <c r="O59" s="81"/>
      <c r="P59" s="82" t="str">
        <f t="shared" ca="1" si="12"/>
        <v/>
      </c>
    </row>
    <row r="60" spans="2:16" ht="22.5" hidden="1" customHeight="1">
      <c r="B60" s="69">
        <f t="shared" si="0"/>
        <v>57</v>
      </c>
      <c r="C60" s="71" t="str">
        <f t="shared" ca="1" si="1"/>
        <v/>
      </c>
      <c r="D60" s="71" t="str">
        <f t="shared" ca="1" si="2"/>
        <v/>
      </c>
      <c r="E60" s="71" t="str">
        <f t="shared" ca="1" si="3"/>
        <v/>
      </c>
      <c r="F60" s="71" t="str">
        <f t="shared" ca="1" si="4"/>
        <v/>
      </c>
      <c r="G60" s="75" t="str">
        <f t="shared" ca="1" si="5"/>
        <v/>
      </c>
      <c r="H60" s="75" t="str">
        <f ca="1">IF(OR($P60="国保連へ申請",$P60="申請可"),IF(N60&gt;0,交付申請!$F$12,""),"")</f>
        <v/>
      </c>
      <c r="I60" s="76" t="str">
        <f t="shared" ca="1" si="6"/>
        <v/>
      </c>
      <c r="J60" s="76" t="str">
        <f t="shared" ca="1" si="13"/>
        <v/>
      </c>
      <c r="K60" s="76" t="str">
        <f t="shared" ca="1" si="8"/>
        <v/>
      </c>
      <c r="L60" s="76" t="str">
        <f t="shared" ca="1" si="14"/>
        <v/>
      </c>
      <c r="M60" s="76" t="str">
        <f t="shared" ca="1" si="15"/>
        <v/>
      </c>
      <c r="N60" s="79" t="str">
        <f t="shared" ca="1" si="11"/>
        <v/>
      </c>
      <c r="O60" s="81"/>
      <c r="P60" s="82" t="str">
        <f t="shared" ca="1" si="12"/>
        <v/>
      </c>
    </row>
    <row r="61" spans="2:16" ht="22.5" hidden="1" customHeight="1">
      <c r="B61" s="69">
        <f t="shared" si="0"/>
        <v>58</v>
      </c>
      <c r="C61" s="71" t="str">
        <f t="shared" ca="1" si="1"/>
        <v/>
      </c>
      <c r="D61" s="71" t="str">
        <f t="shared" ca="1" si="2"/>
        <v/>
      </c>
      <c r="E61" s="71" t="str">
        <f t="shared" ca="1" si="3"/>
        <v/>
      </c>
      <c r="F61" s="71" t="str">
        <f t="shared" ca="1" si="4"/>
        <v/>
      </c>
      <c r="G61" s="75" t="str">
        <f t="shared" ca="1" si="5"/>
        <v/>
      </c>
      <c r="H61" s="75" t="str">
        <f ca="1">IF(OR($P61="国保連へ申請",$P61="申請可"),IF(N61&gt;0,交付申請!$F$12,""),"")</f>
        <v/>
      </c>
      <c r="I61" s="76" t="str">
        <f t="shared" ca="1" si="6"/>
        <v/>
      </c>
      <c r="J61" s="76" t="str">
        <f t="shared" ca="1" si="13"/>
        <v/>
      </c>
      <c r="K61" s="76" t="str">
        <f t="shared" ca="1" si="8"/>
        <v/>
      </c>
      <c r="L61" s="76" t="str">
        <f t="shared" ca="1" si="14"/>
        <v/>
      </c>
      <c r="M61" s="76" t="str">
        <f t="shared" ca="1" si="15"/>
        <v/>
      </c>
      <c r="N61" s="79" t="str">
        <f t="shared" ca="1" si="11"/>
        <v/>
      </c>
      <c r="O61" s="81"/>
      <c r="P61" s="82" t="str">
        <f t="shared" ca="1" si="12"/>
        <v/>
      </c>
    </row>
    <row r="62" spans="2:16" ht="22.5" hidden="1" customHeight="1">
      <c r="B62" s="69">
        <f t="shared" si="0"/>
        <v>59</v>
      </c>
      <c r="C62" s="71" t="str">
        <f t="shared" ca="1" si="1"/>
        <v/>
      </c>
      <c r="D62" s="71" t="str">
        <f t="shared" ca="1" si="2"/>
        <v/>
      </c>
      <c r="E62" s="71" t="str">
        <f t="shared" ca="1" si="3"/>
        <v/>
      </c>
      <c r="F62" s="71" t="str">
        <f t="shared" ca="1" si="4"/>
        <v/>
      </c>
      <c r="G62" s="75" t="str">
        <f t="shared" ca="1" si="5"/>
        <v/>
      </c>
      <c r="H62" s="75" t="str">
        <f ca="1">IF(OR($P62="国保連へ申請",$P62="申請可"),IF(N62&gt;0,交付申請!$F$12,""),"")</f>
        <v/>
      </c>
      <c r="I62" s="76" t="str">
        <f t="shared" ca="1" si="6"/>
        <v/>
      </c>
      <c r="J62" s="76" t="str">
        <f t="shared" ca="1" si="13"/>
        <v/>
      </c>
      <c r="K62" s="76" t="str">
        <f t="shared" ca="1" si="8"/>
        <v/>
      </c>
      <c r="L62" s="76" t="str">
        <f t="shared" ca="1" si="14"/>
        <v/>
      </c>
      <c r="M62" s="76" t="str">
        <f t="shared" ca="1" si="15"/>
        <v/>
      </c>
      <c r="N62" s="79" t="str">
        <f t="shared" ca="1" si="11"/>
        <v/>
      </c>
      <c r="O62" s="81"/>
      <c r="P62" s="82" t="str">
        <f t="shared" ca="1" si="12"/>
        <v/>
      </c>
    </row>
    <row r="63" spans="2:16" ht="22.5" hidden="1" customHeight="1">
      <c r="B63" s="69">
        <f t="shared" si="0"/>
        <v>60</v>
      </c>
      <c r="C63" s="71" t="str">
        <f t="shared" ca="1" si="1"/>
        <v/>
      </c>
      <c r="D63" s="71" t="str">
        <f t="shared" ca="1" si="2"/>
        <v/>
      </c>
      <c r="E63" s="71" t="str">
        <f t="shared" ca="1" si="3"/>
        <v/>
      </c>
      <c r="F63" s="71" t="str">
        <f t="shared" ca="1" si="4"/>
        <v/>
      </c>
      <c r="G63" s="75" t="str">
        <f t="shared" ca="1" si="5"/>
        <v/>
      </c>
      <c r="H63" s="75" t="str">
        <f ca="1">IF(OR($P63="国保連へ申請",$P63="申請可"),IF(N63&gt;0,交付申請!$F$12,""),"")</f>
        <v/>
      </c>
      <c r="I63" s="76" t="str">
        <f t="shared" ca="1" si="6"/>
        <v/>
      </c>
      <c r="J63" s="76" t="str">
        <f t="shared" ca="1" si="13"/>
        <v/>
      </c>
      <c r="K63" s="76" t="str">
        <f t="shared" ca="1" si="8"/>
        <v/>
      </c>
      <c r="L63" s="76" t="str">
        <f t="shared" ca="1" si="14"/>
        <v/>
      </c>
      <c r="M63" s="76" t="str">
        <f t="shared" ca="1" si="15"/>
        <v/>
      </c>
      <c r="N63" s="79" t="str">
        <f t="shared" ca="1" si="11"/>
        <v/>
      </c>
      <c r="O63" s="81"/>
      <c r="P63" s="82" t="str">
        <f t="shared" ca="1" si="12"/>
        <v/>
      </c>
    </row>
    <row r="64" spans="2:16" ht="22.5" hidden="1" customHeight="1">
      <c r="B64" s="69">
        <f t="shared" si="0"/>
        <v>61</v>
      </c>
      <c r="C64" s="71" t="str">
        <f t="shared" ca="1" si="1"/>
        <v/>
      </c>
      <c r="D64" s="71" t="str">
        <f t="shared" ca="1" si="2"/>
        <v/>
      </c>
      <c r="E64" s="71" t="str">
        <f t="shared" ca="1" si="3"/>
        <v/>
      </c>
      <c r="F64" s="71" t="str">
        <f t="shared" ca="1" si="4"/>
        <v/>
      </c>
      <c r="G64" s="75" t="str">
        <f t="shared" ca="1" si="5"/>
        <v/>
      </c>
      <c r="H64" s="75" t="str">
        <f ca="1">IF(OR($P64="国保連へ申請",$P64="申請可"),IF(N64&gt;0,交付申請!$F$12,""),"")</f>
        <v/>
      </c>
      <c r="I64" s="76" t="str">
        <f t="shared" ca="1" si="6"/>
        <v/>
      </c>
      <c r="J64" s="76" t="str">
        <f t="shared" ca="1" si="13"/>
        <v/>
      </c>
      <c r="K64" s="76" t="str">
        <f t="shared" ca="1" si="8"/>
        <v/>
      </c>
      <c r="L64" s="76" t="str">
        <f t="shared" ca="1" si="14"/>
        <v/>
      </c>
      <c r="M64" s="76" t="str">
        <f t="shared" ca="1" si="15"/>
        <v/>
      </c>
      <c r="N64" s="79" t="str">
        <f t="shared" ca="1" si="11"/>
        <v/>
      </c>
      <c r="O64" s="81"/>
      <c r="P64" s="82" t="str">
        <f t="shared" ca="1" si="12"/>
        <v/>
      </c>
    </row>
    <row r="65" spans="2:16" ht="22.5" hidden="1" customHeight="1">
      <c r="B65" s="69">
        <f t="shared" si="0"/>
        <v>62</v>
      </c>
      <c r="C65" s="71" t="str">
        <f t="shared" ca="1" si="1"/>
        <v/>
      </c>
      <c r="D65" s="71" t="str">
        <f t="shared" ca="1" si="2"/>
        <v/>
      </c>
      <c r="E65" s="71" t="str">
        <f t="shared" ca="1" si="3"/>
        <v/>
      </c>
      <c r="F65" s="71" t="str">
        <f t="shared" ca="1" si="4"/>
        <v/>
      </c>
      <c r="G65" s="75" t="str">
        <f t="shared" ca="1" si="5"/>
        <v/>
      </c>
      <c r="H65" s="75" t="str">
        <f ca="1">IF(OR($P65="国保連へ申請",$P65="申請可"),IF(N65&gt;0,交付申請!$F$12,""),"")</f>
        <v/>
      </c>
      <c r="I65" s="76" t="str">
        <f t="shared" ca="1" si="6"/>
        <v/>
      </c>
      <c r="J65" s="76" t="str">
        <f t="shared" ca="1" si="13"/>
        <v/>
      </c>
      <c r="K65" s="76" t="str">
        <f t="shared" ca="1" si="8"/>
        <v/>
      </c>
      <c r="L65" s="76" t="str">
        <f t="shared" ca="1" si="14"/>
        <v/>
      </c>
      <c r="M65" s="76" t="str">
        <f t="shared" ca="1" si="15"/>
        <v/>
      </c>
      <c r="N65" s="79" t="str">
        <f t="shared" ca="1" si="11"/>
        <v/>
      </c>
      <c r="O65" s="81"/>
      <c r="P65" s="82" t="str">
        <f t="shared" ca="1" si="12"/>
        <v/>
      </c>
    </row>
    <row r="66" spans="2:16" ht="22.5" hidden="1" customHeight="1">
      <c r="B66" s="69">
        <f t="shared" si="0"/>
        <v>63</v>
      </c>
      <c r="C66" s="71" t="str">
        <f t="shared" ca="1" si="1"/>
        <v/>
      </c>
      <c r="D66" s="71" t="str">
        <f t="shared" ca="1" si="2"/>
        <v/>
      </c>
      <c r="E66" s="71" t="str">
        <f t="shared" ca="1" si="3"/>
        <v/>
      </c>
      <c r="F66" s="71" t="str">
        <f t="shared" ca="1" si="4"/>
        <v/>
      </c>
      <c r="G66" s="75" t="str">
        <f t="shared" ca="1" si="5"/>
        <v/>
      </c>
      <c r="H66" s="75" t="str">
        <f ca="1">IF(OR($P66="国保連へ申請",$P66="申請可"),IF(N66&gt;0,交付申請!$F$12,""),"")</f>
        <v/>
      </c>
      <c r="I66" s="76" t="str">
        <f t="shared" ca="1" si="6"/>
        <v/>
      </c>
      <c r="J66" s="76" t="str">
        <f t="shared" ca="1" si="13"/>
        <v/>
      </c>
      <c r="K66" s="76" t="str">
        <f t="shared" ca="1" si="8"/>
        <v/>
      </c>
      <c r="L66" s="76" t="str">
        <f t="shared" ca="1" si="14"/>
        <v/>
      </c>
      <c r="M66" s="76" t="str">
        <f t="shared" ca="1" si="15"/>
        <v/>
      </c>
      <c r="N66" s="79" t="str">
        <f t="shared" ca="1" si="11"/>
        <v/>
      </c>
      <c r="O66" s="81"/>
      <c r="P66" s="82" t="str">
        <f t="shared" ca="1" si="12"/>
        <v/>
      </c>
    </row>
    <row r="67" spans="2:16" ht="22.5" hidden="1" customHeight="1">
      <c r="B67" s="69">
        <f t="shared" si="0"/>
        <v>64</v>
      </c>
      <c r="C67" s="71" t="str">
        <f t="shared" ca="1" si="1"/>
        <v/>
      </c>
      <c r="D67" s="71" t="str">
        <f t="shared" ca="1" si="2"/>
        <v/>
      </c>
      <c r="E67" s="71" t="str">
        <f t="shared" ca="1" si="3"/>
        <v/>
      </c>
      <c r="F67" s="71" t="str">
        <f t="shared" ca="1" si="4"/>
        <v/>
      </c>
      <c r="G67" s="75" t="str">
        <f t="shared" ca="1" si="5"/>
        <v/>
      </c>
      <c r="H67" s="75" t="str">
        <f ca="1">IF(OR($P67="国保連へ申請",$P67="申請可"),IF(N67&gt;0,交付申請!$F$12,""),"")</f>
        <v/>
      </c>
      <c r="I67" s="76" t="str">
        <f t="shared" ca="1" si="6"/>
        <v/>
      </c>
      <c r="J67" s="76" t="str">
        <f t="shared" ca="1" si="13"/>
        <v/>
      </c>
      <c r="K67" s="76" t="str">
        <f t="shared" ca="1" si="8"/>
        <v/>
      </c>
      <c r="L67" s="76" t="str">
        <f t="shared" ca="1" si="14"/>
        <v/>
      </c>
      <c r="M67" s="76" t="str">
        <f t="shared" ca="1" si="15"/>
        <v/>
      </c>
      <c r="N67" s="79" t="str">
        <f t="shared" ca="1" si="11"/>
        <v/>
      </c>
      <c r="O67" s="81"/>
      <c r="P67" s="82" t="str">
        <f t="shared" ca="1" si="12"/>
        <v/>
      </c>
    </row>
    <row r="68" spans="2:16" ht="22.5" hidden="1" customHeight="1">
      <c r="B68" s="69">
        <f t="shared" ref="B68:B103" si="16">ROW()-3</f>
        <v>65</v>
      </c>
      <c r="C68" s="71" t="str">
        <f t="shared" ref="C68:C103" ca="1" si="17">IF(OR($P68="国保連へ申請",$P68="申請可"),IFERROR(INDIRECT("個票"&amp;$B68&amp;"！$Ｍ4"),""),"")</f>
        <v/>
      </c>
      <c r="D68" s="71" t="str">
        <f t="shared" ref="D68:D103" ca="1" si="18">IF(OR($P68="国保連へ申請",$P68="申請可"),IFERROR(ASC(INDIRECT("個票"&amp;$B68&amp;"！$ＡＨ$4")),""),"")</f>
        <v/>
      </c>
      <c r="E68" s="71" t="str">
        <f t="shared" ref="E68:E103" ca="1" si="19">IF(OR($P68="国保連へ申請",$P68="申請可"),IFERROR(INDIRECT("個票"&amp;$B68&amp;"！$Ｍ$5"),""),"")</f>
        <v/>
      </c>
      <c r="F68" s="71" t="str">
        <f t="shared" ref="F68:F103" ca="1" si="20">IF(OR($P68="国保連へ申請",$P68="申請可"),IFERROR(INDIRECT("個票"&amp;$B68&amp;"！$Ｔ$8"),""),"")</f>
        <v/>
      </c>
      <c r="G68" s="75" t="str">
        <f t="shared" ref="G68:G103" ca="1" si="21">IF(OR($P68="国保連へ申請",$P68="申請可"),IFERROR(INDIRECT("個票"&amp;$B68&amp;"！$Ｍ$7"),""),"")</f>
        <v/>
      </c>
      <c r="H68" s="75" t="str">
        <f ca="1">IF(OR($P68="国保連へ申請",$P68="申請可"),IF(N68&gt;0,交付申請!$F$12,""),"")</f>
        <v/>
      </c>
      <c r="I68" s="76" t="str">
        <f t="shared" ref="I68:I103" ca="1" si="22">IF(OR($P68="国保連へ申請",$P68="申請可"),IFERROR(INDIRECT("個票"&amp;$B68&amp;"！$W$14"),""),"")</f>
        <v/>
      </c>
      <c r="J68" s="76" t="str">
        <f t="shared" ca="1" si="13"/>
        <v/>
      </c>
      <c r="K68" s="76" t="str">
        <f t="shared" ref="K68:K103" ca="1" si="23">IF(OR($P68="国保連へ申請",$P68="申請可"),IFERROR(INDIRECT("個票"&amp;$B68&amp;"！$W$16"),""),"")</f>
        <v/>
      </c>
      <c r="L68" s="76" t="str">
        <f t="shared" ca="1" si="14"/>
        <v/>
      </c>
      <c r="M68" s="76" t="str">
        <f t="shared" ca="1" si="15"/>
        <v/>
      </c>
      <c r="N68" s="79" t="str">
        <f t="shared" ref="N68:N103" ca="1" si="24">IF(OR($P68="国保連へ申請",$P68="申請可"),IFERROR(INDIRECT("個票"&amp;$B68&amp;"！$AH$11"),""),"")</f>
        <v/>
      </c>
      <c r="O68" s="81"/>
      <c r="P68" s="82" t="str">
        <f t="shared" ref="P68:P103" ca="1" si="25">IFERROR(INDIRECT("個票"&amp;$B68&amp;"！$AQ$３9"),"")</f>
        <v/>
      </c>
    </row>
    <row r="69" spans="2:16" ht="22.5" hidden="1" customHeight="1">
      <c r="B69" s="69">
        <f t="shared" si="16"/>
        <v>66</v>
      </c>
      <c r="C69" s="71" t="str">
        <f t="shared" ca="1" si="17"/>
        <v/>
      </c>
      <c r="D69" s="71" t="str">
        <f t="shared" ca="1" si="18"/>
        <v/>
      </c>
      <c r="E69" s="71" t="str">
        <f t="shared" ca="1" si="19"/>
        <v/>
      </c>
      <c r="F69" s="71" t="str">
        <f t="shared" ca="1" si="20"/>
        <v/>
      </c>
      <c r="G69" s="75" t="str">
        <f t="shared" ca="1" si="21"/>
        <v/>
      </c>
      <c r="H69" s="75" t="str">
        <f ca="1">IF(OR($P69="国保連へ申請",$P69="申請可"),IF(N69&gt;0,交付申請!$F$12,""),"")</f>
        <v/>
      </c>
      <c r="I69" s="76" t="str">
        <f t="shared" ca="1" si="22"/>
        <v/>
      </c>
      <c r="J69" s="76" t="str">
        <f t="shared" ca="1" si="13"/>
        <v/>
      </c>
      <c r="K69" s="76" t="str">
        <f t="shared" ca="1" si="23"/>
        <v/>
      </c>
      <c r="L69" s="76" t="str">
        <f t="shared" ca="1" si="14"/>
        <v/>
      </c>
      <c r="M69" s="76" t="str">
        <f t="shared" ca="1" si="15"/>
        <v/>
      </c>
      <c r="N69" s="79" t="str">
        <f t="shared" ca="1" si="24"/>
        <v/>
      </c>
      <c r="O69" s="81"/>
      <c r="P69" s="82" t="str">
        <f t="shared" ca="1" si="25"/>
        <v/>
      </c>
    </row>
    <row r="70" spans="2:16" ht="22.5" hidden="1" customHeight="1">
      <c r="B70" s="69">
        <f t="shared" si="16"/>
        <v>67</v>
      </c>
      <c r="C70" s="71" t="str">
        <f t="shared" ca="1" si="17"/>
        <v/>
      </c>
      <c r="D70" s="71" t="str">
        <f t="shared" ca="1" si="18"/>
        <v/>
      </c>
      <c r="E70" s="71" t="str">
        <f t="shared" ca="1" si="19"/>
        <v/>
      </c>
      <c r="F70" s="71" t="str">
        <f t="shared" ca="1" si="20"/>
        <v/>
      </c>
      <c r="G70" s="75" t="str">
        <f t="shared" ca="1" si="21"/>
        <v/>
      </c>
      <c r="H70" s="75" t="str">
        <f ca="1">IF(OR($P70="国保連へ申請",$P70="申請可"),IF(N70&gt;0,交付申請!$F$12,""),"")</f>
        <v/>
      </c>
      <c r="I70" s="76" t="str">
        <f t="shared" ca="1" si="22"/>
        <v/>
      </c>
      <c r="J70" s="76" t="str">
        <f t="shared" ca="1" si="13"/>
        <v/>
      </c>
      <c r="K70" s="76" t="str">
        <f t="shared" ca="1" si="23"/>
        <v/>
      </c>
      <c r="L70" s="76" t="str">
        <f t="shared" ca="1" si="14"/>
        <v/>
      </c>
      <c r="M70" s="76" t="str">
        <f t="shared" ca="1" si="15"/>
        <v/>
      </c>
      <c r="N70" s="79" t="str">
        <f t="shared" ca="1" si="24"/>
        <v/>
      </c>
      <c r="O70" s="81"/>
      <c r="P70" s="82" t="str">
        <f t="shared" ca="1" si="25"/>
        <v/>
      </c>
    </row>
    <row r="71" spans="2:16" ht="22.5" hidden="1" customHeight="1">
      <c r="B71" s="69">
        <f t="shared" si="16"/>
        <v>68</v>
      </c>
      <c r="C71" s="71" t="str">
        <f t="shared" ca="1" si="17"/>
        <v/>
      </c>
      <c r="D71" s="71" t="str">
        <f t="shared" ca="1" si="18"/>
        <v/>
      </c>
      <c r="E71" s="71" t="str">
        <f t="shared" ca="1" si="19"/>
        <v/>
      </c>
      <c r="F71" s="71" t="str">
        <f t="shared" ca="1" si="20"/>
        <v/>
      </c>
      <c r="G71" s="75" t="str">
        <f t="shared" ca="1" si="21"/>
        <v/>
      </c>
      <c r="H71" s="75" t="str">
        <f ca="1">IF(OR($P71="国保連へ申請",$P71="申請可"),IF(N71&gt;0,交付申請!$F$12,""),"")</f>
        <v/>
      </c>
      <c r="I71" s="76" t="str">
        <f t="shared" ca="1" si="22"/>
        <v/>
      </c>
      <c r="J71" s="76" t="str">
        <f t="shared" ca="1" si="13"/>
        <v/>
      </c>
      <c r="K71" s="76" t="str">
        <f t="shared" ca="1" si="23"/>
        <v/>
      </c>
      <c r="L71" s="76" t="str">
        <f t="shared" ca="1" si="14"/>
        <v/>
      </c>
      <c r="M71" s="76" t="str">
        <f t="shared" ca="1" si="15"/>
        <v/>
      </c>
      <c r="N71" s="79" t="str">
        <f t="shared" ca="1" si="24"/>
        <v/>
      </c>
      <c r="O71" s="81"/>
      <c r="P71" s="82" t="str">
        <f t="shared" ca="1" si="25"/>
        <v/>
      </c>
    </row>
    <row r="72" spans="2:16" ht="22.5" hidden="1" customHeight="1">
      <c r="B72" s="69">
        <f t="shared" si="16"/>
        <v>69</v>
      </c>
      <c r="C72" s="71" t="str">
        <f t="shared" ca="1" si="17"/>
        <v/>
      </c>
      <c r="D72" s="71" t="str">
        <f t="shared" ca="1" si="18"/>
        <v/>
      </c>
      <c r="E72" s="71" t="str">
        <f t="shared" ca="1" si="19"/>
        <v/>
      </c>
      <c r="F72" s="71" t="str">
        <f t="shared" ca="1" si="20"/>
        <v/>
      </c>
      <c r="G72" s="75" t="str">
        <f t="shared" ca="1" si="21"/>
        <v/>
      </c>
      <c r="H72" s="75" t="str">
        <f ca="1">IF(OR($P72="国保連へ申請",$P72="申請可"),IF(N72&gt;0,交付申請!$F$12,""),"")</f>
        <v/>
      </c>
      <c r="I72" s="76" t="str">
        <f t="shared" ca="1" si="22"/>
        <v/>
      </c>
      <c r="J72" s="76" t="str">
        <f t="shared" ca="1" si="13"/>
        <v/>
      </c>
      <c r="K72" s="76" t="str">
        <f t="shared" ca="1" si="23"/>
        <v/>
      </c>
      <c r="L72" s="76" t="str">
        <f t="shared" ca="1" si="14"/>
        <v/>
      </c>
      <c r="M72" s="76" t="str">
        <f t="shared" ca="1" si="15"/>
        <v/>
      </c>
      <c r="N72" s="79" t="str">
        <f t="shared" ca="1" si="24"/>
        <v/>
      </c>
      <c r="O72" s="81"/>
      <c r="P72" s="82" t="str">
        <f t="shared" ca="1" si="25"/>
        <v/>
      </c>
    </row>
    <row r="73" spans="2:16" ht="22.5" hidden="1" customHeight="1">
      <c r="B73" s="69">
        <f t="shared" si="16"/>
        <v>70</v>
      </c>
      <c r="C73" s="71" t="str">
        <f t="shared" ca="1" si="17"/>
        <v/>
      </c>
      <c r="D73" s="71" t="str">
        <f t="shared" ca="1" si="18"/>
        <v/>
      </c>
      <c r="E73" s="71" t="str">
        <f t="shared" ca="1" si="19"/>
        <v/>
      </c>
      <c r="F73" s="71" t="str">
        <f t="shared" ca="1" si="20"/>
        <v/>
      </c>
      <c r="G73" s="75" t="str">
        <f t="shared" ca="1" si="21"/>
        <v/>
      </c>
      <c r="H73" s="75" t="str">
        <f ca="1">IF(OR($P73="国保連へ申請",$P73="申請可"),IF(N73&gt;0,交付申請!$F$12,""),"")</f>
        <v/>
      </c>
      <c r="I73" s="76" t="str">
        <f t="shared" ca="1" si="22"/>
        <v/>
      </c>
      <c r="J73" s="76" t="str">
        <f t="shared" ca="1" si="13"/>
        <v/>
      </c>
      <c r="K73" s="76" t="str">
        <f t="shared" ca="1" si="23"/>
        <v/>
      </c>
      <c r="L73" s="76" t="str">
        <f t="shared" ca="1" si="14"/>
        <v/>
      </c>
      <c r="M73" s="76" t="str">
        <f t="shared" ca="1" si="15"/>
        <v/>
      </c>
      <c r="N73" s="79" t="str">
        <f t="shared" ca="1" si="24"/>
        <v/>
      </c>
      <c r="O73" s="81"/>
      <c r="P73" s="82" t="str">
        <f t="shared" ca="1" si="25"/>
        <v/>
      </c>
    </row>
    <row r="74" spans="2:16" ht="22.5" hidden="1" customHeight="1">
      <c r="B74" s="69">
        <f t="shared" si="16"/>
        <v>71</v>
      </c>
      <c r="C74" s="71" t="str">
        <f t="shared" ca="1" si="17"/>
        <v/>
      </c>
      <c r="D74" s="71" t="str">
        <f t="shared" ca="1" si="18"/>
        <v/>
      </c>
      <c r="E74" s="71" t="str">
        <f t="shared" ca="1" si="19"/>
        <v/>
      </c>
      <c r="F74" s="71" t="str">
        <f t="shared" ca="1" si="20"/>
        <v/>
      </c>
      <c r="G74" s="75" t="str">
        <f t="shared" ca="1" si="21"/>
        <v/>
      </c>
      <c r="H74" s="75" t="str">
        <f ca="1">IF(OR($P74="国保連へ申請",$P74="申請可"),IF(N74&gt;0,交付申請!$F$12,""),"")</f>
        <v/>
      </c>
      <c r="I74" s="76" t="str">
        <f t="shared" ca="1" si="22"/>
        <v/>
      </c>
      <c r="J74" s="76" t="str">
        <f t="shared" ca="1" si="13"/>
        <v/>
      </c>
      <c r="K74" s="76" t="str">
        <f t="shared" ca="1" si="23"/>
        <v/>
      </c>
      <c r="L74" s="76" t="str">
        <f t="shared" ca="1" si="14"/>
        <v/>
      </c>
      <c r="M74" s="76" t="str">
        <f t="shared" ca="1" si="15"/>
        <v/>
      </c>
      <c r="N74" s="79" t="str">
        <f t="shared" ca="1" si="24"/>
        <v/>
      </c>
      <c r="O74" s="81"/>
      <c r="P74" s="82" t="str">
        <f t="shared" ca="1" si="25"/>
        <v/>
      </c>
    </row>
    <row r="75" spans="2:16" ht="22.5" hidden="1" customHeight="1">
      <c r="B75" s="69">
        <f t="shared" si="16"/>
        <v>72</v>
      </c>
      <c r="C75" s="71" t="str">
        <f t="shared" ca="1" si="17"/>
        <v/>
      </c>
      <c r="D75" s="71" t="str">
        <f t="shared" ca="1" si="18"/>
        <v/>
      </c>
      <c r="E75" s="71" t="str">
        <f t="shared" ca="1" si="19"/>
        <v/>
      </c>
      <c r="F75" s="71" t="str">
        <f t="shared" ca="1" si="20"/>
        <v/>
      </c>
      <c r="G75" s="75" t="str">
        <f t="shared" ca="1" si="21"/>
        <v/>
      </c>
      <c r="H75" s="75" t="str">
        <f ca="1">IF(OR($P75="国保連へ申請",$P75="申請可"),IF(N75&gt;0,交付申請!$F$12,""),"")</f>
        <v/>
      </c>
      <c r="I75" s="76" t="str">
        <f t="shared" ca="1" si="22"/>
        <v/>
      </c>
      <c r="J75" s="76" t="str">
        <f t="shared" ca="1" si="13"/>
        <v/>
      </c>
      <c r="K75" s="76" t="str">
        <f t="shared" ca="1" si="23"/>
        <v/>
      </c>
      <c r="L75" s="76" t="str">
        <f t="shared" ca="1" si="14"/>
        <v/>
      </c>
      <c r="M75" s="76" t="str">
        <f t="shared" ca="1" si="15"/>
        <v/>
      </c>
      <c r="N75" s="79" t="str">
        <f t="shared" ca="1" si="24"/>
        <v/>
      </c>
      <c r="O75" s="81"/>
      <c r="P75" s="82" t="str">
        <f t="shared" ca="1" si="25"/>
        <v/>
      </c>
    </row>
    <row r="76" spans="2:16" ht="22.5" hidden="1" customHeight="1">
      <c r="B76" s="69">
        <f t="shared" si="16"/>
        <v>73</v>
      </c>
      <c r="C76" s="71" t="str">
        <f t="shared" ca="1" si="17"/>
        <v/>
      </c>
      <c r="D76" s="71" t="str">
        <f t="shared" ca="1" si="18"/>
        <v/>
      </c>
      <c r="E76" s="71" t="str">
        <f t="shared" ca="1" si="19"/>
        <v/>
      </c>
      <c r="F76" s="71" t="str">
        <f t="shared" ca="1" si="20"/>
        <v/>
      </c>
      <c r="G76" s="75" t="str">
        <f t="shared" ca="1" si="21"/>
        <v/>
      </c>
      <c r="H76" s="75" t="str">
        <f ca="1">IF(OR($P76="国保連へ申請",$P76="申請可"),IF(N76&gt;0,交付申請!$F$12,""),"")</f>
        <v/>
      </c>
      <c r="I76" s="76" t="str">
        <f t="shared" ca="1" si="22"/>
        <v/>
      </c>
      <c r="J76" s="76" t="str">
        <f t="shared" ca="1" si="13"/>
        <v/>
      </c>
      <c r="K76" s="76" t="str">
        <f t="shared" ca="1" si="23"/>
        <v/>
      </c>
      <c r="L76" s="76" t="str">
        <f t="shared" ca="1" si="14"/>
        <v/>
      </c>
      <c r="M76" s="76" t="str">
        <f t="shared" ca="1" si="15"/>
        <v/>
      </c>
      <c r="N76" s="79" t="str">
        <f t="shared" ca="1" si="24"/>
        <v/>
      </c>
      <c r="O76" s="81"/>
      <c r="P76" s="82" t="str">
        <f t="shared" ca="1" si="25"/>
        <v/>
      </c>
    </row>
    <row r="77" spans="2:16" ht="22.5" hidden="1" customHeight="1">
      <c r="B77" s="69">
        <f t="shared" si="16"/>
        <v>74</v>
      </c>
      <c r="C77" s="71" t="str">
        <f t="shared" ca="1" si="17"/>
        <v/>
      </c>
      <c r="D77" s="71" t="str">
        <f t="shared" ca="1" si="18"/>
        <v/>
      </c>
      <c r="E77" s="71" t="str">
        <f t="shared" ca="1" si="19"/>
        <v/>
      </c>
      <c r="F77" s="71" t="str">
        <f t="shared" ca="1" si="20"/>
        <v/>
      </c>
      <c r="G77" s="75" t="str">
        <f t="shared" ca="1" si="21"/>
        <v/>
      </c>
      <c r="H77" s="75" t="str">
        <f ca="1">IF(OR($P77="国保連へ申請",$P77="申請可"),IF(N77&gt;0,交付申請!$F$12,""),"")</f>
        <v/>
      </c>
      <c r="I77" s="76" t="str">
        <f t="shared" ca="1" si="22"/>
        <v/>
      </c>
      <c r="J77" s="76" t="str">
        <f t="shared" ca="1" si="13"/>
        <v/>
      </c>
      <c r="K77" s="76" t="str">
        <f t="shared" ca="1" si="23"/>
        <v/>
      </c>
      <c r="L77" s="76" t="str">
        <f t="shared" ca="1" si="14"/>
        <v/>
      </c>
      <c r="M77" s="76" t="str">
        <f t="shared" ca="1" si="15"/>
        <v/>
      </c>
      <c r="N77" s="79" t="str">
        <f t="shared" ca="1" si="24"/>
        <v/>
      </c>
      <c r="O77" s="81"/>
      <c r="P77" s="82" t="str">
        <f t="shared" ca="1" si="25"/>
        <v/>
      </c>
    </row>
    <row r="78" spans="2:16" ht="22.5" hidden="1" customHeight="1">
      <c r="B78" s="69">
        <f t="shared" si="16"/>
        <v>75</v>
      </c>
      <c r="C78" s="71" t="str">
        <f t="shared" ca="1" si="17"/>
        <v/>
      </c>
      <c r="D78" s="71" t="str">
        <f t="shared" ca="1" si="18"/>
        <v/>
      </c>
      <c r="E78" s="71" t="str">
        <f t="shared" ca="1" si="19"/>
        <v/>
      </c>
      <c r="F78" s="71" t="str">
        <f t="shared" ca="1" si="20"/>
        <v/>
      </c>
      <c r="G78" s="75" t="str">
        <f t="shared" ca="1" si="21"/>
        <v/>
      </c>
      <c r="H78" s="75" t="str">
        <f ca="1">IF(OR($P78="国保連へ申請",$P78="申請可"),IF(N78&gt;0,交付申請!$F$12,""),"")</f>
        <v/>
      </c>
      <c r="I78" s="76" t="str">
        <f t="shared" ca="1" si="22"/>
        <v/>
      </c>
      <c r="J78" s="76" t="str">
        <f t="shared" ca="1" si="13"/>
        <v/>
      </c>
      <c r="K78" s="76" t="str">
        <f t="shared" ca="1" si="23"/>
        <v/>
      </c>
      <c r="L78" s="76" t="str">
        <f t="shared" ca="1" si="14"/>
        <v/>
      </c>
      <c r="M78" s="76" t="str">
        <f t="shared" ca="1" si="15"/>
        <v/>
      </c>
      <c r="N78" s="79" t="str">
        <f t="shared" ca="1" si="24"/>
        <v/>
      </c>
      <c r="O78" s="81"/>
      <c r="P78" s="82" t="str">
        <f t="shared" ca="1" si="25"/>
        <v/>
      </c>
    </row>
    <row r="79" spans="2:16" ht="22.5" hidden="1" customHeight="1">
      <c r="B79" s="69">
        <f t="shared" si="16"/>
        <v>76</v>
      </c>
      <c r="C79" s="71" t="str">
        <f t="shared" ca="1" si="17"/>
        <v/>
      </c>
      <c r="D79" s="71" t="str">
        <f t="shared" ca="1" si="18"/>
        <v/>
      </c>
      <c r="E79" s="71" t="str">
        <f t="shared" ca="1" si="19"/>
        <v/>
      </c>
      <c r="F79" s="71" t="str">
        <f t="shared" ca="1" si="20"/>
        <v/>
      </c>
      <c r="G79" s="75" t="str">
        <f t="shared" ca="1" si="21"/>
        <v/>
      </c>
      <c r="H79" s="75" t="str">
        <f ca="1">IF(OR($P79="国保連へ申請",$P79="申請可"),IF(N79&gt;0,交付申請!$F$12,""),"")</f>
        <v/>
      </c>
      <c r="I79" s="76" t="str">
        <f t="shared" ca="1" si="22"/>
        <v/>
      </c>
      <c r="J79" s="76" t="str">
        <f t="shared" ca="1" si="13"/>
        <v/>
      </c>
      <c r="K79" s="76" t="str">
        <f t="shared" ca="1" si="23"/>
        <v/>
      </c>
      <c r="L79" s="76" t="str">
        <f t="shared" ca="1" si="14"/>
        <v/>
      </c>
      <c r="M79" s="76" t="str">
        <f t="shared" ca="1" si="15"/>
        <v/>
      </c>
      <c r="N79" s="79" t="str">
        <f t="shared" ca="1" si="24"/>
        <v/>
      </c>
      <c r="O79" s="81"/>
      <c r="P79" s="82" t="str">
        <f t="shared" ca="1" si="25"/>
        <v/>
      </c>
    </row>
    <row r="80" spans="2:16" ht="22.5" hidden="1" customHeight="1">
      <c r="B80" s="69">
        <f t="shared" si="16"/>
        <v>77</v>
      </c>
      <c r="C80" s="71" t="str">
        <f t="shared" ca="1" si="17"/>
        <v/>
      </c>
      <c r="D80" s="71" t="str">
        <f t="shared" ca="1" si="18"/>
        <v/>
      </c>
      <c r="E80" s="71" t="str">
        <f t="shared" ca="1" si="19"/>
        <v/>
      </c>
      <c r="F80" s="71" t="str">
        <f t="shared" ca="1" si="20"/>
        <v/>
      </c>
      <c r="G80" s="75" t="str">
        <f t="shared" ca="1" si="21"/>
        <v/>
      </c>
      <c r="H80" s="75" t="str">
        <f ca="1">IF(OR($P80="国保連へ申請",$P80="申請可"),IF(N80&gt;0,交付申請!$F$12,""),"")</f>
        <v/>
      </c>
      <c r="I80" s="76" t="str">
        <f t="shared" ca="1" si="22"/>
        <v/>
      </c>
      <c r="J80" s="76" t="str">
        <f t="shared" ca="1" si="13"/>
        <v/>
      </c>
      <c r="K80" s="76" t="str">
        <f t="shared" ca="1" si="23"/>
        <v/>
      </c>
      <c r="L80" s="76" t="str">
        <f t="shared" ca="1" si="14"/>
        <v/>
      </c>
      <c r="M80" s="76" t="str">
        <f t="shared" ca="1" si="15"/>
        <v/>
      </c>
      <c r="N80" s="79" t="str">
        <f t="shared" ca="1" si="24"/>
        <v/>
      </c>
      <c r="O80" s="81"/>
      <c r="P80" s="82" t="str">
        <f t="shared" ca="1" si="25"/>
        <v/>
      </c>
    </row>
    <row r="81" spans="2:16" ht="22.5" hidden="1" customHeight="1">
      <c r="B81" s="69">
        <f t="shared" si="16"/>
        <v>78</v>
      </c>
      <c r="C81" s="71" t="str">
        <f t="shared" ca="1" si="17"/>
        <v/>
      </c>
      <c r="D81" s="71" t="str">
        <f t="shared" ca="1" si="18"/>
        <v/>
      </c>
      <c r="E81" s="71" t="str">
        <f t="shared" ca="1" si="19"/>
        <v/>
      </c>
      <c r="F81" s="71" t="str">
        <f t="shared" ca="1" si="20"/>
        <v/>
      </c>
      <c r="G81" s="75" t="str">
        <f t="shared" ca="1" si="21"/>
        <v/>
      </c>
      <c r="H81" s="75" t="str">
        <f ca="1">IF(OR($P81="国保連へ申請",$P81="申請可"),IF(N81&gt;0,交付申請!$F$12,""),"")</f>
        <v/>
      </c>
      <c r="I81" s="76" t="str">
        <f t="shared" ca="1" si="22"/>
        <v/>
      </c>
      <c r="J81" s="76" t="str">
        <f t="shared" ca="1" si="13"/>
        <v/>
      </c>
      <c r="K81" s="76" t="str">
        <f t="shared" ca="1" si="23"/>
        <v/>
      </c>
      <c r="L81" s="76" t="str">
        <f t="shared" ca="1" si="14"/>
        <v/>
      </c>
      <c r="M81" s="76" t="str">
        <f t="shared" ca="1" si="15"/>
        <v/>
      </c>
      <c r="N81" s="79" t="str">
        <f t="shared" ca="1" si="24"/>
        <v/>
      </c>
      <c r="O81" s="81"/>
      <c r="P81" s="82" t="str">
        <f t="shared" ca="1" si="25"/>
        <v/>
      </c>
    </row>
    <row r="82" spans="2:16" ht="22.5" hidden="1" customHeight="1">
      <c r="B82" s="69">
        <f t="shared" si="16"/>
        <v>79</v>
      </c>
      <c r="C82" s="71" t="str">
        <f t="shared" ca="1" si="17"/>
        <v/>
      </c>
      <c r="D82" s="71" t="str">
        <f t="shared" ca="1" si="18"/>
        <v/>
      </c>
      <c r="E82" s="71" t="str">
        <f t="shared" ca="1" si="19"/>
        <v/>
      </c>
      <c r="F82" s="71" t="str">
        <f t="shared" ca="1" si="20"/>
        <v/>
      </c>
      <c r="G82" s="75" t="str">
        <f t="shared" ca="1" si="21"/>
        <v/>
      </c>
      <c r="H82" s="75" t="str">
        <f ca="1">IF(OR($P82="国保連へ申請",$P82="申請可"),IF(N82&gt;0,交付申請!$F$12,""),"")</f>
        <v/>
      </c>
      <c r="I82" s="76" t="str">
        <f t="shared" ca="1" si="22"/>
        <v/>
      </c>
      <c r="J82" s="76" t="str">
        <f t="shared" ca="1" si="13"/>
        <v/>
      </c>
      <c r="K82" s="76" t="str">
        <f t="shared" ca="1" si="23"/>
        <v/>
      </c>
      <c r="L82" s="76" t="str">
        <f t="shared" ca="1" si="14"/>
        <v/>
      </c>
      <c r="M82" s="76" t="str">
        <f t="shared" ca="1" si="15"/>
        <v/>
      </c>
      <c r="N82" s="79" t="str">
        <f t="shared" ca="1" si="24"/>
        <v/>
      </c>
      <c r="O82" s="81"/>
      <c r="P82" s="82" t="str">
        <f t="shared" ca="1" si="25"/>
        <v/>
      </c>
    </row>
    <row r="83" spans="2:16" ht="22.5" hidden="1" customHeight="1">
      <c r="B83" s="69">
        <f t="shared" si="16"/>
        <v>80</v>
      </c>
      <c r="C83" s="71" t="str">
        <f t="shared" ca="1" si="17"/>
        <v/>
      </c>
      <c r="D83" s="71" t="str">
        <f t="shared" ca="1" si="18"/>
        <v/>
      </c>
      <c r="E83" s="71" t="str">
        <f t="shared" ca="1" si="19"/>
        <v/>
      </c>
      <c r="F83" s="71" t="str">
        <f t="shared" ca="1" si="20"/>
        <v/>
      </c>
      <c r="G83" s="75" t="str">
        <f t="shared" ca="1" si="21"/>
        <v/>
      </c>
      <c r="H83" s="75" t="str">
        <f ca="1">IF(OR($P83="国保連へ申請",$P83="申請可"),IF(N83&gt;0,交付申請!$F$12,""),"")</f>
        <v/>
      </c>
      <c r="I83" s="76" t="str">
        <f t="shared" ca="1" si="22"/>
        <v/>
      </c>
      <c r="J83" s="76" t="str">
        <f t="shared" ca="1" si="13"/>
        <v/>
      </c>
      <c r="K83" s="76" t="str">
        <f t="shared" ca="1" si="23"/>
        <v/>
      </c>
      <c r="L83" s="76" t="str">
        <f t="shared" ca="1" si="14"/>
        <v/>
      </c>
      <c r="M83" s="76" t="str">
        <f t="shared" ca="1" si="15"/>
        <v/>
      </c>
      <c r="N83" s="79" t="str">
        <f t="shared" ca="1" si="24"/>
        <v/>
      </c>
      <c r="O83" s="81"/>
      <c r="P83" s="82" t="str">
        <f t="shared" ca="1" si="25"/>
        <v/>
      </c>
    </row>
    <row r="84" spans="2:16" ht="22.5" hidden="1" customHeight="1">
      <c r="B84" s="69">
        <f t="shared" si="16"/>
        <v>81</v>
      </c>
      <c r="C84" s="71" t="str">
        <f t="shared" ca="1" si="17"/>
        <v/>
      </c>
      <c r="D84" s="71" t="str">
        <f t="shared" ca="1" si="18"/>
        <v/>
      </c>
      <c r="E84" s="71" t="str">
        <f t="shared" ca="1" si="19"/>
        <v/>
      </c>
      <c r="F84" s="71" t="str">
        <f t="shared" ca="1" si="20"/>
        <v/>
      </c>
      <c r="G84" s="75" t="str">
        <f t="shared" ca="1" si="21"/>
        <v/>
      </c>
      <c r="H84" s="75" t="str">
        <f ca="1">IF(OR($P84="国保連へ申請",$P84="申請可"),IF(N84&gt;0,交付申請!$F$12,""),"")</f>
        <v/>
      </c>
      <c r="I84" s="76" t="str">
        <f t="shared" ca="1" si="22"/>
        <v/>
      </c>
      <c r="J84" s="76" t="str">
        <f t="shared" ca="1" si="13"/>
        <v/>
      </c>
      <c r="K84" s="76" t="str">
        <f t="shared" ca="1" si="23"/>
        <v/>
      </c>
      <c r="L84" s="76" t="str">
        <f t="shared" ca="1" si="14"/>
        <v/>
      </c>
      <c r="M84" s="76" t="str">
        <f t="shared" ca="1" si="15"/>
        <v/>
      </c>
      <c r="N84" s="79" t="str">
        <f t="shared" ca="1" si="24"/>
        <v/>
      </c>
      <c r="O84" s="81"/>
      <c r="P84" s="82" t="str">
        <f t="shared" ca="1" si="25"/>
        <v/>
      </c>
    </row>
    <row r="85" spans="2:16" ht="22.5" hidden="1" customHeight="1">
      <c r="B85" s="69">
        <f t="shared" si="16"/>
        <v>82</v>
      </c>
      <c r="C85" s="71" t="str">
        <f t="shared" ca="1" si="17"/>
        <v/>
      </c>
      <c r="D85" s="71" t="str">
        <f t="shared" ca="1" si="18"/>
        <v/>
      </c>
      <c r="E85" s="71" t="str">
        <f t="shared" ca="1" si="19"/>
        <v/>
      </c>
      <c r="F85" s="71" t="str">
        <f t="shared" ca="1" si="20"/>
        <v/>
      </c>
      <c r="G85" s="75" t="str">
        <f t="shared" ca="1" si="21"/>
        <v/>
      </c>
      <c r="H85" s="75" t="str">
        <f ca="1">IF(OR($P85="国保連へ申請",$P85="申請可"),IF(N85&gt;0,交付申請!$F$12,""),"")</f>
        <v/>
      </c>
      <c r="I85" s="76" t="str">
        <f t="shared" ca="1" si="22"/>
        <v/>
      </c>
      <c r="J85" s="76" t="str">
        <f t="shared" ca="1" si="13"/>
        <v/>
      </c>
      <c r="K85" s="76" t="str">
        <f t="shared" ca="1" si="23"/>
        <v/>
      </c>
      <c r="L85" s="76" t="str">
        <f t="shared" ca="1" si="14"/>
        <v/>
      </c>
      <c r="M85" s="76" t="str">
        <f t="shared" ca="1" si="15"/>
        <v/>
      </c>
      <c r="N85" s="79" t="str">
        <f t="shared" ca="1" si="24"/>
        <v/>
      </c>
      <c r="O85" s="81"/>
      <c r="P85" s="82" t="str">
        <f t="shared" ca="1" si="25"/>
        <v/>
      </c>
    </row>
    <row r="86" spans="2:16" ht="22.5" hidden="1" customHeight="1">
      <c r="B86" s="69">
        <f t="shared" si="16"/>
        <v>83</v>
      </c>
      <c r="C86" s="71" t="str">
        <f t="shared" ca="1" si="17"/>
        <v/>
      </c>
      <c r="D86" s="71" t="str">
        <f t="shared" ca="1" si="18"/>
        <v/>
      </c>
      <c r="E86" s="71" t="str">
        <f t="shared" ca="1" si="19"/>
        <v/>
      </c>
      <c r="F86" s="71" t="str">
        <f t="shared" ca="1" si="20"/>
        <v/>
      </c>
      <c r="G86" s="75" t="str">
        <f t="shared" ca="1" si="21"/>
        <v/>
      </c>
      <c r="H86" s="75" t="str">
        <f ca="1">IF(OR($P86="国保連へ申請",$P86="申請可"),IF(N86&gt;0,交付申請!$F$12,""),"")</f>
        <v/>
      </c>
      <c r="I86" s="76" t="str">
        <f t="shared" ca="1" si="22"/>
        <v/>
      </c>
      <c r="J86" s="76" t="str">
        <f t="shared" ca="1" si="13"/>
        <v/>
      </c>
      <c r="K86" s="76" t="str">
        <f t="shared" ca="1" si="23"/>
        <v/>
      </c>
      <c r="L86" s="76" t="str">
        <f t="shared" ca="1" si="14"/>
        <v/>
      </c>
      <c r="M86" s="76" t="str">
        <f t="shared" ca="1" si="15"/>
        <v/>
      </c>
      <c r="N86" s="79" t="str">
        <f t="shared" ca="1" si="24"/>
        <v/>
      </c>
      <c r="O86" s="81"/>
      <c r="P86" s="82" t="str">
        <f t="shared" ca="1" si="25"/>
        <v/>
      </c>
    </row>
    <row r="87" spans="2:16" ht="22.5" hidden="1" customHeight="1">
      <c r="B87" s="69">
        <f t="shared" si="16"/>
        <v>84</v>
      </c>
      <c r="C87" s="71" t="str">
        <f t="shared" ca="1" si="17"/>
        <v/>
      </c>
      <c r="D87" s="71" t="str">
        <f t="shared" ca="1" si="18"/>
        <v/>
      </c>
      <c r="E87" s="71" t="str">
        <f t="shared" ca="1" si="19"/>
        <v/>
      </c>
      <c r="F87" s="71" t="str">
        <f t="shared" ca="1" si="20"/>
        <v/>
      </c>
      <c r="G87" s="75" t="str">
        <f t="shared" ca="1" si="21"/>
        <v/>
      </c>
      <c r="H87" s="75" t="str">
        <f ca="1">IF(OR($P87="国保連へ申請",$P87="申請可"),IF(N87&gt;0,交付申請!$F$12,""),"")</f>
        <v/>
      </c>
      <c r="I87" s="76" t="str">
        <f t="shared" ca="1" si="22"/>
        <v/>
      </c>
      <c r="J87" s="76" t="str">
        <f t="shared" ca="1" si="13"/>
        <v/>
      </c>
      <c r="K87" s="76" t="str">
        <f t="shared" ca="1" si="23"/>
        <v/>
      </c>
      <c r="L87" s="76" t="str">
        <f t="shared" ca="1" si="14"/>
        <v/>
      </c>
      <c r="M87" s="76" t="str">
        <f t="shared" ca="1" si="15"/>
        <v/>
      </c>
      <c r="N87" s="79" t="str">
        <f t="shared" ca="1" si="24"/>
        <v/>
      </c>
      <c r="O87" s="81"/>
      <c r="P87" s="82" t="str">
        <f t="shared" ca="1" si="25"/>
        <v/>
      </c>
    </row>
    <row r="88" spans="2:16" ht="22.5" hidden="1" customHeight="1">
      <c r="B88" s="69">
        <f t="shared" si="16"/>
        <v>85</v>
      </c>
      <c r="C88" s="71" t="str">
        <f t="shared" ca="1" si="17"/>
        <v/>
      </c>
      <c r="D88" s="71" t="str">
        <f t="shared" ca="1" si="18"/>
        <v/>
      </c>
      <c r="E88" s="71" t="str">
        <f t="shared" ca="1" si="19"/>
        <v/>
      </c>
      <c r="F88" s="71" t="str">
        <f t="shared" ca="1" si="20"/>
        <v/>
      </c>
      <c r="G88" s="75" t="str">
        <f t="shared" ca="1" si="21"/>
        <v/>
      </c>
      <c r="H88" s="75" t="str">
        <f ca="1">IF(OR($P88="国保連へ申請",$P88="申請可"),IF(N88&gt;0,交付申請!$F$12,""),"")</f>
        <v/>
      </c>
      <c r="I88" s="76" t="str">
        <f t="shared" ca="1" si="22"/>
        <v/>
      </c>
      <c r="J88" s="76" t="str">
        <f t="shared" ca="1" si="13"/>
        <v/>
      </c>
      <c r="K88" s="76" t="str">
        <f t="shared" ca="1" si="23"/>
        <v/>
      </c>
      <c r="L88" s="76" t="str">
        <f t="shared" ca="1" si="14"/>
        <v/>
      </c>
      <c r="M88" s="76" t="str">
        <f t="shared" ca="1" si="15"/>
        <v/>
      </c>
      <c r="N88" s="79" t="str">
        <f t="shared" ca="1" si="24"/>
        <v/>
      </c>
      <c r="O88" s="81"/>
      <c r="P88" s="82" t="str">
        <f t="shared" ca="1" si="25"/>
        <v/>
      </c>
    </row>
    <row r="89" spans="2:16" ht="22.5" hidden="1" customHeight="1">
      <c r="B89" s="69">
        <f t="shared" si="16"/>
        <v>86</v>
      </c>
      <c r="C89" s="71" t="str">
        <f t="shared" ca="1" si="17"/>
        <v/>
      </c>
      <c r="D89" s="71" t="str">
        <f t="shared" ca="1" si="18"/>
        <v/>
      </c>
      <c r="E89" s="71" t="str">
        <f t="shared" ca="1" si="19"/>
        <v/>
      </c>
      <c r="F89" s="71" t="str">
        <f t="shared" ca="1" si="20"/>
        <v/>
      </c>
      <c r="G89" s="75" t="str">
        <f t="shared" ca="1" si="21"/>
        <v/>
      </c>
      <c r="H89" s="75" t="str">
        <f ca="1">IF(OR($P89="国保連へ申請",$P89="申請可"),IF(N89&gt;0,交付申請!$F$12,""),"")</f>
        <v/>
      </c>
      <c r="I89" s="76" t="str">
        <f t="shared" ca="1" si="22"/>
        <v/>
      </c>
      <c r="J89" s="76" t="str">
        <f t="shared" ca="1" si="13"/>
        <v/>
      </c>
      <c r="K89" s="76" t="str">
        <f t="shared" ca="1" si="23"/>
        <v/>
      </c>
      <c r="L89" s="76" t="str">
        <f t="shared" ca="1" si="14"/>
        <v/>
      </c>
      <c r="M89" s="76" t="str">
        <f t="shared" ca="1" si="15"/>
        <v/>
      </c>
      <c r="N89" s="79" t="str">
        <f t="shared" ca="1" si="24"/>
        <v/>
      </c>
      <c r="O89" s="81"/>
      <c r="P89" s="82" t="str">
        <f t="shared" ca="1" si="25"/>
        <v/>
      </c>
    </row>
    <row r="90" spans="2:16" ht="22.5" hidden="1" customHeight="1">
      <c r="B90" s="69">
        <f t="shared" si="16"/>
        <v>87</v>
      </c>
      <c r="C90" s="71" t="str">
        <f t="shared" ca="1" si="17"/>
        <v/>
      </c>
      <c r="D90" s="71" t="str">
        <f t="shared" ca="1" si="18"/>
        <v/>
      </c>
      <c r="E90" s="71" t="str">
        <f t="shared" ca="1" si="19"/>
        <v/>
      </c>
      <c r="F90" s="71" t="str">
        <f t="shared" ca="1" si="20"/>
        <v/>
      </c>
      <c r="G90" s="75" t="str">
        <f t="shared" ca="1" si="21"/>
        <v/>
      </c>
      <c r="H90" s="75" t="str">
        <f ca="1">IF(OR($P90="国保連へ申請",$P90="申請可"),IF(N90&gt;0,交付申請!$F$12,""),"")</f>
        <v/>
      </c>
      <c r="I90" s="76" t="str">
        <f t="shared" ca="1" si="22"/>
        <v/>
      </c>
      <c r="J90" s="76" t="str">
        <f t="shared" ca="1" si="13"/>
        <v/>
      </c>
      <c r="K90" s="76" t="str">
        <f t="shared" ca="1" si="23"/>
        <v/>
      </c>
      <c r="L90" s="76" t="str">
        <f t="shared" ca="1" si="14"/>
        <v/>
      </c>
      <c r="M90" s="76" t="str">
        <f t="shared" ca="1" si="15"/>
        <v/>
      </c>
      <c r="N90" s="79" t="str">
        <f t="shared" ca="1" si="24"/>
        <v/>
      </c>
      <c r="O90" s="81"/>
      <c r="P90" s="82" t="str">
        <f t="shared" ca="1" si="25"/>
        <v/>
      </c>
    </row>
    <row r="91" spans="2:16" ht="22.5" hidden="1" customHeight="1">
      <c r="B91" s="69">
        <f t="shared" si="16"/>
        <v>88</v>
      </c>
      <c r="C91" s="71" t="str">
        <f t="shared" ca="1" si="17"/>
        <v/>
      </c>
      <c r="D91" s="71" t="str">
        <f t="shared" ca="1" si="18"/>
        <v/>
      </c>
      <c r="E91" s="71" t="str">
        <f t="shared" ca="1" si="19"/>
        <v/>
      </c>
      <c r="F91" s="71" t="str">
        <f t="shared" ca="1" si="20"/>
        <v/>
      </c>
      <c r="G91" s="75" t="str">
        <f t="shared" ca="1" si="21"/>
        <v/>
      </c>
      <c r="H91" s="75" t="str">
        <f ca="1">IF(OR($P91="国保連へ申請",$P91="申請可"),IF(N91&gt;0,交付申請!$F$12,""),"")</f>
        <v/>
      </c>
      <c r="I91" s="76" t="str">
        <f t="shared" ca="1" si="22"/>
        <v/>
      </c>
      <c r="J91" s="76" t="str">
        <f t="shared" ca="1" si="13"/>
        <v/>
      </c>
      <c r="K91" s="76" t="str">
        <f t="shared" ca="1" si="23"/>
        <v/>
      </c>
      <c r="L91" s="76" t="str">
        <f t="shared" ca="1" si="14"/>
        <v/>
      </c>
      <c r="M91" s="76" t="str">
        <f t="shared" ca="1" si="15"/>
        <v/>
      </c>
      <c r="N91" s="79" t="str">
        <f t="shared" ca="1" si="24"/>
        <v/>
      </c>
      <c r="O91" s="81"/>
      <c r="P91" s="82" t="str">
        <f t="shared" ca="1" si="25"/>
        <v/>
      </c>
    </row>
    <row r="92" spans="2:16" ht="22.5" hidden="1" customHeight="1">
      <c r="B92" s="69">
        <f t="shared" si="16"/>
        <v>89</v>
      </c>
      <c r="C92" s="71" t="str">
        <f t="shared" ca="1" si="17"/>
        <v/>
      </c>
      <c r="D92" s="71" t="str">
        <f t="shared" ca="1" si="18"/>
        <v/>
      </c>
      <c r="E92" s="71" t="str">
        <f t="shared" ca="1" si="19"/>
        <v/>
      </c>
      <c r="F92" s="71" t="str">
        <f t="shared" ca="1" si="20"/>
        <v/>
      </c>
      <c r="G92" s="75" t="str">
        <f t="shared" ca="1" si="21"/>
        <v/>
      </c>
      <c r="H92" s="75" t="str">
        <f ca="1">IF(OR($P92="国保連へ申請",$P92="申請可"),IF(N92&gt;0,交付申請!$F$12,""),"")</f>
        <v/>
      </c>
      <c r="I92" s="76" t="str">
        <f t="shared" ca="1" si="22"/>
        <v/>
      </c>
      <c r="J92" s="76" t="str">
        <f t="shared" ca="1" si="13"/>
        <v/>
      </c>
      <c r="K92" s="76" t="str">
        <f t="shared" ca="1" si="23"/>
        <v/>
      </c>
      <c r="L92" s="76" t="str">
        <f t="shared" ca="1" si="14"/>
        <v/>
      </c>
      <c r="M92" s="76" t="str">
        <f t="shared" ca="1" si="15"/>
        <v/>
      </c>
      <c r="N92" s="79" t="str">
        <f t="shared" ca="1" si="24"/>
        <v/>
      </c>
      <c r="O92" s="81"/>
      <c r="P92" s="82" t="str">
        <f t="shared" ca="1" si="25"/>
        <v/>
      </c>
    </row>
    <row r="93" spans="2:16" ht="22.5" hidden="1" customHeight="1">
      <c r="B93" s="69">
        <f t="shared" si="16"/>
        <v>90</v>
      </c>
      <c r="C93" s="71" t="str">
        <f t="shared" ca="1" si="17"/>
        <v/>
      </c>
      <c r="D93" s="71" t="str">
        <f t="shared" ca="1" si="18"/>
        <v/>
      </c>
      <c r="E93" s="71" t="str">
        <f t="shared" ca="1" si="19"/>
        <v/>
      </c>
      <c r="F93" s="71" t="str">
        <f t="shared" ca="1" si="20"/>
        <v/>
      </c>
      <c r="G93" s="75" t="str">
        <f t="shared" ca="1" si="21"/>
        <v/>
      </c>
      <c r="H93" s="75" t="str">
        <f ca="1">IF(OR($P93="国保連へ申請",$P93="申請可"),IF(N93&gt;0,交付申請!$F$12,""),"")</f>
        <v/>
      </c>
      <c r="I93" s="76" t="str">
        <f t="shared" ca="1" si="22"/>
        <v/>
      </c>
      <c r="J93" s="76" t="str">
        <f t="shared" ca="1" si="13"/>
        <v/>
      </c>
      <c r="K93" s="76" t="str">
        <f t="shared" ca="1" si="23"/>
        <v/>
      </c>
      <c r="L93" s="76" t="str">
        <f t="shared" ca="1" si="14"/>
        <v/>
      </c>
      <c r="M93" s="76" t="str">
        <f t="shared" ca="1" si="15"/>
        <v/>
      </c>
      <c r="N93" s="79" t="str">
        <f t="shared" ca="1" si="24"/>
        <v/>
      </c>
      <c r="O93" s="81"/>
      <c r="P93" s="82" t="str">
        <f t="shared" ca="1" si="25"/>
        <v/>
      </c>
    </row>
    <row r="94" spans="2:16" ht="22.5" hidden="1" customHeight="1">
      <c r="B94" s="69">
        <f t="shared" si="16"/>
        <v>91</v>
      </c>
      <c r="C94" s="71" t="str">
        <f t="shared" ca="1" si="17"/>
        <v/>
      </c>
      <c r="D94" s="71" t="str">
        <f t="shared" ca="1" si="18"/>
        <v/>
      </c>
      <c r="E94" s="71" t="str">
        <f t="shared" ca="1" si="19"/>
        <v/>
      </c>
      <c r="F94" s="71" t="str">
        <f t="shared" ca="1" si="20"/>
        <v/>
      </c>
      <c r="G94" s="75" t="str">
        <f t="shared" ca="1" si="21"/>
        <v/>
      </c>
      <c r="H94" s="75" t="str">
        <f ca="1">IF(OR($P94="国保連へ申請",$P94="申請可"),IF(N94&gt;0,交付申請!$F$12,""),"")</f>
        <v/>
      </c>
      <c r="I94" s="76" t="str">
        <f t="shared" ca="1" si="22"/>
        <v/>
      </c>
      <c r="J94" s="76" t="str">
        <f t="shared" ca="1" si="13"/>
        <v/>
      </c>
      <c r="K94" s="76" t="str">
        <f t="shared" ca="1" si="23"/>
        <v/>
      </c>
      <c r="L94" s="76" t="str">
        <f t="shared" ca="1" si="14"/>
        <v/>
      </c>
      <c r="M94" s="76" t="str">
        <f t="shared" ca="1" si="15"/>
        <v/>
      </c>
      <c r="N94" s="79" t="str">
        <f t="shared" ca="1" si="24"/>
        <v/>
      </c>
      <c r="O94" s="81"/>
      <c r="P94" s="82" t="str">
        <f t="shared" ca="1" si="25"/>
        <v/>
      </c>
    </row>
    <row r="95" spans="2:16" ht="22.5" hidden="1" customHeight="1">
      <c r="B95" s="69">
        <f t="shared" si="16"/>
        <v>92</v>
      </c>
      <c r="C95" s="71" t="str">
        <f t="shared" ca="1" si="17"/>
        <v/>
      </c>
      <c r="D95" s="71" t="str">
        <f t="shared" ca="1" si="18"/>
        <v/>
      </c>
      <c r="E95" s="71" t="str">
        <f t="shared" ca="1" si="19"/>
        <v/>
      </c>
      <c r="F95" s="71" t="str">
        <f t="shared" ca="1" si="20"/>
        <v/>
      </c>
      <c r="G95" s="75" t="str">
        <f t="shared" ca="1" si="21"/>
        <v/>
      </c>
      <c r="H95" s="75" t="str">
        <f ca="1">IF(OR($P95="国保連へ申請",$P95="申請可"),IF(N95&gt;0,交付申請!$F$12,""),"")</f>
        <v/>
      </c>
      <c r="I95" s="76" t="str">
        <f t="shared" ca="1" si="22"/>
        <v/>
      </c>
      <c r="J95" s="76" t="str">
        <f t="shared" ca="1" si="13"/>
        <v/>
      </c>
      <c r="K95" s="76" t="str">
        <f t="shared" ca="1" si="23"/>
        <v/>
      </c>
      <c r="L95" s="76" t="str">
        <f t="shared" ca="1" si="14"/>
        <v/>
      </c>
      <c r="M95" s="76" t="str">
        <f t="shared" ca="1" si="15"/>
        <v/>
      </c>
      <c r="N95" s="79" t="str">
        <f t="shared" ca="1" si="24"/>
        <v/>
      </c>
      <c r="O95" s="81"/>
      <c r="P95" s="82" t="str">
        <f t="shared" ca="1" si="25"/>
        <v/>
      </c>
    </row>
    <row r="96" spans="2:16" ht="22.5" hidden="1" customHeight="1">
      <c r="B96" s="69">
        <f t="shared" si="16"/>
        <v>93</v>
      </c>
      <c r="C96" s="71" t="str">
        <f t="shared" ca="1" si="17"/>
        <v/>
      </c>
      <c r="D96" s="71" t="str">
        <f t="shared" ca="1" si="18"/>
        <v/>
      </c>
      <c r="E96" s="71" t="str">
        <f t="shared" ca="1" si="19"/>
        <v/>
      </c>
      <c r="F96" s="71" t="str">
        <f t="shared" ca="1" si="20"/>
        <v/>
      </c>
      <c r="G96" s="75" t="str">
        <f t="shared" ca="1" si="21"/>
        <v/>
      </c>
      <c r="H96" s="75" t="str">
        <f ca="1">IF(OR($P96="国保連へ申請",$P96="申請可"),IF(N96&gt;0,交付申請!$F$12,""),"")</f>
        <v/>
      </c>
      <c r="I96" s="76" t="str">
        <f t="shared" ca="1" si="22"/>
        <v/>
      </c>
      <c r="J96" s="76" t="str">
        <f t="shared" ca="1" si="13"/>
        <v/>
      </c>
      <c r="K96" s="76" t="str">
        <f t="shared" ca="1" si="23"/>
        <v/>
      </c>
      <c r="L96" s="76" t="str">
        <f t="shared" ca="1" si="14"/>
        <v/>
      </c>
      <c r="M96" s="76" t="str">
        <f t="shared" ca="1" si="15"/>
        <v/>
      </c>
      <c r="N96" s="79" t="str">
        <f t="shared" ca="1" si="24"/>
        <v/>
      </c>
      <c r="O96" s="81"/>
      <c r="P96" s="82" t="str">
        <f t="shared" ca="1" si="25"/>
        <v/>
      </c>
    </row>
    <row r="97" spans="2:16" ht="22.5" hidden="1" customHeight="1">
      <c r="B97" s="69">
        <f t="shared" si="16"/>
        <v>94</v>
      </c>
      <c r="C97" s="71" t="str">
        <f t="shared" ca="1" si="17"/>
        <v/>
      </c>
      <c r="D97" s="71" t="str">
        <f t="shared" ca="1" si="18"/>
        <v/>
      </c>
      <c r="E97" s="71" t="str">
        <f t="shared" ca="1" si="19"/>
        <v/>
      </c>
      <c r="F97" s="71" t="str">
        <f t="shared" ca="1" si="20"/>
        <v/>
      </c>
      <c r="G97" s="75" t="str">
        <f t="shared" ca="1" si="21"/>
        <v/>
      </c>
      <c r="H97" s="75" t="str">
        <f ca="1">IF(OR($P97="国保連へ申請",$P97="申請可"),IF(N97&gt;0,交付申請!$F$12,""),"")</f>
        <v/>
      </c>
      <c r="I97" s="76" t="str">
        <f t="shared" ca="1" si="22"/>
        <v/>
      </c>
      <c r="J97" s="76" t="str">
        <f t="shared" ca="1" si="13"/>
        <v/>
      </c>
      <c r="K97" s="76" t="str">
        <f t="shared" ca="1" si="23"/>
        <v/>
      </c>
      <c r="L97" s="76" t="str">
        <f t="shared" ca="1" si="14"/>
        <v/>
      </c>
      <c r="M97" s="76" t="str">
        <f t="shared" ca="1" si="15"/>
        <v/>
      </c>
      <c r="N97" s="79" t="str">
        <f t="shared" ca="1" si="24"/>
        <v/>
      </c>
      <c r="O97" s="81"/>
      <c r="P97" s="82" t="str">
        <f t="shared" ca="1" si="25"/>
        <v/>
      </c>
    </row>
    <row r="98" spans="2:16" ht="22.5" hidden="1" customHeight="1">
      <c r="B98" s="69">
        <f t="shared" si="16"/>
        <v>95</v>
      </c>
      <c r="C98" s="71" t="str">
        <f t="shared" ca="1" si="17"/>
        <v/>
      </c>
      <c r="D98" s="71" t="str">
        <f t="shared" ca="1" si="18"/>
        <v/>
      </c>
      <c r="E98" s="71" t="str">
        <f t="shared" ca="1" si="19"/>
        <v/>
      </c>
      <c r="F98" s="71" t="str">
        <f t="shared" ca="1" si="20"/>
        <v/>
      </c>
      <c r="G98" s="75" t="str">
        <f t="shared" ca="1" si="21"/>
        <v/>
      </c>
      <c r="H98" s="75" t="str">
        <f ca="1">IF(OR($P98="国保連へ申請",$P98="申請可"),IF(N98&gt;0,交付申請!$F$12,""),"")</f>
        <v/>
      </c>
      <c r="I98" s="76" t="str">
        <f t="shared" ca="1" si="22"/>
        <v/>
      </c>
      <c r="J98" s="76" t="str">
        <f t="shared" ref="J98:J103" ca="1" si="26">IF(OR($P98="国保連へ申請",$P98="申請可"),IFERROR(INDIRECT("個票"&amp;$B98&amp;"！$AA$15"),""),"")</f>
        <v/>
      </c>
      <c r="K98" s="76" t="str">
        <f t="shared" ca="1" si="23"/>
        <v/>
      </c>
      <c r="L98" s="76" t="str">
        <f t="shared" ref="L98:L103" ca="1" si="27">IF(OR($P98="国保連へ申請",$P98="申請可"),IFERROR(INDIRECT("個票"&amp;$B98&amp;"！$AA$17"),""),"")</f>
        <v/>
      </c>
      <c r="M98" s="76" t="str">
        <f t="shared" ref="M98:M103" ca="1" si="28">IF(OR($P98="国保連へ申請",$P98="申請可"),IFERROR(INDIRECT("個票"&amp;$B98&amp;"！$AA$18"),""),"")</f>
        <v/>
      </c>
      <c r="N98" s="79" t="str">
        <f t="shared" ca="1" si="24"/>
        <v/>
      </c>
      <c r="O98" s="81"/>
      <c r="P98" s="82" t="str">
        <f t="shared" ca="1" si="25"/>
        <v/>
      </c>
    </row>
    <row r="99" spans="2:16" ht="22.5" hidden="1" customHeight="1">
      <c r="B99" s="69">
        <f t="shared" si="16"/>
        <v>96</v>
      </c>
      <c r="C99" s="71" t="str">
        <f t="shared" ca="1" si="17"/>
        <v/>
      </c>
      <c r="D99" s="71" t="str">
        <f t="shared" ca="1" si="18"/>
        <v/>
      </c>
      <c r="E99" s="71" t="str">
        <f t="shared" ca="1" si="19"/>
        <v/>
      </c>
      <c r="F99" s="71" t="str">
        <f t="shared" ca="1" si="20"/>
        <v/>
      </c>
      <c r="G99" s="75" t="str">
        <f t="shared" ca="1" si="21"/>
        <v/>
      </c>
      <c r="H99" s="75" t="str">
        <f ca="1">IF(OR($P99="国保連へ申請",$P99="申請可"),IF(N99&gt;0,交付申請!$F$12,""),"")</f>
        <v/>
      </c>
      <c r="I99" s="76" t="str">
        <f t="shared" ca="1" si="22"/>
        <v/>
      </c>
      <c r="J99" s="76" t="str">
        <f t="shared" ca="1" si="26"/>
        <v/>
      </c>
      <c r="K99" s="76" t="str">
        <f t="shared" ca="1" si="23"/>
        <v/>
      </c>
      <c r="L99" s="76" t="str">
        <f t="shared" ca="1" si="27"/>
        <v/>
      </c>
      <c r="M99" s="76" t="str">
        <f t="shared" ca="1" si="28"/>
        <v/>
      </c>
      <c r="N99" s="79" t="str">
        <f t="shared" ca="1" si="24"/>
        <v/>
      </c>
      <c r="O99" s="81"/>
      <c r="P99" s="82" t="str">
        <f t="shared" ca="1" si="25"/>
        <v/>
      </c>
    </row>
    <row r="100" spans="2:16" ht="22.5" hidden="1" customHeight="1">
      <c r="B100" s="69">
        <f t="shared" si="16"/>
        <v>97</v>
      </c>
      <c r="C100" s="71" t="str">
        <f t="shared" ca="1" si="17"/>
        <v/>
      </c>
      <c r="D100" s="71" t="str">
        <f t="shared" ca="1" si="18"/>
        <v/>
      </c>
      <c r="E100" s="71" t="str">
        <f t="shared" ca="1" si="19"/>
        <v/>
      </c>
      <c r="F100" s="71" t="str">
        <f t="shared" ca="1" si="20"/>
        <v/>
      </c>
      <c r="G100" s="75" t="str">
        <f t="shared" ca="1" si="21"/>
        <v/>
      </c>
      <c r="H100" s="75" t="str">
        <f ca="1">IF(OR($P100="国保連へ申請",$P100="申請可"),IF(N100&gt;0,交付申請!$F$12,""),"")</f>
        <v/>
      </c>
      <c r="I100" s="76" t="str">
        <f t="shared" ca="1" si="22"/>
        <v/>
      </c>
      <c r="J100" s="76" t="str">
        <f t="shared" ca="1" si="26"/>
        <v/>
      </c>
      <c r="K100" s="76" t="str">
        <f t="shared" ca="1" si="23"/>
        <v/>
      </c>
      <c r="L100" s="76" t="str">
        <f t="shared" ca="1" si="27"/>
        <v/>
      </c>
      <c r="M100" s="76" t="str">
        <f t="shared" ca="1" si="28"/>
        <v/>
      </c>
      <c r="N100" s="79" t="str">
        <f t="shared" ca="1" si="24"/>
        <v/>
      </c>
      <c r="O100" s="81"/>
      <c r="P100" s="82" t="str">
        <f t="shared" ca="1" si="25"/>
        <v/>
      </c>
    </row>
    <row r="101" spans="2:16" ht="22.5" hidden="1" customHeight="1">
      <c r="B101" s="69">
        <f t="shared" si="16"/>
        <v>98</v>
      </c>
      <c r="C101" s="71" t="str">
        <f t="shared" ca="1" si="17"/>
        <v/>
      </c>
      <c r="D101" s="71" t="str">
        <f t="shared" ca="1" si="18"/>
        <v/>
      </c>
      <c r="E101" s="71" t="str">
        <f t="shared" ca="1" si="19"/>
        <v/>
      </c>
      <c r="F101" s="71" t="str">
        <f t="shared" ca="1" si="20"/>
        <v/>
      </c>
      <c r="G101" s="75" t="str">
        <f t="shared" ca="1" si="21"/>
        <v/>
      </c>
      <c r="H101" s="75" t="str">
        <f ca="1">IF(OR($P101="国保連へ申請",$P101="申請可"),IF(N101&gt;0,交付申請!$F$12,""),"")</f>
        <v/>
      </c>
      <c r="I101" s="76" t="str">
        <f t="shared" ca="1" si="22"/>
        <v/>
      </c>
      <c r="J101" s="76" t="str">
        <f t="shared" ca="1" si="26"/>
        <v/>
      </c>
      <c r="K101" s="76" t="str">
        <f t="shared" ca="1" si="23"/>
        <v/>
      </c>
      <c r="L101" s="76" t="str">
        <f t="shared" ca="1" si="27"/>
        <v/>
      </c>
      <c r="M101" s="76" t="str">
        <f t="shared" ca="1" si="28"/>
        <v/>
      </c>
      <c r="N101" s="79" t="str">
        <f t="shared" ca="1" si="24"/>
        <v/>
      </c>
      <c r="O101" s="81"/>
      <c r="P101" s="82" t="str">
        <f t="shared" ca="1" si="25"/>
        <v/>
      </c>
    </row>
    <row r="102" spans="2:16" ht="22.5" hidden="1" customHeight="1">
      <c r="B102" s="69">
        <f t="shared" si="16"/>
        <v>99</v>
      </c>
      <c r="C102" s="71" t="str">
        <f t="shared" ca="1" si="17"/>
        <v/>
      </c>
      <c r="D102" s="71" t="str">
        <f t="shared" ca="1" si="18"/>
        <v/>
      </c>
      <c r="E102" s="71" t="str">
        <f t="shared" ca="1" si="19"/>
        <v/>
      </c>
      <c r="F102" s="71" t="str">
        <f t="shared" ca="1" si="20"/>
        <v/>
      </c>
      <c r="G102" s="75" t="str">
        <f t="shared" ca="1" si="21"/>
        <v/>
      </c>
      <c r="H102" s="75" t="str">
        <f ca="1">IF(OR($P102="国保連へ申請",$P102="申請可"),IF(N102&gt;0,交付申請!$F$12,""),"")</f>
        <v/>
      </c>
      <c r="I102" s="76" t="str">
        <f t="shared" ca="1" si="22"/>
        <v/>
      </c>
      <c r="J102" s="76" t="str">
        <f t="shared" ca="1" si="26"/>
        <v/>
      </c>
      <c r="K102" s="76" t="str">
        <f t="shared" ca="1" si="23"/>
        <v/>
      </c>
      <c r="L102" s="76" t="str">
        <f t="shared" ca="1" si="27"/>
        <v/>
      </c>
      <c r="M102" s="76" t="str">
        <f t="shared" ca="1" si="28"/>
        <v/>
      </c>
      <c r="N102" s="79" t="str">
        <f t="shared" ca="1" si="24"/>
        <v/>
      </c>
      <c r="O102" s="81"/>
      <c r="P102" s="82" t="str">
        <f t="shared" ca="1" si="25"/>
        <v/>
      </c>
    </row>
    <row r="103" spans="2:16" ht="22.5" hidden="1" customHeight="1">
      <c r="B103" s="69">
        <f t="shared" si="16"/>
        <v>100</v>
      </c>
      <c r="C103" s="71" t="str">
        <f t="shared" ca="1" si="17"/>
        <v/>
      </c>
      <c r="D103" s="71" t="str">
        <f t="shared" ca="1" si="18"/>
        <v/>
      </c>
      <c r="E103" s="71" t="str">
        <f t="shared" ca="1" si="19"/>
        <v/>
      </c>
      <c r="F103" s="71" t="str">
        <f t="shared" ca="1" si="20"/>
        <v/>
      </c>
      <c r="G103" s="75" t="str">
        <f t="shared" ca="1" si="21"/>
        <v/>
      </c>
      <c r="H103" s="75" t="str">
        <f ca="1">IF(OR($P103="国保連へ申請",$P103="申請可"),IF(N103&gt;0,交付申請!$F$12,""),"")</f>
        <v/>
      </c>
      <c r="I103" s="76" t="str">
        <f t="shared" ca="1" si="22"/>
        <v/>
      </c>
      <c r="J103" s="76" t="str">
        <f t="shared" ca="1" si="26"/>
        <v/>
      </c>
      <c r="K103" s="76" t="str">
        <f t="shared" ca="1" si="23"/>
        <v/>
      </c>
      <c r="L103" s="76" t="str">
        <f t="shared" ca="1" si="27"/>
        <v/>
      </c>
      <c r="M103" s="76" t="str">
        <f t="shared" ca="1" si="28"/>
        <v/>
      </c>
      <c r="N103" s="79" t="str">
        <f t="shared" ca="1" si="24"/>
        <v/>
      </c>
      <c r="O103" s="81"/>
      <c r="P103" s="82" t="str">
        <f t="shared" ca="1" si="25"/>
        <v/>
      </c>
    </row>
    <row r="104" spans="2:16">
      <c r="C104" s="72"/>
    </row>
  </sheetData>
  <mergeCells count="1">
    <mergeCell ref="N1:O1"/>
  </mergeCells>
  <phoneticPr fontId="3"/>
  <conditionalFormatting sqref="N1:O1">
    <cfRule type="cellIs" dxfId="8" priority="1" operator="equal">
      <formula>0</formula>
    </cfRule>
  </conditionalFormatting>
  <dataValidations count="1">
    <dataValidation type="list" allowBlank="1" showInputMessage="1" showErrorMessage="1" sqref="O4:O103">
      <formula1>"可, "</formula1>
    </dataValidation>
  </dataValidations>
  <pageMargins left="0.19685039370078741" right="0.19685039370078741" top="0.39370078740157483" bottom="0.39370078740157483" header="0" footer="0"/>
  <pageSetup paperSize="9" scale="68" fitToHeight="0" orientation="landscape" horizontalDpi="65534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AU73"/>
  <sheetViews>
    <sheetView showGridLines="0" view="pageBreakPreview" topLeftCell="A16" zoomScaleNormal="120" zoomScaleSheetLayoutView="100" workbookViewId="0">
      <selection activeCell="AQ16" sqref="AQ16"/>
    </sheetView>
  </sheetViews>
  <sheetFormatPr defaultColWidth="2.25" defaultRowHeight="13.5"/>
  <cols>
    <col min="1" max="1" width="2.25" style="83"/>
    <col min="2" max="2" width="5.75" style="83" customWidth="1"/>
    <col min="3" max="5" width="2.625" style="83" customWidth="1"/>
    <col min="6" max="11" width="2.25" style="83"/>
    <col min="12" max="15" width="2.625" style="83" customWidth="1"/>
    <col min="16" max="16" width="3" style="83" customWidth="1"/>
    <col min="17" max="20" width="2.625" style="83" customWidth="1"/>
    <col min="21" max="21" width="3" style="83" bestFit="1" customWidth="1"/>
    <col min="22" max="29" width="2.25" style="83"/>
    <col min="30" max="30" width="2.125" style="83" customWidth="1"/>
    <col min="31" max="33" width="2.625" style="83" customWidth="1"/>
    <col min="34" max="34" width="2.25" style="83"/>
    <col min="35" max="35" width="3" style="83" customWidth="1"/>
    <col min="36" max="39" width="2.625" style="83" customWidth="1"/>
    <col min="40" max="40" width="1.375" style="83" customWidth="1"/>
    <col min="41" max="42" width="2.25" style="83"/>
    <col min="43" max="43" width="20.5" style="84" bestFit="1" customWidth="1"/>
    <col min="44" max="44" width="9.125" style="83" customWidth="1"/>
    <col min="45" max="16384" width="2.25" style="83"/>
  </cols>
  <sheetData>
    <row r="1" spans="1:47" ht="14.25">
      <c r="A1" s="66" t="s">
        <v>156</v>
      </c>
      <c r="B1" s="66"/>
    </row>
    <row r="2" spans="1:47" ht="14.25">
      <c r="B2" s="66" t="s">
        <v>136</v>
      </c>
    </row>
    <row r="3" spans="1:47" s="85" customFormat="1" ht="12" customHeight="1">
      <c r="B3" s="336" t="s">
        <v>161</v>
      </c>
      <c r="C3" s="220" t="s">
        <v>0</v>
      </c>
      <c r="D3" s="221"/>
      <c r="E3" s="221"/>
      <c r="F3" s="221"/>
      <c r="G3" s="221"/>
      <c r="H3" s="221"/>
      <c r="I3" s="221"/>
      <c r="J3" s="221"/>
      <c r="K3" s="221"/>
      <c r="L3" s="222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223"/>
      <c r="AF3" s="223"/>
      <c r="AG3" s="224"/>
      <c r="AH3" s="225" t="s">
        <v>113</v>
      </c>
      <c r="AI3" s="226"/>
      <c r="AJ3" s="226"/>
      <c r="AK3" s="226"/>
      <c r="AL3" s="226"/>
      <c r="AM3" s="226"/>
      <c r="AN3" s="227"/>
      <c r="AQ3" s="126"/>
    </row>
    <row r="4" spans="1:47" s="85" customFormat="1" ht="20.25" customHeight="1">
      <c r="B4" s="337"/>
      <c r="C4" s="228" t="s">
        <v>144</v>
      </c>
      <c r="D4" s="229"/>
      <c r="E4" s="229"/>
      <c r="F4" s="229"/>
      <c r="G4" s="229"/>
      <c r="H4" s="229"/>
      <c r="I4" s="229"/>
      <c r="J4" s="229"/>
      <c r="K4" s="229"/>
      <c r="L4" s="230"/>
      <c r="M4" s="231"/>
      <c r="N4" s="232"/>
      <c r="O4" s="232"/>
      <c r="P4" s="232"/>
      <c r="Q4" s="232"/>
      <c r="R4" s="232"/>
      <c r="S4" s="232"/>
      <c r="T4" s="232"/>
      <c r="U4" s="232"/>
      <c r="V4" s="232"/>
      <c r="W4" s="232"/>
      <c r="X4" s="232"/>
      <c r="Y4" s="232"/>
      <c r="Z4" s="232"/>
      <c r="AA4" s="232"/>
      <c r="AB4" s="232"/>
      <c r="AC4" s="232"/>
      <c r="AD4" s="232"/>
      <c r="AE4" s="232"/>
      <c r="AF4" s="232"/>
      <c r="AG4" s="233"/>
      <c r="AH4" s="234"/>
      <c r="AI4" s="235"/>
      <c r="AJ4" s="235"/>
      <c r="AK4" s="235"/>
      <c r="AL4" s="235"/>
      <c r="AM4" s="235"/>
      <c r="AN4" s="236"/>
      <c r="AQ4" s="237"/>
      <c r="AR4" s="237"/>
      <c r="AS4" s="237"/>
      <c r="AT4" s="237"/>
      <c r="AU4" s="237"/>
    </row>
    <row r="5" spans="1:47" s="85" customFormat="1" ht="26.25" customHeight="1">
      <c r="B5" s="337"/>
      <c r="C5" s="238" t="s">
        <v>38</v>
      </c>
      <c r="D5" s="239"/>
      <c r="E5" s="239"/>
      <c r="F5" s="239"/>
      <c r="G5" s="239"/>
      <c r="H5" s="239"/>
      <c r="I5" s="239"/>
      <c r="J5" s="239"/>
      <c r="K5" s="239"/>
      <c r="L5" s="240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2"/>
      <c r="AD5" s="243" t="s">
        <v>37</v>
      </c>
      <c r="AE5" s="244"/>
      <c r="AF5" s="245"/>
      <c r="AG5" s="245"/>
      <c r="AH5" s="124" t="s">
        <v>53</v>
      </c>
      <c r="AI5" s="246" t="s">
        <v>97</v>
      </c>
      <c r="AJ5" s="247"/>
      <c r="AK5" s="248">
        <f>COUNTIF(B33:AL33,6)</f>
        <v>0</v>
      </c>
      <c r="AL5" s="248"/>
      <c r="AM5" s="239" t="s">
        <v>96</v>
      </c>
      <c r="AN5" s="249"/>
      <c r="AQ5" s="250" t="s">
        <v>54</v>
      </c>
      <c r="AR5" s="237"/>
      <c r="AS5" s="237"/>
      <c r="AT5" s="237"/>
      <c r="AU5" s="237"/>
    </row>
    <row r="6" spans="1:47" s="85" customFormat="1" ht="17.25" customHeight="1">
      <c r="B6" s="337"/>
      <c r="C6" s="321" t="s">
        <v>12</v>
      </c>
      <c r="D6" s="322"/>
      <c r="E6" s="322"/>
      <c r="F6" s="322"/>
      <c r="G6" s="322"/>
      <c r="H6" s="322"/>
      <c r="I6" s="322"/>
      <c r="J6" s="322"/>
      <c r="K6" s="322"/>
      <c r="L6" s="323"/>
      <c r="M6" s="117" t="s">
        <v>2</v>
      </c>
      <c r="N6" s="117"/>
      <c r="O6" s="117"/>
      <c r="P6" s="117"/>
      <c r="Q6" s="117"/>
      <c r="R6" s="251"/>
      <c r="S6" s="251"/>
      <c r="T6" s="117" t="s">
        <v>5</v>
      </c>
      <c r="U6" s="251"/>
      <c r="V6" s="251"/>
      <c r="W6" s="251"/>
      <c r="X6" s="117" t="s">
        <v>13</v>
      </c>
      <c r="Y6" s="117"/>
      <c r="Z6" s="117"/>
      <c r="AA6" s="117"/>
      <c r="AB6" s="117"/>
      <c r="AC6" s="117"/>
      <c r="AD6" s="252"/>
      <c r="AE6" s="252"/>
      <c r="AF6" s="252"/>
      <c r="AG6" s="252"/>
      <c r="AH6" s="252"/>
      <c r="AI6" s="252"/>
      <c r="AJ6" s="252"/>
      <c r="AK6" s="252"/>
      <c r="AL6" s="252"/>
      <c r="AM6" s="252"/>
      <c r="AN6" s="253"/>
      <c r="AQ6" s="127"/>
      <c r="AR6" s="87"/>
      <c r="AS6" s="87"/>
      <c r="AT6" s="87"/>
      <c r="AU6" s="327"/>
    </row>
    <row r="7" spans="1:47" s="85" customFormat="1" ht="20.25" customHeight="1">
      <c r="B7" s="337"/>
      <c r="C7" s="324"/>
      <c r="D7" s="325"/>
      <c r="E7" s="325"/>
      <c r="F7" s="325"/>
      <c r="G7" s="325"/>
      <c r="H7" s="325"/>
      <c r="I7" s="325"/>
      <c r="J7" s="325"/>
      <c r="K7" s="325"/>
      <c r="L7" s="326"/>
      <c r="M7" s="231"/>
      <c r="N7" s="232"/>
      <c r="O7" s="232"/>
      <c r="P7" s="232"/>
      <c r="Q7" s="232"/>
      <c r="R7" s="232"/>
      <c r="S7" s="232"/>
      <c r="T7" s="232"/>
      <c r="U7" s="232"/>
      <c r="V7" s="232"/>
      <c r="W7" s="232"/>
      <c r="X7" s="232"/>
      <c r="Y7" s="232"/>
      <c r="Z7" s="232"/>
      <c r="AA7" s="232"/>
      <c r="AB7" s="232"/>
      <c r="AC7" s="232"/>
      <c r="AD7" s="232"/>
      <c r="AE7" s="232"/>
      <c r="AF7" s="232"/>
      <c r="AG7" s="232"/>
      <c r="AH7" s="232"/>
      <c r="AI7" s="232"/>
      <c r="AJ7" s="232"/>
      <c r="AK7" s="232"/>
      <c r="AL7" s="232"/>
      <c r="AM7" s="232"/>
      <c r="AN7" s="254"/>
      <c r="AQ7" s="127"/>
      <c r="AR7" s="87"/>
      <c r="AS7" s="87"/>
      <c r="AT7" s="87"/>
      <c r="AU7" s="327"/>
    </row>
    <row r="8" spans="1:47" s="85" customFormat="1" ht="21" customHeight="1">
      <c r="B8" s="337"/>
      <c r="C8" s="238" t="s">
        <v>16</v>
      </c>
      <c r="D8" s="239"/>
      <c r="E8" s="239"/>
      <c r="F8" s="239"/>
      <c r="G8" s="239"/>
      <c r="H8" s="239"/>
      <c r="I8" s="239"/>
      <c r="J8" s="239"/>
      <c r="K8" s="239"/>
      <c r="L8" s="240"/>
      <c r="M8" s="255" t="s">
        <v>17</v>
      </c>
      <c r="N8" s="256"/>
      <c r="O8" s="256"/>
      <c r="P8" s="256"/>
      <c r="Q8" s="256"/>
      <c r="R8" s="256"/>
      <c r="S8" s="257"/>
      <c r="T8" s="258"/>
      <c r="U8" s="259"/>
      <c r="V8" s="259"/>
      <c r="W8" s="259"/>
      <c r="X8" s="259"/>
      <c r="Y8" s="259"/>
      <c r="Z8" s="259"/>
      <c r="AA8" s="260" t="s">
        <v>148</v>
      </c>
      <c r="AB8" s="260"/>
      <c r="AC8" s="260"/>
      <c r="AD8" s="260"/>
      <c r="AE8" s="261"/>
      <c r="AF8" s="262"/>
      <c r="AG8" s="263"/>
      <c r="AH8" s="263"/>
      <c r="AI8" s="263"/>
      <c r="AJ8" s="263"/>
      <c r="AK8" s="263"/>
      <c r="AL8" s="263"/>
      <c r="AM8" s="263"/>
      <c r="AN8" s="264"/>
      <c r="AQ8" s="126"/>
    </row>
    <row r="9" spans="1:47" s="85" customFormat="1" ht="20.25" customHeight="1">
      <c r="B9" s="338"/>
      <c r="C9" s="265" t="s">
        <v>27</v>
      </c>
      <c r="D9" s="266"/>
      <c r="E9" s="266"/>
      <c r="F9" s="266"/>
      <c r="G9" s="266"/>
      <c r="H9" s="266"/>
      <c r="I9" s="266"/>
      <c r="J9" s="266"/>
      <c r="K9" s="266"/>
      <c r="L9" s="267"/>
      <c r="M9" s="268"/>
      <c r="N9" s="269"/>
      <c r="O9" s="269"/>
      <c r="P9" s="269"/>
      <c r="Q9" s="269"/>
      <c r="R9" s="269"/>
      <c r="S9" s="269"/>
      <c r="T9" s="269"/>
      <c r="U9" s="269"/>
      <c r="V9" s="269"/>
      <c r="W9" s="269"/>
      <c r="X9" s="269"/>
      <c r="Y9" s="269"/>
      <c r="Z9" s="269"/>
      <c r="AA9" s="269"/>
      <c r="AB9" s="269"/>
      <c r="AC9" s="269"/>
      <c r="AD9" s="269"/>
      <c r="AE9" s="269"/>
      <c r="AF9" s="269"/>
      <c r="AG9" s="269"/>
      <c r="AH9" s="269"/>
      <c r="AI9" s="269"/>
      <c r="AJ9" s="269"/>
      <c r="AK9" s="269"/>
      <c r="AL9" s="269"/>
      <c r="AM9" s="269"/>
      <c r="AN9" s="270"/>
      <c r="AQ9" s="126"/>
    </row>
    <row r="10" spans="1:47" s="85" customFormat="1" ht="19.5" customHeight="1">
      <c r="B10" s="87"/>
      <c r="C10" s="87"/>
      <c r="D10" s="87"/>
      <c r="E10" s="87"/>
      <c r="F10" s="87"/>
      <c r="G10" s="87"/>
      <c r="H10" s="87"/>
      <c r="I10" s="111"/>
      <c r="J10" s="112"/>
      <c r="K10" s="113"/>
      <c r="L10" s="114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25"/>
      <c r="AN10" s="125"/>
      <c r="AQ10" s="126"/>
    </row>
    <row r="11" spans="1:47" s="85" customFormat="1" ht="20.25" customHeight="1">
      <c r="B11" s="88" t="s">
        <v>50</v>
      </c>
      <c r="D11" s="87"/>
      <c r="E11" s="87"/>
      <c r="F11" s="271" t="s">
        <v>162</v>
      </c>
      <c r="G11" s="272"/>
      <c r="H11" s="272"/>
      <c r="I11" s="272"/>
      <c r="J11" s="272"/>
      <c r="K11" s="272"/>
      <c r="L11" s="272"/>
      <c r="M11" s="272"/>
      <c r="N11" s="272"/>
      <c r="O11" s="272"/>
      <c r="P11" s="272"/>
      <c r="Q11" s="272"/>
      <c r="R11" s="272"/>
      <c r="S11" s="272"/>
      <c r="T11" s="272"/>
      <c r="U11" s="272"/>
      <c r="V11" s="272"/>
      <c r="W11" s="272"/>
      <c r="X11" s="272"/>
      <c r="Y11" s="272"/>
      <c r="Z11" s="272"/>
      <c r="AA11" s="273"/>
      <c r="AB11" s="274"/>
      <c r="AC11" s="275"/>
      <c r="AD11" s="276"/>
      <c r="AE11" s="328" t="s">
        <v>24</v>
      </c>
      <c r="AF11" s="329"/>
      <c r="AG11" s="330"/>
      <c r="AH11" s="334">
        <f>ROUNDDOWN(W18/1000,0)*1000</f>
        <v>0</v>
      </c>
      <c r="AI11" s="334"/>
      <c r="AJ11" s="334"/>
      <c r="AK11" s="328" t="s">
        <v>14</v>
      </c>
      <c r="AL11" s="330"/>
      <c r="AO11" s="126"/>
    </row>
    <row r="12" spans="1:47" s="85" customFormat="1" ht="20.25" customHeight="1">
      <c r="B12" s="89"/>
      <c r="D12" s="101"/>
      <c r="E12" s="101"/>
      <c r="F12" s="271" t="s">
        <v>176</v>
      </c>
      <c r="G12" s="272"/>
      <c r="H12" s="272"/>
      <c r="I12" s="272"/>
      <c r="J12" s="272"/>
      <c r="K12" s="272"/>
      <c r="L12" s="272"/>
      <c r="M12" s="272"/>
      <c r="N12" s="272"/>
      <c r="O12" s="272"/>
      <c r="P12" s="272"/>
      <c r="Q12" s="272"/>
      <c r="R12" s="272"/>
      <c r="S12" s="272"/>
      <c r="T12" s="272"/>
      <c r="U12" s="272"/>
      <c r="V12" s="272"/>
      <c r="W12" s="272"/>
      <c r="X12" s="272"/>
      <c r="Y12" s="272"/>
      <c r="Z12" s="272"/>
      <c r="AA12" s="273"/>
      <c r="AB12" s="277"/>
      <c r="AC12" s="275"/>
      <c r="AD12" s="278"/>
      <c r="AE12" s="331"/>
      <c r="AF12" s="332"/>
      <c r="AG12" s="333"/>
      <c r="AH12" s="335"/>
      <c r="AI12" s="335"/>
      <c r="AJ12" s="335"/>
      <c r="AK12" s="331"/>
      <c r="AL12" s="333"/>
      <c r="AO12" s="126"/>
    </row>
    <row r="13" spans="1:47" ht="18" customHeight="1">
      <c r="B13" s="279"/>
      <c r="C13" s="280"/>
      <c r="D13" s="281"/>
      <c r="E13" s="282" t="s">
        <v>3</v>
      </c>
      <c r="F13" s="283"/>
      <c r="G13" s="283"/>
      <c r="H13" s="283"/>
      <c r="I13" s="283"/>
      <c r="J13" s="283"/>
      <c r="K13" s="283"/>
      <c r="L13" s="283"/>
      <c r="M13" s="283"/>
      <c r="N13" s="283"/>
      <c r="O13" s="283"/>
      <c r="P13" s="283"/>
      <c r="Q13" s="283"/>
      <c r="R13" s="283"/>
      <c r="S13" s="283"/>
      <c r="T13" s="283"/>
      <c r="U13" s="283"/>
      <c r="V13" s="283"/>
      <c r="W13" s="284" t="s">
        <v>84</v>
      </c>
      <c r="X13" s="285"/>
      <c r="Y13" s="285"/>
      <c r="Z13" s="285"/>
      <c r="AA13" s="285"/>
      <c r="AB13" s="285"/>
      <c r="AC13" s="285"/>
      <c r="AD13" s="285"/>
      <c r="AE13" s="285"/>
      <c r="AF13" s="285"/>
      <c r="AG13" s="285"/>
      <c r="AH13" s="285"/>
      <c r="AI13" s="285"/>
      <c r="AJ13" s="285"/>
      <c r="AK13" s="285"/>
      <c r="AL13" s="286"/>
      <c r="AQ13" s="83"/>
    </row>
    <row r="14" spans="1:47" ht="24" customHeight="1">
      <c r="B14" s="287" t="s">
        <v>85</v>
      </c>
      <c r="C14" s="288"/>
      <c r="D14" s="289"/>
      <c r="E14" s="290" t="str">
        <f>IF(M5="","",VLOOKUP(M5,$C$43:$D$73,2,0))</f>
        <v/>
      </c>
      <c r="F14" s="291"/>
      <c r="G14" s="291"/>
      <c r="H14" s="291"/>
      <c r="I14" s="291"/>
      <c r="J14" s="291"/>
      <c r="K14" s="291"/>
      <c r="L14" s="291"/>
      <c r="M14" s="292" t="str">
        <f>IF(M5="","",VLOOKUP(M5,$C$43:$G$73,5,0))</f>
        <v/>
      </c>
      <c r="N14" s="292"/>
      <c r="O14" s="292"/>
      <c r="P14" s="292"/>
      <c r="Q14" s="292"/>
      <c r="R14" s="292"/>
      <c r="S14" s="292"/>
      <c r="T14" s="292"/>
      <c r="U14" s="292"/>
      <c r="V14" s="293"/>
      <c r="W14" s="294" t="str">
        <f>IF(E14="","",IF(M14=$M$42,E14,E14*$AF$5))</f>
        <v/>
      </c>
      <c r="X14" s="292"/>
      <c r="Y14" s="292"/>
      <c r="Z14" s="292"/>
      <c r="AA14" s="292"/>
      <c r="AB14" s="292"/>
      <c r="AC14" s="292"/>
      <c r="AD14" s="292"/>
      <c r="AE14" s="292"/>
      <c r="AF14" s="292"/>
      <c r="AG14" s="292"/>
      <c r="AH14" s="292"/>
      <c r="AI14" s="292"/>
      <c r="AJ14" s="292"/>
      <c r="AK14" s="292"/>
      <c r="AL14" s="293"/>
      <c r="AQ14" s="83"/>
    </row>
    <row r="15" spans="1:47" ht="24" customHeight="1">
      <c r="B15" s="287" t="s">
        <v>62</v>
      </c>
      <c r="C15" s="288"/>
      <c r="D15" s="289"/>
      <c r="E15" s="290" t="str">
        <f>IF(M5="","",VLOOKUP(M5,$C$43:$E$73,3,0))</f>
        <v/>
      </c>
      <c r="F15" s="291"/>
      <c r="G15" s="291"/>
      <c r="H15" s="291"/>
      <c r="I15" s="291"/>
      <c r="J15" s="291"/>
      <c r="K15" s="291"/>
      <c r="L15" s="291"/>
      <c r="M15" s="292" t="str">
        <f>IF(M5="","",VLOOKUP(M5,$C$43:$G$73,5,0))</f>
        <v/>
      </c>
      <c r="N15" s="292"/>
      <c r="O15" s="292"/>
      <c r="P15" s="292"/>
      <c r="Q15" s="292"/>
      <c r="R15" s="292"/>
      <c r="S15" s="292"/>
      <c r="T15" s="292"/>
      <c r="U15" s="292"/>
      <c r="V15" s="293"/>
      <c r="W15" s="294" t="str">
        <f>IF(AB11="","",IF(AB11=P42,1,0)*IF(M15=$M$42,E15,E15*$AF$5))</f>
        <v/>
      </c>
      <c r="X15" s="292"/>
      <c r="Y15" s="292"/>
      <c r="Z15" s="292"/>
      <c r="AA15" s="292"/>
      <c r="AB15" s="292"/>
      <c r="AC15" s="292"/>
      <c r="AD15" s="292"/>
      <c r="AE15" s="292"/>
      <c r="AF15" s="292"/>
      <c r="AG15" s="292"/>
      <c r="AH15" s="292"/>
      <c r="AI15" s="292"/>
      <c r="AJ15" s="292"/>
      <c r="AK15" s="292"/>
      <c r="AL15" s="293"/>
      <c r="AQ15" s="83"/>
    </row>
    <row r="16" spans="1:47" ht="24" customHeight="1">
      <c r="B16" s="287" t="s">
        <v>87</v>
      </c>
      <c r="C16" s="288"/>
      <c r="D16" s="289"/>
      <c r="E16" s="290" t="str">
        <f>IF(M5="","",VLOOKUP(M5,$C$43:$F$73,4,0))</f>
        <v/>
      </c>
      <c r="F16" s="291"/>
      <c r="G16" s="291"/>
      <c r="H16" s="291"/>
      <c r="I16" s="291"/>
      <c r="J16" s="291"/>
      <c r="K16" s="291"/>
      <c r="L16" s="291"/>
      <c r="M16" s="292" t="str">
        <f>IF(M5="","",VLOOKUP(M5,$C$43:$G$73,5,0))</f>
        <v/>
      </c>
      <c r="N16" s="292"/>
      <c r="O16" s="292"/>
      <c r="P16" s="292"/>
      <c r="Q16" s="292"/>
      <c r="R16" s="292"/>
      <c r="S16" s="292"/>
      <c r="T16" s="292"/>
      <c r="U16" s="292"/>
      <c r="V16" s="293"/>
      <c r="W16" s="294" t="str">
        <f>IF(R42="","",IF(R42=1,IF(M16=$M$42,E16,E16*$AF$5),R42))</f>
        <v/>
      </c>
      <c r="X16" s="292"/>
      <c r="Y16" s="292"/>
      <c r="Z16" s="292"/>
      <c r="AA16" s="292"/>
      <c r="AB16" s="292"/>
      <c r="AC16" s="292"/>
      <c r="AD16" s="292"/>
      <c r="AE16" s="292"/>
      <c r="AF16" s="292"/>
      <c r="AG16" s="292"/>
      <c r="AH16" s="292"/>
      <c r="AI16" s="292"/>
      <c r="AJ16" s="292"/>
      <c r="AK16" s="292"/>
      <c r="AL16" s="293"/>
      <c r="AQ16" s="83"/>
    </row>
    <row r="17" spans="2:43" ht="24" customHeight="1">
      <c r="B17" s="287" t="s">
        <v>95</v>
      </c>
      <c r="C17" s="288"/>
      <c r="D17" s="289"/>
      <c r="E17" s="290" t="str">
        <f>IF(M5="","",VLOOKUP(M5,$C$43:$J$73,8,0))</f>
        <v/>
      </c>
      <c r="F17" s="291"/>
      <c r="G17" s="291"/>
      <c r="H17" s="291"/>
      <c r="I17" s="291"/>
      <c r="J17" s="291"/>
      <c r="K17" s="291"/>
      <c r="L17" s="291"/>
      <c r="M17" s="292" t="s">
        <v>44</v>
      </c>
      <c r="N17" s="292"/>
      <c r="O17" s="292"/>
      <c r="P17" s="292"/>
      <c r="Q17" s="292"/>
      <c r="R17" s="292"/>
      <c r="S17" s="292"/>
      <c r="T17" s="292"/>
      <c r="U17" s="292"/>
      <c r="V17" s="293"/>
      <c r="W17" s="294" t="str">
        <f>IF(E17="","",(E17*AK5))</f>
        <v/>
      </c>
      <c r="X17" s="292"/>
      <c r="Y17" s="292"/>
      <c r="Z17" s="292"/>
      <c r="AA17" s="292"/>
      <c r="AB17" s="292"/>
      <c r="AC17" s="292"/>
      <c r="AD17" s="292"/>
      <c r="AE17" s="292"/>
      <c r="AF17" s="292"/>
      <c r="AG17" s="292"/>
      <c r="AH17" s="292"/>
      <c r="AI17" s="292"/>
      <c r="AJ17" s="292"/>
      <c r="AK17" s="292"/>
      <c r="AL17" s="293"/>
      <c r="AQ17" s="83"/>
    </row>
    <row r="18" spans="2:43" ht="24" customHeight="1">
      <c r="B18" s="287" t="s">
        <v>88</v>
      </c>
      <c r="C18" s="288"/>
      <c r="D18" s="289"/>
      <c r="E18" s="295"/>
      <c r="F18" s="296"/>
      <c r="G18" s="296"/>
      <c r="H18" s="296"/>
      <c r="I18" s="296"/>
      <c r="J18" s="296"/>
      <c r="K18" s="296"/>
      <c r="L18" s="296"/>
      <c r="M18" s="296"/>
      <c r="N18" s="296"/>
      <c r="O18" s="296"/>
      <c r="P18" s="296"/>
      <c r="Q18" s="296"/>
      <c r="R18" s="296"/>
      <c r="S18" s="296"/>
      <c r="T18" s="296"/>
      <c r="U18" s="296"/>
      <c r="V18" s="297"/>
      <c r="W18" s="298">
        <f>SUM(W14:AL17)</f>
        <v>0</v>
      </c>
      <c r="X18" s="298"/>
      <c r="Y18" s="298"/>
      <c r="Z18" s="298"/>
      <c r="AA18" s="298"/>
      <c r="AB18" s="298"/>
      <c r="AC18" s="298"/>
      <c r="AD18" s="298"/>
      <c r="AE18" s="298"/>
      <c r="AF18" s="298"/>
      <c r="AG18" s="298"/>
      <c r="AH18" s="298"/>
      <c r="AI18" s="298"/>
      <c r="AJ18" s="298"/>
      <c r="AK18" s="298"/>
      <c r="AL18" s="298"/>
      <c r="AQ18" s="83"/>
    </row>
    <row r="19" spans="2:43" ht="12" customHeight="1">
      <c r="B19" s="90"/>
      <c r="C19" s="90"/>
      <c r="D19" s="90"/>
      <c r="E19" s="90"/>
      <c r="F19" s="90"/>
      <c r="G19" s="110"/>
      <c r="H19" s="110"/>
      <c r="I19" s="110"/>
      <c r="J19" s="110"/>
      <c r="K19" s="110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</row>
    <row r="20" spans="2:43" ht="21.75" customHeight="1">
      <c r="B20" s="91" t="s">
        <v>99</v>
      </c>
      <c r="C20" s="90"/>
      <c r="D20" s="90"/>
      <c r="E20" s="90"/>
      <c r="F20" s="90"/>
      <c r="G20" s="110"/>
      <c r="H20" s="110"/>
      <c r="I20" s="110"/>
      <c r="J20" s="110"/>
      <c r="K20" s="110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</row>
    <row r="21" spans="2:43" ht="21.75" customHeight="1">
      <c r="B21" s="92"/>
      <c r="C21" s="299" t="s">
        <v>68</v>
      </c>
      <c r="D21" s="300"/>
      <c r="E21" s="300"/>
      <c r="F21" s="301" t="s">
        <v>100</v>
      </c>
      <c r="G21" s="300"/>
      <c r="H21" s="300"/>
      <c r="I21" s="302" t="s">
        <v>98</v>
      </c>
      <c r="J21" s="303"/>
      <c r="K21" s="303"/>
      <c r="L21" s="304" t="s">
        <v>101</v>
      </c>
      <c r="M21" s="280"/>
      <c r="N21" s="280"/>
      <c r="O21" s="280"/>
      <c r="P21" s="280"/>
      <c r="Q21" s="280"/>
      <c r="R21" s="280"/>
      <c r="S21" s="280"/>
      <c r="T21" s="281"/>
      <c r="U21" s="120"/>
      <c r="V21" s="299" t="s">
        <v>68</v>
      </c>
      <c r="W21" s="300"/>
      <c r="X21" s="300"/>
      <c r="Y21" s="301" t="s">
        <v>100</v>
      </c>
      <c r="Z21" s="300"/>
      <c r="AA21" s="300"/>
      <c r="AB21" s="302" t="s">
        <v>98</v>
      </c>
      <c r="AC21" s="303"/>
      <c r="AD21" s="303"/>
      <c r="AE21" s="304" t="s">
        <v>101</v>
      </c>
      <c r="AF21" s="280"/>
      <c r="AG21" s="280"/>
      <c r="AH21" s="280"/>
      <c r="AI21" s="280"/>
      <c r="AJ21" s="280"/>
      <c r="AK21" s="280"/>
      <c r="AL21" s="280"/>
      <c r="AM21" s="281"/>
      <c r="AN21" s="115"/>
    </row>
    <row r="22" spans="2:43" ht="21.75" customHeight="1">
      <c r="B22" s="93" t="s">
        <v>63</v>
      </c>
      <c r="C22" s="299" t="s">
        <v>4</v>
      </c>
      <c r="D22" s="305"/>
      <c r="E22" s="305"/>
      <c r="F22" s="102">
        <v>5</v>
      </c>
      <c r="G22" s="102">
        <v>0</v>
      </c>
      <c r="H22" s="102">
        <v>0</v>
      </c>
      <c r="I22" s="302" t="s">
        <v>145</v>
      </c>
      <c r="J22" s="306"/>
      <c r="K22" s="306"/>
      <c r="L22" s="304">
        <v>1</v>
      </c>
      <c r="M22" s="307"/>
      <c r="N22" s="304">
        <v>2</v>
      </c>
      <c r="O22" s="307"/>
      <c r="P22" s="119" t="s">
        <v>36</v>
      </c>
      <c r="Q22" s="304">
        <v>3</v>
      </c>
      <c r="R22" s="307"/>
      <c r="S22" s="304">
        <v>4</v>
      </c>
      <c r="T22" s="307"/>
      <c r="U22" s="93" t="s">
        <v>63</v>
      </c>
      <c r="V22" s="299" t="s">
        <v>4</v>
      </c>
      <c r="W22" s="305"/>
      <c r="X22" s="305"/>
      <c r="Y22" s="102">
        <v>5</v>
      </c>
      <c r="Z22" s="102">
        <v>0</v>
      </c>
      <c r="AA22" s="102">
        <v>0</v>
      </c>
      <c r="AB22" s="302" t="s">
        <v>146</v>
      </c>
      <c r="AC22" s="306"/>
      <c r="AD22" s="306"/>
      <c r="AE22" s="304"/>
      <c r="AF22" s="307"/>
      <c r="AG22" s="304">
        <v>5</v>
      </c>
      <c r="AH22" s="307"/>
      <c r="AI22" s="119" t="s">
        <v>36</v>
      </c>
      <c r="AJ22" s="304">
        <v>6</v>
      </c>
      <c r="AK22" s="307"/>
      <c r="AL22" s="304">
        <v>7</v>
      </c>
      <c r="AM22" s="307"/>
      <c r="AN22" s="115"/>
    </row>
    <row r="23" spans="2:43" ht="21.75" customHeight="1">
      <c r="B23" s="94" t="s">
        <v>102</v>
      </c>
      <c r="C23" s="308"/>
      <c r="D23" s="309"/>
      <c r="E23" s="309"/>
      <c r="F23" s="107"/>
      <c r="G23" s="103"/>
      <c r="H23" s="103"/>
      <c r="I23" s="310"/>
      <c r="J23" s="311"/>
      <c r="K23" s="311"/>
      <c r="L23" s="312"/>
      <c r="M23" s="313"/>
      <c r="N23" s="312"/>
      <c r="O23" s="313"/>
      <c r="P23" s="119" t="s">
        <v>36</v>
      </c>
      <c r="Q23" s="312"/>
      <c r="R23" s="313"/>
      <c r="S23" s="312"/>
      <c r="T23" s="313"/>
      <c r="U23" s="119">
        <v>11</v>
      </c>
      <c r="V23" s="314"/>
      <c r="W23" s="309"/>
      <c r="X23" s="309"/>
      <c r="Y23" s="107"/>
      <c r="Z23" s="103"/>
      <c r="AA23" s="103"/>
      <c r="AB23" s="310"/>
      <c r="AC23" s="311"/>
      <c r="AD23" s="311"/>
      <c r="AE23" s="312"/>
      <c r="AF23" s="313"/>
      <c r="AG23" s="312"/>
      <c r="AH23" s="313"/>
      <c r="AI23" s="119" t="s">
        <v>36</v>
      </c>
      <c r="AJ23" s="312"/>
      <c r="AK23" s="313"/>
      <c r="AL23" s="312"/>
      <c r="AM23" s="313"/>
      <c r="AN23" s="115"/>
    </row>
    <row r="24" spans="2:43" ht="21.75" customHeight="1">
      <c r="B24" s="94" t="s">
        <v>103</v>
      </c>
      <c r="C24" s="308"/>
      <c r="D24" s="309"/>
      <c r="E24" s="309"/>
      <c r="F24" s="107"/>
      <c r="G24" s="103"/>
      <c r="H24" s="103"/>
      <c r="I24" s="310"/>
      <c r="J24" s="311"/>
      <c r="K24" s="311"/>
      <c r="L24" s="312"/>
      <c r="M24" s="313"/>
      <c r="N24" s="312"/>
      <c r="O24" s="313"/>
      <c r="P24" s="119" t="s">
        <v>36</v>
      </c>
      <c r="Q24" s="312"/>
      <c r="R24" s="313"/>
      <c r="S24" s="312"/>
      <c r="T24" s="313"/>
      <c r="U24" s="119">
        <v>12</v>
      </c>
      <c r="V24" s="308"/>
      <c r="W24" s="309"/>
      <c r="X24" s="309"/>
      <c r="Y24" s="107"/>
      <c r="Z24" s="103"/>
      <c r="AA24" s="103"/>
      <c r="AB24" s="310"/>
      <c r="AC24" s="311"/>
      <c r="AD24" s="311"/>
      <c r="AE24" s="312"/>
      <c r="AF24" s="313"/>
      <c r="AG24" s="312"/>
      <c r="AH24" s="313"/>
      <c r="AI24" s="119" t="s">
        <v>36</v>
      </c>
      <c r="AJ24" s="312"/>
      <c r="AK24" s="313"/>
      <c r="AL24" s="312"/>
      <c r="AM24" s="313"/>
      <c r="AN24" s="115"/>
    </row>
    <row r="25" spans="2:43" ht="21.75" customHeight="1">
      <c r="B25" s="94" t="s">
        <v>104</v>
      </c>
      <c r="C25" s="308"/>
      <c r="D25" s="309"/>
      <c r="E25" s="309"/>
      <c r="F25" s="107"/>
      <c r="G25" s="103"/>
      <c r="H25" s="103"/>
      <c r="I25" s="310"/>
      <c r="J25" s="311"/>
      <c r="K25" s="311"/>
      <c r="L25" s="312"/>
      <c r="M25" s="313"/>
      <c r="N25" s="312"/>
      <c r="O25" s="313"/>
      <c r="P25" s="119" t="s">
        <v>36</v>
      </c>
      <c r="Q25" s="312"/>
      <c r="R25" s="313"/>
      <c r="S25" s="312"/>
      <c r="T25" s="313"/>
      <c r="U25" s="119">
        <v>13</v>
      </c>
      <c r="V25" s="308"/>
      <c r="W25" s="309"/>
      <c r="X25" s="309"/>
      <c r="Y25" s="107"/>
      <c r="Z25" s="103"/>
      <c r="AA25" s="103"/>
      <c r="AB25" s="310"/>
      <c r="AC25" s="311"/>
      <c r="AD25" s="311"/>
      <c r="AE25" s="312"/>
      <c r="AF25" s="313"/>
      <c r="AG25" s="312"/>
      <c r="AH25" s="313"/>
      <c r="AI25" s="119" t="s">
        <v>36</v>
      </c>
      <c r="AJ25" s="312"/>
      <c r="AK25" s="313"/>
      <c r="AL25" s="312"/>
      <c r="AM25" s="313"/>
      <c r="AN25" s="115"/>
    </row>
    <row r="26" spans="2:43" ht="21.75" customHeight="1">
      <c r="B26" s="94" t="s">
        <v>86</v>
      </c>
      <c r="C26" s="308"/>
      <c r="D26" s="309"/>
      <c r="E26" s="309"/>
      <c r="F26" s="107"/>
      <c r="G26" s="103"/>
      <c r="H26" s="103"/>
      <c r="I26" s="310"/>
      <c r="J26" s="311"/>
      <c r="K26" s="311"/>
      <c r="L26" s="312"/>
      <c r="M26" s="313"/>
      <c r="N26" s="312"/>
      <c r="O26" s="313"/>
      <c r="P26" s="119" t="s">
        <v>36</v>
      </c>
      <c r="Q26" s="312"/>
      <c r="R26" s="313"/>
      <c r="S26" s="312"/>
      <c r="T26" s="313"/>
      <c r="U26" s="119">
        <v>14</v>
      </c>
      <c r="V26" s="308"/>
      <c r="W26" s="309"/>
      <c r="X26" s="309"/>
      <c r="Y26" s="107"/>
      <c r="Z26" s="103"/>
      <c r="AA26" s="103"/>
      <c r="AB26" s="310"/>
      <c r="AC26" s="311"/>
      <c r="AD26" s="311"/>
      <c r="AE26" s="312"/>
      <c r="AF26" s="313"/>
      <c r="AG26" s="312"/>
      <c r="AH26" s="313"/>
      <c r="AI26" s="119" t="s">
        <v>36</v>
      </c>
      <c r="AJ26" s="312"/>
      <c r="AK26" s="313"/>
      <c r="AL26" s="312"/>
      <c r="AM26" s="313"/>
      <c r="AN26" s="115"/>
    </row>
    <row r="27" spans="2:43" ht="21.75" customHeight="1">
      <c r="B27" s="94" t="s">
        <v>71</v>
      </c>
      <c r="C27" s="308"/>
      <c r="D27" s="309"/>
      <c r="E27" s="309"/>
      <c r="F27" s="107"/>
      <c r="G27" s="103"/>
      <c r="H27" s="103"/>
      <c r="I27" s="310"/>
      <c r="J27" s="311"/>
      <c r="K27" s="311"/>
      <c r="L27" s="312"/>
      <c r="M27" s="313"/>
      <c r="N27" s="312"/>
      <c r="O27" s="313"/>
      <c r="P27" s="119" t="s">
        <v>36</v>
      </c>
      <c r="Q27" s="312"/>
      <c r="R27" s="313"/>
      <c r="S27" s="312"/>
      <c r="T27" s="313"/>
      <c r="U27" s="119">
        <v>15</v>
      </c>
      <c r="V27" s="308"/>
      <c r="W27" s="309"/>
      <c r="X27" s="309"/>
      <c r="Y27" s="107"/>
      <c r="Z27" s="103"/>
      <c r="AA27" s="103"/>
      <c r="AB27" s="310"/>
      <c r="AC27" s="311"/>
      <c r="AD27" s="311"/>
      <c r="AE27" s="312"/>
      <c r="AF27" s="313"/>
      <c r="AG27" s="312"/>
      <c r="AH27" s="313"/>
      <c r="AI27" s="119" t="s">
        <v>36</v>
      </c>
      <c r="AJ27" s="312"/>
      <c r="AK27" s="313"/>
      <c r="AL27" s="312"/>
      <c r="AM27" s="313"/>
      <c r="AN27" s="115"/>
    </row>
    <row r="28" spans="2:43" ht="21.75" customHeight="1">
      <c r="B28" s="94" t="s">
        <v>105</v>
      </c>
      <c r="C28" s="308"/>
      <c r="D28" s="309"/>
      <c r="E28" s="309"/>
      <c r="F28" s="107"/>
      <c r="G28" s="103"/>
      <c r="H28" s="103"/>
      <c r="I28" s="310"/>
      <c r="J28" s="311"/>
      <c r="K28" s="311"/>
      <c r="L28" s="312"/>
      <c r="M28" s="313"/>
      <c r="N28" s="312"/>
      <c r="O28" s="313"/>
      <c r="P28" s="119" t="s">
        <v>36</v>
      </c>
      <c r="Q28" s="312"/>
      <c r="R28" s="313"/>
      <c r="S28" s="312"/>
      <c r="T28" s="313"/>
      <c r="U28" s="119">
        <v>16</v>
      </c>
      <c r="V28" s="308"/>
      <c r="W28" s="309"/>
      <c r="X28" s="309"/>
      <c r="Y28" s="107"/>
      <c r="Z28" s="103"/>
      <c r="AA28" s="103"/>
      <c r="AB28" s="310"/>
      <c r="AC28" s="311"/>
      <c r="AD28" s="311"/>
      <c r="AE28" s="312"/>
      <c r="AF28" s="313"/>
      <c r="AG28" s="312"/>
      <c r="AH28" s="313"/>
      <c r="AI28" s="119" t="s">
        <v>36</v>
      </c>
      <c r="AJ28" s="312"/>
      <c r="AK28" s="313"/>
      <c r="AL28" s="312"/>
      <c r="AM28" s="313"/>
      <c r="AN28" s="115"/>
    </row>
    <row r="29" spans="2:43" ht="21.75" customHeight="1">
      <c r="B29" s="94" t="s">
        <v>56</v>
      </c>
      <c r="C29" s="308"/>
      <c r="D29" s="309"/>
      <c r="E29" s="309"/>
      <c r="F29" s="107"/>
      <c r="G29" s="103"/>
      <c r="H29" s="103"/>
      <c r="I29" s="310"/>
      <c r="J29" s="311"/>
      <c r="K29" s="311"/>
      <c r="L29" s="312"/>
      <c r="M29" s="313"/>
      <c r="N29" s="312"/>
      <c r="O29" s="313"/>
      <c r="P29" s="119" t="s">
        <v>36</v>
      </c>
      <c r="Q29" s="312"/>
      <c r="R29" s="313"/>
      <c r="S29" s="312"/>
      <c r="T29" s="313"/>
      <c r="U29" s="119">
        <v>17</v>
      </c>
      <c r="V29" s="308"/>
      <c r="W29" s="309"/>
      <c r="X29" s="309"/>
      <c r="Y29" s="107"/>
      <c r="Z29" s="103"/>
      <c r="AA29" s="103"/>
      <c r="AB29" s="310"/>
      <c r="AC29" s="311"/>
      <c r="AD29" s="311"/>
      <c r="AE29" s="312"/>
      <c r="AF29" s="313"/>
      <c r="AG29" s="312"/>
      <c r="AH29" s="313"/>
      <c r="AI29" s="119" t="s">
        <v>36</v>
      </c>
      <c r="AJ29" s="312"/>
      <c r="AK29" s="313"/>
      <c r="AL29" s="312"/>
      <c r="AM29" s="313"/>
      <c r="AN29" s="115"/>
    </row>
    <row r="30" spans="2:43" ht="21.75" customHeight="1">
      <c r="B30" s="94" t="s">
        <v>106</v>
      </c>
      <c r="C30" s="308"/>
      <c r="D30" s="309"/>
      <c r="E30" s="309"/>
      <c r="F30" s="107"/>
      <c r="G30" s="103"/>
      <c r="H30" s="103"/>
      <c r="I30" s="310"/>
      <c r="J30" s="311"/>
      <c r="K30" s="311"/>
      <c r="L30" s="312"/>
      <c r="M30" s="313"/>
      <c r="N30" s="312"/>
      <c r="O30" s="313"/>
      <c r="P30" s="119" t="s">
        <v>36</v>
      </c>
      <c r="Q30" s="312"/>
      <c r="R30" s="313"/>
      <c r="S30" s="312"/>
      <c r="T30" s="313"/>
      <c r="U30" s="119">
        <v>18</v>
      </c>
      <c r="V30" s="308"/>
      <c r="W30" s="309"/>
      <c r="X30" s="309"/>
      <c r="Y30" s="107"/>
      <c r="Z30" s="103"/>
      <c r="AA30" s="103"/>
      <c r="AB30" s="310"/>
      <c r="AC30" s="311"/>
      <c r="AD30" s="311"/>
      <c r="AE30" s="312"/>
      <c r="AF30" s="313"/>
      <c r="AG30" s="312"/>
      <c r="AH30" s="313"/>
      <c r="AI30" s="119" t="s">
        <v>36</v>
      </c>
      <c r="AJ30" s="312"/>
      <c r="AK30" s="313"/>
      <c r="AL30" s="312"/>
      <c r="AM30" s="313"/>
      <c r="AN30" s="115"/>
    </row>
    <row r="31" spans="2:43" ht="21.75" customHeight="1">
      <c r="B31" s="94" t="s">
        <v>107</v>
      </c>
      <c r="C31" s="308"/>
      <c r="D31" s="309"/>
      <c r="E31" s="309"/>
      <c r="F31" s="107"/>
      <c r="G31" s="103"/>
      <c r="H31" s="103"/>
      <c r="I31" s="310"/>
      <c r="J31" s="311"/>
      <c r="K31" s="311"/>
      <c r="L31" s="312"/>
      <c r="M31" s="313"/>
      <c r="N31" s="312"/>
      <c r="O31" s="313"/>
      <c r="P31" s="119" t="s">
        <v>36</v>
      </c>
      <c r="Q31" s="312"/>
      <c r="R31" s="313"/>
      <c r="S31" s="312"/>
      <c r="T31" s="313"/>
      <c r="U31" s="119">
        <v>19</v>
      </c>
      <c r="V31" s="314"/>
      <c r="W31" s="309"/>
      <c r="X31" s="309"/>
      <c r="Y31" s="107"/>
      <c r="Z31" s="103"/>
      <c r="AA31" s="103"/>
      <c r="AB31" s="310"/>
      <c r="AC31" s="311"/>
      <c r="AD31" s="311"/>
      <c r="AE31" s="312"/>
      <c r="AF31" s="313"/>
      <c r="AG31" s="312"/>
      <c r="AH31" s="313"/>
      <c r="AI31" s="119" t="s">
        <v>36</v>
      </c>
      <c r="AJ31" s="312"/>
      <c r="AK31" s="313"/>
      <c r="AL31" s="312"/>
      <c r="AM31" s="313"/>
      <c r="AN31" s="115"/>
    </row>
    <row r="32" spans="2:43" ht="21.75" customHeight="1">
      <c r="B32" s="94" t="s">
        <v>72</v>
      </c>
      <c r="C32" s="308"/>
      <c r="D32" s="309"/>
      <c r="E32" s="309"/>
      <c r="F32" s="107"/>
      <c r="G32" s="103"/>
      <c r="H32" s="103"/>
      <c r="I32" s="310"/>
      <c r="J32" s="311"/>
      <c r="K32" s="311"/>
      <c r="L32" s="312"/>
      <c r="M32" s="313"/>
      <c r="N32" s="312"/>
      <c r="O32" s="313"/>
      <c r="P32" s="119" t="s">
        <v>36</v>
      </c>
      <c r="Q32" s="312"/>
      <c r="R32" s="313"/>
      <c r="S32" s="312"/>
      <c r="T32" s="313"/>
      <c r="U32" s="119">
        <v>20</v>
      </c>
      <c r="V32" s="314"/>
      <c r="W32" s="309"/>
      <c r="X32" s="309"/>
      <c r="Y32" s="107"/>
      <c r="Z32" s="103"/>
      <c r="AA32" s="103"/>
      <c r="AB32" s="310"/>
      <c r="AC32" s="311"/>
      <c r="AD32" s="311"/>
      <c r="AE32" s="312"/>
      <c r="AF32" s="313"/>
      <c r="AG32" s="312"/>
      <c r="AH32" s="313"/>
      <c r="AI32" s="119" t="s">
        <v>36</v>
      </c>
      <c r="AJ32" s="312"/>
      <c r="AK32" s="313"/>
      <c r="AL32" s="312"/>
      <c r="AM32" s="313"/>
      <c r="AN32" s="115"/>
    </row>
    <row r="33" spans="2:43" ht="21.75" hidden="1" customHeight="1">
      <c r="B33" s="95"/>
      <c r="C33" s="315">
        <f>COUNTA($C23:$I23)+SUM(C34:E37)</f>
        <v>0</v>
      </c>
      <c r="D33" s="316"/>
      <c r="E33" s="316"/>
      <c r="F33" s="98">
        <f>COUNTA($C24:$I24)+SUM(F34:F37)</f>
        <v>0</v>
      </c>
      <c r="G33" s="98">
        <f>COUNTA($C25:$I25)+SUM(G34:G37)</f>
        <v>0</v>
      </c>
      <c r="H33" s="98">
        <f>COUNTA($C26:$I26)+SUM(H34:H37)</f>
        <v>0</v>
      </c>
      <c r="I33" s="315">
        <f>COUNTA($C27:$I27)+SUM(I34:K37)</f>
        <v>0</v>
      </c>
      <c r="J33" s="316"/>
      <c r="K33" s="316"/>
      <c r="L33" s="315">
        <f>COUNTA($C28:$I28)+SUM(L34:M37)</f>
        <v>0</v>
      </c>
      <c r="M33" s="316"/>
      <c r="N33" s="315">
        <f>COUNTA($C29:$I29)+SUM(N34:O37)</f>
        <v>0</v>
      </c>
      <c r="O33" s="316"/>
      <c r="P33" s="98">
        <f>COUNTA($C30:$I30)+SUM(P34:P37)</f>
        <v>0</v>
      </c>
      <c r="Q33" s="315">
        <f>COUNTA($C31:$I31)+SUM(Q34:R37)</f>
        <v>0</v>
      </c>
      <c r="R33" s="316"/>
      <c r="S33" s="315">
        <f>COUNTA($C32:$I32)+SUM(S34:S37)</f>
        <v>0</v>
      </c>
      <c r="T33" s="316"/>
      <c r="U33" s="99"/>
      <c r="V33" s="317">
        <f>COUNTA($V23:$AB23)+SUM(V34:X37)</f>
        <v>0</v>
      </c>
      <c r="W33" s="316"/>
      <c r="X33" s="316"/>
      <c r="Y33" s="122">
        <f>COUNTA($V24:$AB24)+SUM(Y34:Y37)</f>
        <v>0</v>
      </c>
      <c r="Z33" s="122">
        <f>COUNTA($V25:$AB25)+SUM(Z34:Z37)</f>
        <v>0</v>
      </c>
      <c r="AA33" s="122">
        <f>COUNTA($V26:$AB26)+SUM(AA34:AA37)</f>
        <v>0</v>
      </c>
      <c r="AB33" s="318">
        <f>COUNTA($V27:$AB27)+SUM(AB34:AD37)</f>
        <v>0</v>
      </c>
      <c r="AC33" s="316"/>
      <c r="AD33" s="316"/>
      <c r="AE33" s="318">
        <f>COUNTA($V28:$AB28)+SUM(AE34:AF37)</f>
        <v>0</v>
      </c>
      <c r="AF33" s="316"/>
      <c r="AG33" s="318">
        <f>COUNTA($V29:$AB29)+SUM(AG34:AH37)</f>
        <v>0</v>
      </c>
      <c r="AH33" s="316"/>
      <c r="AI33" s="122">
        <f>COUNTA($V30:$AB30)+SUM(AI34:AI37)</f>
        <v>0</v>
      </c>
      <c r="AJ33" s="318">
        <f>COUNTA($V31:$AB31)+SUM(AJ34:AK37)</f>
        <v>0</v>
      </c>
      <c r="AK33" s="316"/>
      <c r="AL33" s="318">
        <f>COUNTA($V32:$AB32)+SUM(AL34:AL37)</f>
        <v>0</v>
      </c>
      <c r="AM33" s="316"/>
      <c r="AN33" s="115"/>
    </row>
    <row r="34" spans="2:43" ht="21.75" hidden="1" customHeight="1">
      <c r="B34" s="95"/>
      <c r="C34" s="319">
        <f>IF((COUNT($L23)+COUNT($N23)+COUNT($Q23))+COUNT($S23)=4,1,0)</f>
        <v>0</v>
      </c>
      <c r="D34" s="320"/>
      <c r="E34" s="320"/>
      <c r="F34" s="99">
        <f>IF((COUNT($L24)+COUNT($N24)+COUNT($Q24))+COUNT($S24)=4,1,0)</f>
        <v>0</v>
      </c>
      <c r="G34" s="99">
        <f>IF((COUNT($L25)+COUNT($N25)+COUNT($Q25))+COUNT($S25)=4,1,0)</f>
        <v>0</v>
      </c>
      <c r="H34" s="99">
        <f>IF((COUNT($L26)+COUNT($N26)+COUNT($Q26))+COUNT($S26)=4,1,0)</f>
        <v>0</v>
      </c>
      <c r="I34" s="319">
        <f>IF((COUNT($L27)+COUNT($N27)+COUNT($Q27))+COUNT($S27)=4,1,0)</f>
        <v>0</v>
      </c>
      <c r="J34" s="320"/>
      <c r="K34" s="320"/>
      <c r="L34" s="319">
        <f>IF((COUNT($L28)+COUNT($N28)+COUNT($Q28))+COUNT($S28)=4,1,0)</f>
        <v>0</v>
      </c>
      <c r="M34" s="320"/>
      <c r="N34" s="319">
        <f>IF((COUNT($L29)+COUNT($N29)+COUNT($Q29))+COUNT($S29)=4,1,0)</f>
        <v>0</v>
      </c>
      <c r="O34" s="320"/>
      <c r="P34" s="99">
        <f>IF((COUNT($L30)+COUNT($N30)+COUNT($Q30))+COUNT($S30)=4,1,0)</f>
        <v>0</v>
      </c>
      <c r="Q34" s="319">
        <f>IF((COUNT($L31)+COUNT($N31)+COUNT($Q31))+COUNT($S31)=4,1,0)</f>
        <v>0</v>
      </c>
      <c r="R34" s="320"/>
      <c r="S34" s="319">
        <f>IF((COUNT($L32)+COUNT($N32)+COUNT($Q32))+COUNT($S32)=4,1,0)</f>
        <v>0</v>
      </c>
      <c r="T34" s="320"/>
      <c r="U34" s="99"/>
      <c r="V34" s="319">
        <f>IF((COUNT($AE23)+COUNT($AG23)+COUNT($AJ23))+COUNT($AL23)=4,1,0)</f>
        <v>0</v>
      </c>
      <c r="W34" s="320"/>
      <c r="X34" s="320"/>
      <c r="Y34" s="99">
        <f>IF((COUNT($AE24)+COUNT($AG24)+COUNT($AJ24))+COUNT($AL24)=4,1,0)</f>
        <v>0</v>
      </c>
      <c r="Z34" s="99">
        <f>IF((COUNT($AE25)+COUNT($AG25)+COUNT($AJ25))+COUNT($AL25)=4,1,0)</f>
        <v>0</v>
      </c>
      <c r="AA34" s="99">
        <f>IF((COUNT($AE26)+COUNT($AG26)+COUNT($AJ26))+COUNT($AL26)=4,1,0)</f>
        <v>0</v>
      </c>
      <c r="AB34" s="319">
        <f>IF((COUNT($AE27)+COUNT($AG27)+COUNT($AJ27))+COUNT($AL27)=4,1,0)</f>
        <v>0</v>
      </c>
      <c r="AC34" s="320"/>
      <c r="AD34" s="320"/>
      <c r="AE34" s="319">
        <f>IF((COUNT($AE28)+COUNT($AG28)+COUNT($AJ28))+COUNT($AL28)=4,1,0)</f>
        <v>0</v>
      </c>
      <c r="AF34" s="320"/>
      <c r="AG34" s="319">
        <f>IF((COUNT($AE29)+COUNT($AG29)+COUNT($AJ29))+COUNT($AL29)=4,1,0)</f>
        <v>0</v>
      </c>
      <c r="AH34" s="320"/>
      <c r="AI34" s="99">
        <f>IF((COUNT($AE30)+COUNT($AG30)+COUNT($AJ30))+COUNT($AL30)=4,1,0)</f>
        <v>0</v>
      </c>
      <c r="AJ34" s="319">
        <f>IF((COUNT($AE31)+COUNT($AG31)+COUNT($AJ31))+COUNT($AL31)=4,1,0)</f>
        <v>0</v>
      </c>
      <c r="AK34" s="320"/>
      <c r="AL34" s="319">
        <f>IF((COUNT($AE32)+COUNT($AG32)+COUNT($AJ32))+COUNT($AL32)=4,1,0)</f>
        <v>0</v>
      </c>
      <c r="AM34" s="320"/>
      <c r="AN34" s="115"/>
    </row>
    <row r="35" spans="2:43" ht="21.75" hidden="1" customHeight="1">
      <c r="B35" s="95"/>
      <c r="C35" s="319">
        <f>IF(IF(COUNT($L23)=0,1,0)+IF((COUNT($N23)+COUNT($Q23)+COUNT($S23))=3,1,0)=2,1,0)</f>
        <v>0</v>
      </c>
      <c r="D35" s="320"/>
      <c r="E35" s="320"/>
      <c r="F35" s="99">
        <f>IF(IF(COUNT($L24)=0,1,0)+IF((COUNT($N24)+COUNT($Q24)+COUNT($S24))=3,1,0)=2,1,0)</f>
        <v>0</v>
      </c>
      <c r="G35" s="99">
        <f>IF(IF(COUNT($L25)=0,1,0)+IF((COUNT($N25)+COUNT($Q25)+COUNT($S25))=3,1,0)=2,1,0)</f>
        <v>0</v>
      </c>
      <c r="H35" s="99">
        <f>IF(IF(COUNT($L26)=0,1,0)+IF((COUNT($N26)+COUNT($Q26)+COUNT($S26))=3,1,0)=2,1,0)</f>
        <v>0</v>
      </c>
      <c r="I35" s="319">
        <f>IF(IF(COUNT($L27)=0,1,0)+IF((COUNT($N27)+COUNT($Q27)+COUNT($S27))=3,1,0)=2,1,0)</f>
        <v>0</v>
      </c>
      <c r="J35" s="320"/>
      <c r="K35" s="320"/>
      <c r="L35" s="319">
        <f>IF(IF(COUNT($L28)=0,1,0)+IF((COUNT($N28)+COUNT($Q28)+COUNT($S28))=3,1,0)=2,1,0)</f>
        <v>0</v>
      </c>
      <c r="M35" s="320"/>
      <c r="N35" s="319">
        <f>IF(IF(COUNT($L29)=0,1,0)+IF((COUNT($N29)+COUNT($Q29)+COUNT($S29))=3,1,0)=2,1,0)</f>
        <v>0</v>
      </c>
      <c r="O35" s="320"/>
      <c r="P35" s="99">
        <f>IF(IF(COUNT($L30)=0,1,0)+IF((COUNT($N30)+COUNT($Q30)+COUNT($S30))=3,1,0)=2,1,0)</f>
        <v>0</v>
      </c>
      <c r="Q35" s="319">
        <f>IF(IF(COUNT($L31)=0,1,0)+IF((COUNT($N31)+COUNT($Q31)+COUNT($S31))=3,1,0)=2,1,0)</f>
        <v>0</v>
      </c>
      <c r="R35" s="320"/>
      <c r="S35" s="319">
        <f>IF(IF(COUNT($L32)=0,1,0)+IF((COUNT($N32)+COUNT($Q32)+COUNT($S32))=3,1,0)=2,1,0)</f>
        <v>0</v>
      </c>
      <c r="T35" s="320"/>
      <c r="U35" s="99"/>
      <c r="V35" s="319">
        <f>IF(IF(COUNT($AE23)=0,1,0)+IF((COUNT($AG23)+COUNT($AJ23)+COUNT($AL23))=3,1,0)=2,1,0)</f>
        <v>0</v>
      </c>
      <c r="W35" s="320"/>
      <c r="X35" s="320"/>
      <c r="Y35" s="99">
        <f>IF(IF(COUNT($AE24)=0,1,0)+IF((COUNT($AG24)+COUNT($AJ24)+COUNT($AL24))=3,1,0)=2,1,0)</f>
        <v>0</v>
      </c>
      <c r="Z35" s="99">
        <f>IF(IF(COUNT($AE25)=0,1,0)+IF((COUNT($AG25)+COUNT($AJ25)+COUNT($AL25))=3,1,0)=2,1,0)</f>
        <v>0</v>
      </c>
      <c r="AA35" s="99">
        <f>IF(IF(COUNT($AE26)=0,1,0)+IF((COUNT($AG26)+COUNT($AJ26)+COUNT($AL26))=3,1,0)=2,1,0)</f>
        <v>0</v>
      </c>
      <c r="AB35" s="319">
        <f>IF(IF(COUNT($AE27)=0,1,0)+IF((COUNT($AG27)+COUNT($AJ27)+COUNT($AL27))=3,1,0)=2,1,0)</f>
        <v>0</v>
      </c>
      <c r="AC35" s="320"/>
      <c r="AD35" s="320"/>
      <c r="AE35" s="319">
        <f>IF(IF(COUNT($AE28)=0,1,0)+IF((COUNT($AG28)+COUNT($AJ28)+COUNT($AL28))=3,1,0)=2,1,0)</f>
        <v>0</v>
      </c>
      <c r="AF35" s="320"/>
      <c r="AG35" s="319">
        <f>IF(IF(COUNT($AE29)=0,1,0)+IF((COUNT($AG29)+COUNT($AJ29)+COUNT($AL29))=3,1,0)=2,1,0)</f>
        <v>0</v>
      </c>
      <c r="AH35" s="320"/>
      <c r="AI35" s="99">
        <f>IF(IF(COUNT($AE30)=0,1,0)+IF((COUNT($AG30)+COUNT($AJ30)+COUNT($AL30))=3,1,0)=2,1,0)</f>
        <v>0</v>
      </c>
      <c r="AJ35" s="319">
        <f>IF(IF(COUNT($AE31)=0,1,0)+IF((COUNT($AG31)+COUNT($AJ31)+COUNT($AL31))=3,1,0)=2,1,0)</f>
        <v>0</v>
      </c>
      <c r="AK35" s="320"/>
      <c r="AL35" s="319">
        <f>IF(IF(COUNT($AE32)=0,1,0)+IF((COUNT($AG32)+COUNT($AJ32)+COUNT($AL32))=3,1,0)=2,1,0)</f>
        <v>0</v>
      </c>
      <c r="AM35" s="320"/>
      <c r="AN35" s="115"/>
    </row>
    <row r="36" spans="2:43" ht="21.75" hidden="1" customHeight="1">
      <c r="B36" s="95"/>
      <c r="C36" s="319">
        <f>IF(IF(COUNT($L23)=0,1,0)+IF(COUNT($N23)=0,1,0)+IF(COUNT($Q23)+COUNT($S23)=2,1,0)=3,1,0)</f>
        <v>0</v>
      </c>
      <c r="D36" s="320"/>
      <c r="E36" s="320"/>
      <c r="F36" s="99">
        <f>IF(IF(COUNT($L24)=0,1,0)+IF(COUNT($N24)=0,1,0)+IF(COUNT($Q24)+COUNT($S24)=2,1,0)=3,1,0)</f>
        <v>0</v>
      </c>
      <c r="G36" s="99">
        <f>IF(IF(COUNT($L25)=0,1,0)+IF(COUNT($N25)=0,1,0)+IF(COUNT($Q25)+COUNT($S25)=2,1,0)=3,1,0)</f>
        <v>0</v>
      </c>
      <c r="H36" s="99">
        <f>IF(IF(COUNT($L26)=0,1,0)+IF(COUNT($N26)=0,1,0)+IF(COUNT($Q26)+COUNT($S26)=2,1,0)=3,1,0)</f>
        <v>0</v>
      </c>
      <c r="I36" s="319">
        <f>IF(IF(COUNT($L27)=0,1,0)+IF(COUNT($N27)=0,1,0)+IF(COUNT($Q27)+COUNT($S27)=2,1,0)=3,1,0)</f>
        <v>0</v>
      </c>
      <c r="J36" s="320"/>
      <c r="K36" s="320"/>
      <c r="L36" s="319">
        <f>IF(IF(COUNT($L28)=0,1,0)+IF(COUNT($N28)=0,1,0)+IF(COUNT($Q28)+COUNT($S28)=2,1,0)=3,1,0)</f>
        <v>0</v>
      </c>
      <c r="M36" s="320"/>
      <c r="N36" s="319">
        <f>IF(IF(COUNT($L29)=0,1,0)+IF(COUNT($N29)=0,1,0)+IF(COUNT($Q29)+COUNT($S29)=2,1,0)=3,1,0)</f>
        <v>0</v>
      </c>
      <c r="O36" s="320"/>
      <c r="P36" s="99">
        <f>IF(IF(COUNT($L30)=0,1,0)+IF(COUNT($N30)=0,1,0)+IF(COUNT($Q30)+COUNT($S30)=2,1,0)=3,1,0)</f>
        <v>0</v>
      </c>
      <c r="Q36" s="319">
        <f>IF(IF(COUNT($L31)=0,1,0)+IF(COUNT($N31)=0,1,0)+IF(COUNT($Q31)+COUNT($S31)=2,1,0)=3,1,0)</f>
        <v>0</v>
      </c>
      <c r="R36" s="320"/>
      <c r="S36" s="319">
        <f>IF(IF(COUNT($L32)=0,1,0)+IF(COUNT($N32)=0,1,0)+IF(COUNT($Q32)+COUNT($S32)=2,1,0)=3,1,0)</f>
        <v>0</v>
      </c>
      <c r="T36" s="320"/>
      <c r="U36" s="99"/>
      <c r="V36" s="319">
        <f>IF(IF(COUNT($AE23)=0,1,0)+IF(COUNT($AG23)=0,1,0)+IF(COUNT($AJ23)+COUNT($AL23)=2,1,0)=3,1,0)</f>
        <v>0</v>
      </c>
      <c r="W36" s="320"/>
      <c r="X36" s="320"/>
      <c r="Y36" s="99">
        <f>IF(IF(COUNT($AE24)=0,1,0)+IF(COUNT($AG24)=0,1,0)+IF(COUNT($AJ24)+COUNT($AL24)=2,1,0)=3,1,0)</f>
        <v>0</v>
      </c>
      <c r="Z36" s="99">
        <f>IF(IF(COUNT($AE25)=0,1,0)+IF(COUNT($AG25)=0,1,0)+IF(COUNT($AJ25)+COUNT($AL25)=2,1,0)=3,1,0)</f>
        <v>0</v>
      </c>
      <c r="AA36" s="99">
        <f>IF(IF(COUNT($AE26)=0,1,0)+IF(COUNT($AG26)=0,1,0)+IF(COUNT($AJ26)+COUNT($AL26)=2,1,0)=3,1,0)</f>
        <v>0</v>
      </c>
      <c r="AB36" s="319">
        <f>IF(IF(COUNT($AE27)=0,1,0)+IF(COUNT($AG27)=0,1,0)+IF(COUNT($AJ27)+COUNT($AL27)=2,1,0)=3,1,0)</f>
        <v>0</v>
      </c>
      <c r="AC36" s="320"/>
      <c r="AD36" s="320"/>
      <c r="AE36" s="319">
        <f>IF(IF(COUNT($AE28)=0,1,0)+IF(COUNT($AG28)=0,1,0)+IF(COUNT($AJ28)+COUNT($AL28)=2,1,0)=3,1,0)</f>
        <v>0</v>
      </c>
      <c r="AF36" s="320"/>
      <c r="AG36" s="319">
        <f>IF(IF(COUNT($AE29)=0,1,0)+IF(COUNT($AG29)=0,1,0)+IF(COUNT($AJ29)+COUNT($AL29)=2,1,0)=3,1,0)</f>
        <v>0</v>
      </c>
      <c r="AH36" s="320"/>
      <c r="AI36" s="99">
        <f>IF(IF(COUNT($AE30)=0,1,0)+IF(COUNT($AG30)=0,1,0)+IF(COUNT($AJ30)+COUNT($AL30)=2,1,0)=3,1,0)</f>
        <v>0</v>
      </c>
      <c r="AJ36" s="319">
        <f>IF(IF(COUNT($AE31)=0,1,0)+IF(COUNT($AG31)=0,1,0)+IF(COUNT($AJ31)+COUNT($AL31)=2,1,0)=3,1,0)</f>
        <v>0</v>
      </c>
      <c r="AK36" s="320"/>
      <c r="AL36" s="319">
        <f>IF(IF(COUNT($AE32)=0,1,0)+IF(COUNT($AG32)=0,1,0)+IF(COUNT($AJ32)+COUNT($AL32)=2,1,0)=3,1,0)</f>
        <v>0</v>
      </c>
      <c r="AM36" s="320"/>
      <c r="AN36" s="115"/>
    </row>
    <row r="37" spans="2:43" ht="21.75" hidden="1" customHeight="1">
      <c r="B37" s="95"/>
      <c r="C37" s="319">
        <f>IF(IF(COUNT($L23)=0,1,0)+IF(COUNT($N23)=0,1,0)+IF(COUNT($Q23)=0,1,0)+IF(COUNT($S23)=1,1,0)=4,1,0)</f>
        <v>0</v>
      </c>
      <c r="D37" s="320"/>
      <c r="E37" s="320"/>
      <c r="F37" s="99">
        <f>IF(IF(COUNT($L24)=0,1,0)+IF(COUNT($N24)=0,1,0)+IF(COUNT($Q24)=0,1,0)+IF(COUNT($S24)=1,1,0)=4,1,0)</f>
        <v>0</v>
      </c>
      <c r="G37" s="99">
        <f>IF(IF(COUNT($L25)=0,1,0)+IF(COUNT($N25)=0,1,0)+IF(COUNT($Q25)=0,1,0)+IF(COUNT($S25)=1,1,0)=4,1,0)</f>
        <v>0</v>
      </c>
      <c r="H37" s="99">
        <f>IF(IF(COUNT($L26)=0,1,0)+IF(COUNT($N26)=0,1,0)+IF(COUNT($Q26)=0,1,0)+IF(COUNT($S26)=1,1,0)=4,1,0)</f>
        <v>0</v>
      </c>
      <c r="I37" s="319">
        <f>IF(IF(COUNT($L27)=0,1,0)+IF(COUNT($N27)=0,1,0)+IF(COUNT($Q27)=0,1,0)+IF(COUNT($S27)=1,1,0)=4,1,0)</f>
        <v>0</v>
      </c>
      <c r="J37" s="320"/>
      <c r="K37" s="320"/>
      <c r="L37" s="319">
        <f>IF(IF(COUNT($L28)=0,1,0)+IF(COUNT($N28)=0,1,0)+IF(COUNT($Q28)=0,1,0)+IF(COUNT($S28)=1,1,0)=4,1,0)</f>
        <v>0</v>
      </c>
      <c r="M37" s="320"/>
      <c r="N37" s="319">
        <f>IF(IF(COUNT($L29)=0,1,0)+IF(COUNT($N29)=0,1,0)+IF(COUNT($Q29)=0,1,0)+IF(COUNT($S29)=1,1,0)=4,1,0)</f>
        <v>0</v>
      </c>
      <c r="O37" s="320"/>
      <c r="P37" s="99">
        <f>IF(IF(COUNT($L30)=0,1,0)+IF(COUNT($N30)=0,1,0)+IF(COUNT($Q30)=0,1,0)+IF(COUNT($S30)=1,1,0)=4,1,0)</f>
        <v>0</v>
      </c>
      <c r="Q37" s="319">
        <f>IF(IF(COUNT($L31)=0,1,0)+IF(COUNT($N31)=0,1,0)+IF(COUNT($Q31)=0,1,0)+IF(COUNT($S31)=1,1,0)=4,1,0)</f>
        <v>0</v>
      </c>
      <c r="R37" s="320"/>
      <c r="S37" s="319">
        <f>IF(IF(COUNT($L32)=0,1,0)+IF(COUNT($N32)=0,1,0)+IF(COUNT($Q32)=0,1,0)+IF(COUNT($S32)=1,1,0)=4,1,0)</f>
        <v>0</v>
      </c>
      <c r="T37" s="320"/>
      <c r="U37" s="99"/>
      <c r="V37" s="319">
        <f>IF(IF(COUNT($AE23)=0,1,0)+IF(COUNT($AG23)=0,1,0)+IF(COUNT($AJ23)=0,1,0)+IF(COUNT($AL23)=1,1,0)=4,1,0)</f>
        <v>0</v>
      </c>
      <c r="W37" s="320"/>
      <c r="X37" s="320"/>
      <c r="Y37" s="99">
        <f>IF(IF(COUNT($AE24)=0,1,0)+IF(COUNT($AG24)=0,1,0)+IF(COUNT($AJ24)=0,1,0)+IF(COUNT($AL24)=1,1,0)=4,1,0)</f>
        <v>0</v>
      </c>
      <c r="Z37" s="99">
        <f>IF(IF(COUNT($AE25)=0,1,0)+IF(COUNT($AG25)=0,1,0)+IF(COUNT($AJ25)=0,1,0)+IF(COUNT($AL25)=1,1,0)=4,1,0)</f>
        <v>0</v>
      </c>
      <c r="AA37" s="99">
        <f>IF(IF(COUNT($AE26)=0,1,0)+IF(COUNT($AG26)=0,1,0)+IF(COUNT($AJ26)=0,1,0)+IF(COUNT($AL26)=1,1,0)=4,1,0)</f>
        <v>0</v>
      </c>
      <c r="AB37" s="319">
        <f>IF(IF(COUNT($AE27)=0,1,0)+IF(COUNT($AG27)=0,1,0)+IF(COUNT($AJ27)=0,1,0)+IF(COUNT($AL27)=1,1,0)=4,1,0)</f>
        <v>0</v>
      </c>
      <c r="AC37" s="320"/>
      <c r="AD37" s="320"/>
      <c r="AE37" s="319">
        <f>IF(IF(COUNT($AE28)=0,1,0)+IF(COUNT($AG28)=0,1,0)+IF(COUNT($AJ28)=0,1,0)+IF(COUNT($AL28)=1,1,0)=4,1,0)</f>
        <v>0</v>
      </c>
      <c r="AF37" s="320"/>
      <c r="AG37" s="319">
        <f>IF(IF(COUNT($AE29)=0,1,0)+IF(COUNT($AG29)=0,1,0)+IF(COUNT($AJ29)=0,1,0)+IF(COUNT($AL29)=1,1,0)=4,1,0)</f>
        <v>0</v>
      </c>
      <c r="AH37" s="320"/>
      <c r="AI37" s="99">
        <f>IF(IF(COUNT($AE30)=0,1,0)+IF(COUNT($AG30)=0,1,0)+IF(COUNT($AJ30)=0,1,0)+IF(COUNT($AL30)=1,1,0)=4,1,0)</f>
        <v>0</v>
      </c>
      <c r="AJ37" s="319">
        <f>IF(IF(COUNT($AE31)=0,1,0)+IF(COUNT($AG31)=0,1,0)+IF(COUNT($AJ31)=0,1,0)+IF(COUNT($AL31)=1,1,0)=4,1,0)</f>
        <v>0</v>
      </c>
      <c r="AK37" s="320"/>
      <c r="AL37" s="319">
        <f>IF(IF(COUNT($AE32)=0,1,0)+IF(COUNT($AG32)=0,1,0)+IF(COUNT($AJ32)=0,1,0)+IF(COUNT($AL32)=1,1,0)=4,1,0)</f>
        <v>0</v>
      </c>
      <c r="AM37" s="320"/>
      <c r="AN37" s="115"/>
    </row>
    <row r="38" spans="2:43" ht="21.75" customHeight="1">
      <c r="B38" s="90"/>
      <c r="C38" s="90"/>
      <c r="D38" s="90"/>
      <c r="E38" s="90"/>
      <c r="F38" s="90"/>
      <c r="G38" s="110"/>
      <c r="H38" s="110"/>
      <c r="I38" s="110"/>
      <c r="J38" s="110"/>
      <c r="K38" s="110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5"/>
      <c r="AN38" s="115"/>
    </row>
    <row r="39" spans="2:43" ht="18" hidden="1" customHeight="1">
      <c r="AQ39" s="84" t="s">
        <v>175</v>
      </c>
    </row>
    <row r="40" spans="2:43" ht="13.5" hidden="1" customHeight="1"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121"/>
      <c r="V40" s="121"/>
      <c r="W40" s="121"/>
      <c r="X40" s="121"/>
      <c r="Y40" s="123"/>
      <c r="Z40" s="123"/>
      <c r="AA40" s="123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</row>
    <row r="41" spans="2:43" ht="13.5" hidden="1" customHeight="1"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121"/>
      <c r="V41" s="121"/>
      <c r="W41" s="121"/>
      <c r="X41" s="121"/>
      <c r="Y41" s="123"/>
      <c r="Z41" s="123"/>
      <c r="AA41" s="123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</row>
    <row r="42" spans="2:43" s="86" customFormat="1" ht="18.75" hidden="1" customHeight="1">
      <c r="D42" s="104" t="s">
        <v>85</v>
      </c>
      <c r="E42" s="86" t="s">
        <v>62</v>
      </c>
      <c r="F42" s="86" t="s">
        <v>87</v>
      </c>
      <c r="J42" s="86" t="s">
        <v>58</v>
      </c>
      <c r="M42" s="86" t="s">
        <v>168</v>
      </c>
      <c r="P42" s="86" t="s">
        <v>142</v>
      </c>
      <c r="R42" s="86" t="str">
        <f>IF(E16="","",IF(E16=3900,IF(AB12=P42,1,0),IF(M16=$M$42,E16,E16*$AF$5)))</f>
        <v/>
      </c>
      <c r="AQ42" s="104"/>
    </row>
    <row r="43" spans="2:43" s="86" customFormat="1" ht="18.75" hidden="1" customHeight="1">
      <c r="B43" s="86">
        <v>1</v>
      </c>
      <c r="C43" s="100" t="s">
        <v>115</v>
      </c>
      <c r="D43" s="105">
        <v>10650</v>
      </c>
      <c r="E43" s="100">
        <v>2250</v>
      </c>
      <c r="F43" s="108">
        <v>0</v>
      </c>
      <c r="G43" s="100" t="s">
        <v>167</v>
      </c>
      <c r="H43" s="100"/>
      <c r="I43" s="100"/>
      <c r="J43" s="100">
        <v>900</v>
      </c>
      <c r="L43" s="116"/>
      <c r="M43" s="106"/>
      <c r="O43" s="109"/>
      <c r="AQ43" s="104"/>
    </row>
    <row r="44" spans="2:43" s="86" customFormat="1" ht="18.75" hidden="1" customHeight="1">
      <c r="B44" s="86">
        <v>2</v>
      </c>
      <c r="C44" s="100" t="s">
        <v>114</v>
      </c>
      <c r="D44" s="105">
        <v>10650</v>
      </c>
      <c r="E44" s="100">
        <v>2250</v>
      </c>
      <c r="F44" s="108">
        <v>0</v>
      </c>
      <c r="G44" s="100" t="s">
        <v>167</v>
      </c>
      <c r="H44" s="100"/>
      <c r="I44" s="100"/>
      <c r="J44" s="100">
        <v>900</v>
      </c>
      <c r="L44" s="116"/>
      <c r="M44" s="106"/>
      <c r="O44" s="109"/>
      <c r="AQ44" s="104"/>
    </row>
    <row r="45" spans="2:43" s="86" customFormat="1" ht="18.75" hidden="1" customHeight="1">
      <c r="B45" s="86">
        <v>3</v>
      </c>
      <c r="C45" s="100" t="s">
        <v>116</v>
      </c>
      <c r="D45" s="105">
        <v>10650</v>
      </c>
      <c r="E45" s="100">
        <v>2250</v>
      </c>
      <c r="F45" s="108">
        <v>0</v>
      </c>
      <c r="G45" s="100" t="s">
        <v>167</v>
      </c>
      <c r="H45" s="100"/>
      <c r="I45" s="100"/>
      <c r="J45" s="100">
        <v>900</v>
      </c>
      <c r="L45" s="116"/>
      <c r="M45" s="106"/>
      <c r="O45" s="109"/>
      <c r="AQ45" s="104"/>
    </row>
    <row r="46" spans="2:43" s="86" customFormat="1" ht="18.75" hidden="1" customHeight="1">
      <c r="B46" s="86">
        <v>4</v>
      </c>
      <c r="C46" s="100" t="s">
        <v>49</v>
      </c>
      <c r="D46" s="105">
        <v>10650</v>
      </c>
      <c r="E46" s="100">
        <v>2250</v>
      </c>
      <c r="F46" s="108">
        <v>0</v>
      </c>
      <c r="G46" s="100" t="s">
        <v>167</v>
      </c>
      <c r="H46" s="100"/>
      <c r="I46" s="100"/>
      <c r="J46" s="100">
        <v>900</v>
      </c>
      <c r="L46" s="116"/>
      <c r="M46" s="106"/>
      <c r="O46" s="109"/>
      <c r="AQ46" s="104"/>
    </row>
    <row r="47" spans="2:43" s="86" customFormat="1" ht="18.75" hidden="1" customHeight="1">
      <c r="B47" s="86">
        <v>5</v>
      </c>
      <c r="C47" s="100" t="s">
        <v>117</v>
      </c>
      <c r="D47" s="105">
        <v>10650</v>
      </c>
      <c r="E47" s="100">
        <v>2250</v>
      </c>
      <c r="F47" s="108">
        <v>0</v>
      </c>
      <c r="G47" s="100" t="s">
        <v>167</v>
      </c>
      <c r="H47" s="100"/>
      <c r="I47" s="100"/>
      <c r="J47" s="100">
        <v>900</v>
      </c>
      <c r="L47" s="116"/>
      <c r="M47" s="106"/>
      <c r="O47" s="109"/>
      <c r="AQ47" s="104"/>
    </row>
    <row r="48" spans="2:43" s="86" customFormat="1" ht="18.75" hidden="1" customHeight="1">
      <c r="B48" s="86">
        <v>6</v>
      </c>
      <c r="C48" s="100" t="s">
        <v>120</v>
      </c>
      <c r="D48" s="105">
        <v>10650</v>
      </c>
      <c r="E48" s="100">
        <v>2250</v>
      </c>
      <c r="F48" s="108">
        <v>0</v>
      </c>
      <c r="G48" s="100" t="s">
        <v>167</v>
      </c>
      <c r="H48" s="100"/>
      <c r="I48" s="100"/>
      <c r="J48" s="100">
        <v>900</v>
      </c>
      <c r="L48" s="116"/>
      <c r="M48" s="106"/>
      <c r="O48" s="109"/>
      <c r="AQ48" s="104"/>
    </row>
    <row r="49" spans="2:43" s="86" customFormat="1" ht="18.75" hidden="1" customHeight="1">
      <c r="B49" s="86">
        <v>7</v>
      </c>
      <c r="C49" s="100" t="s">
        <v>121</v>
      </c>
      <c r="D49" s="105">
        <v>10650</v>
      </c>
      <c r="E49" s="100">
        <v>2250</v>
      </c>
      <c r="F49" s="108">
        <v>0</v>
      </c>
      <c r="G49" s="100" t="s">
        <v>167</v>
      </c>
      <c r="H49" s="100"/>
      <c r="I49" s="100"/>
      <c r="J49" s="100">
        <v>900</v>
      </c>
      <c r="L49" s="116"/>
      <c r="M49" s="106"/>
      <c r="O49" s="109"/>
      <c r="AQ49" s="104"/>
    </row>
    <row r="50" spans="2:43" s="86" customFormat="1" ht="18.75" hidden="1" customHeight="1">
      <c r="B50" s="86">
        <v>8</v>
      </c>
      <c r="C50" s="100" t="s">
        <v>122</v>
      </c>
      <c r="D50" s="105">
        <v>900</v>
      </c>
      <c r="E50" s="86">
        <v>210</v>
      </c>
      <c r="F50" s="109">
        <v>3900</v>
      </c>
      <c r="G50" s="86" t="s">
        <v>151</v>
      </c>
      <c r="J50" s="86">
        <v>2250</v>
      </c>
      <c r="L50" s="116"/>
      <c r="M50" s="106"/>
      <c r="O50" s="109"/>
      <c r="AQ50" s="104"/>
    </row>
    <row r="51" spans="2:43" s="86" customFormat="1" ht="18.75" hidden="1" customHeight="1">
      <c r="B51" s="86">
        <v>9</v>
      </c>
      <c r="C51" s="86" t="s">
        <v>123</v>
      </c>
      <c r="D51" s="106">
        <v>900</v>
      </c>
      <c r="E51" s="86">
        <v>210</v>
      </c>
      <c r="F51" s="109">
        <v>3900</v>
      </c>
      <c r="G51" s="86" t="s">
        <v>151</v>
      </c>
      <c r="J51" s="86">
        <v>2250</v>
      </c>
      <c r="L51" s="116"/>
      <c r="M51" s="106"/>
      <c r="O51" s="109"/>
      <c r="AQ51" s="104"/>
    </row>
    <row r="52" spans="2:43" s="86" customFormat="1" ht="18.75" hidden="1" customHeight="1">
      <c r="B52" s="86">
        <v>10</v>
      </c>
      <c r="C52" s="86" t="s">
        <v>124</v>
      </c>
      <c r="D52" s="106">
        <v>900</v>
      </c>
      <c r="E52" s="86">
        <v>210</v>
      </c>
      <c r="F52" s="109">
        <v>3900</v>
      </c>
      <c r="G52" s="86" t="s">
        <v>151</v>
      </c>
      <c r="J52" s="86">
        <v>2250</v>
      </c>
      <c r="L52" s="116"/>
      <c r="M52" s="106"/>
      <c r="O52" s="109"/>
      <c r="AQ52" s="104"/>
    </row>
    <row r="53" spans="2:43" s="86" customFormat="1" ht="18.75" hidden="1" customHeight="1">
      <c r="B53" s="86">
        <v>11</v>
      </c>
      <c r="C53" s="86" t="s">
        <v>125</v>
      </c>
      <c r="D53" s="106">
        <v>900</v>
      </c>
      <c r="E53" s="86">
        <v>210</v>
      </c>
      <c r="F53" s="109">
        <v>3900</v>
      </c>
      <c r="G53" s="86" t="s">
        <v>151</v>
      </c>
      <c r="J53" s="86">
        <v>2250</v>
      </c>
      <c r="M53" s="106"/>
      <c r="O53" s="109"/>
      <c r="AQ53" s="104"/>
    </row>
    <row r="54" spans="2:43" s="86" customFormat="1" ht="18.75" hidden="1" customHeight="1">
      <c r="B54" s="86">
        <v>12</v>
      </c>
      <c r="C54" s="86" t="s">
        <v>51</v>
      </c>
      <c r="D54" s="106">
        <v>900</v>
      </c>
      <c r="E54" s="86">
        <v>210</v>
      </c>
      <c r="F54" s="109">
        <v>3900</v>
      </c>
      <c r="G54" s="86" t="s">
        <v>151</v>
      </c>
      <c r="J54" s="86">
        <v>2250</v>
      </c>
      <c r="M54" s="106"/>
      <c r="O54" s="109"/>
      <c r="AQ54" s="104"/>
    </row>
    <row r="55" spans="2:43" s="86" customFormat="1" ht="18.75" hidden="1" customHeight="1">
      <c r="B55" s="86">
        <v>13</v>
      </c>
      <c r="C55" s="86" t="s">
        <v>11</v>
      </c>
      <c r="D55" s="106">
        <v>900</v>
      </c>
      <c r="E55" s="86">
        <v>210</v>
      </c>
      <c r="F55" s="109">
        <v>3900</v>
      </c>
      <c r="G55" s="86" t="s">
        <v>151</v>
      </c>
      <c r="J55" s="86">
        <v>2250</v>
      </c>
      <c r="M55" s="106"/>
      <c r="O55" s="109"/>
      <c r="AQ55" s="104"/>
    </row>
    <row r="56" spans="2:43" s="86" customFormat="1" ht="18.75" hidden="1" customHeight="1">
      <c r="B56" s="86">
        <v>14</v>
      </c>
      <c r="C56" s="86" t="s">
        <v>126</v>
      </c>
      <c r="D56" s="106">
        <v>1500</v>
      </c>
      <c r="E56" s="86">
        <v>285</v>
      </c>
      <c r="F56" s="109">
        <v>11400</v>
      </c>
      <c r="G56" s="86" t="s">
        <v>151</v>
      </c>
      <c r="J56" s="86">
        <v>900</v>
      </c>
      <c r="M56" s="106"/>
      <c r="O56" s="109"/>
      <c r="AQ56" s="104"/>
    </row>
    <row r="57" spans="2:43" s="86" customFormat="1" ht="18.75" hidden="1" customHeight="1">
      <c r="B57" s="86">
        <v>15</v>
      </c>
      <c r="C57" s="86" t="s">
        <v>170</v>
      </c>
      <c r="D57" s="106">
        <v>1500</v>
      </c>
      <c r="E57" s="86">
        <v>285</v>
      </c>
      <c r="F57" s="109">
        <v>11400</v>
      </c>
      <c r="G57" s="86" t="s">
        <v>151</v>
      </c>
      <c r="J57" s="86">
        <v>900</v>
      </c>
      <c r="M57" s="106"/>
      <c r="O57" s="109"/>
      <c r="AQ57" s="104"/>
    </row>
    <row r="58" spans="2:43" s="86" customFormat="1" ht="18.75" hidden="1" customHeight="1">
      <c r="B58" s="86">
        <v>16</v>
      </c>
      <c r="C58" s="86" t="s">
        <v>128</v>
      </c>
      <c r="D58" s="106">
        <v>1500</v>
      </c>
      <c r="E58" s="86">
        <v>285</v>
      </c>
      <c r="F58" s="109">
        <v>11400</v>
      </c>
      <c r="G58" s="86" t="s">
        <v>151</v>
      </c>
      <c r="J58" s="86">
        <v>900</v>
      </c>
      <c r="M58" s="106"/>
      <c r="O58" s="109"/>
      <c r="AQ58" s="104"/>
    </row>
    <row r="59" spans="2:43" s="86" customFormat="1" ht="18.75" hidden="1" customHeight="1">
      <c r="B59" s="86">
        <v>17</v>
      </c>
      <c r="C59" s="86" t="s">
        <v>129</v>
      </c>
      <c r="D59" s="106">
        <v>1500</v>
      </c>
      <c r="E59" s="86">
        <v>285</v>
      </c>
      <c r="F59" s="109">
        <v>11400</v>
      </c>
      <c r="G59" s="86" t="s">
        <v>151</v>
      </c>
      <c r="J59" s="86">
        <v>900</v>
      </c>
      <c r="M59" s="106"/>
      <c r="O59" s="109"/>
      <c r="AQ59" s="104"/>
    </row>
    <row r="60" spans="2:43" s="86" customFormat="1" ht="18.75" hidden="1" customHeight="1">
      <c r="B60" s="86">
        <v>18</v>
      </c>
      <c r="C60" s="86" t="s">
        <v>130</v>
      </c>
      <c r="D60" s="106">
        <v>1500</v>
      </c>
      <c r="E60" s="86">
        <v>285</v>
      </c>
      <c r="F60" s="109">
        <v>11400</v>
      </c>
      <c r="G60" s="86" t="s">
        <v>151</v>
      </c>
      <c r="J60" s="86">
        <v>900</v>
      </c>
      <c r="M60" s="106"/>
      <c r="O60" s="109"/>
      <c r="AQ60" s="104"/>
    </row>
    <row r="61" spans="2:43" s="86" customFormat="1" ht="18.75" hidden="1" customHeight="1">
      <c r="B61" s="86">
        <v>19</v>
      </c>
      <c r="C61" s="86" t="s">
        <v>131</v>
      </c>
      <c r="D61" s="106">
        <v>1500</v>
      </c>
      <c r="E61" s="86">
        <v>285</v>
      </c>
      <c r="F61" s="109">
        <v>11400</v>
      </c>
      <c r="G61" s="86" t="s">
        <v>151</v>
      </c>
      <c r="J61" s="86">
        <v>900</v>
      </c>
      <c r="M61" s="106"/>
      <c r="O61" s="109"/>
      <c r="AQ61" s="104"/>
    </row>
    <row r="62" spans="2:43" s="86" customFormat="1" ht="18.75" hidden="1" customHeight="1">
      <c r="B62" s="86">
        <v>20</v>
      </c>
      <c r="C62" s="86" t="s">
        <v>132</v>
      </c>
      <c r="D62" s="106">
        <v>1500</v>
      </c>
      <c r="E62" s="86">
        <v>285</v>
      </c>
      <c r="F62" s="109">
        <v>11400</v>
      </c>
      <c r="G62" s="86" t="s">
        <v>151</v>
      </c>
      <c r="J62" s="86">
        <v>900</v>
      </c>
      <c r="M62" s="106"/>
      <c r="O62" s="109"/>
      <c r="AQ62" s="104"/>
    </row>
    <row r="63" spans="2:43" s="86" customFormat="1" ht="18.75" hidden="1" customHeight="1">
      <c r="B63" s="86">
        <v>21</v>
      </c>
      <c r="C63" s="86" t="s">
        <v>133</v>
      </c>
      <c r="D63" s="106">
        <v>1500</v>
      </c>
      <c r="E63" s="86">
        <v>285</v>
      </c>
      <c r="F63" s="109">
        <v>11400</v>
      </c>
      <c r="G63" s="86" t="s">
        <v>151</v>
      </c>
      <c r="J63" s="86">
        <v>900</v>
      </c>
      <c r="M63" s="106"/>
      <c r="O63" s="109"/>
      <c r="AQ63" s="104"/>
    </row>
    <row r="64" spans="2:43" s="86" customFormat="1" ht="18.75" hidden="1" customHeight="1">
      <c r="B64" s="86">
        <v>22</v>
      </c>
      <c r="C64" s="86" t="s">
        <v>134</v>
      </c>
      <c r="D64" s="106">
        <v>1500</v>
      </c>
      <c r="E64" s="86">
        <v>285</v>
      </c>
      <c r="F64" s="109">
        <v>11400</v>
      </c>
      <c r="G64" s="86" t="s">
        <v>151</v>
      </c>
      <c r="J64" s="86">
        <v>900</v>
      </c>
      <c r="M64" s="106"/>
      <c r="O64" s="109"/>
      <c r="AQ64" s="104"/>
    </row>
    <row r="65" spans="2:43" s="86" customFormat="1" ht="18.75" hidden="1" customHeight="1">
      <c r="B65" s="86">
        <v>23</v>
      </c>
      <c r="C65" s="86" t="s">
        <v>137</v>
      </c>
      <c r="D65" s="106">
        <v>1500</v>
      </c>
      <c r="E65" s="86">
        <v>285</v>
      </c>
      <c r="F65" s="109">
        <v>11400</v>
      </c>
      <c r="G65" s="86" t="s">
        <v>151</v>
      </c>
      <c r="J65" s="86">
        <v>900</v>
      </c>
      <c r="M65" s="106"/>
      <c r="O65" s="109"/>
      <c r="AQ65" s="104"/>
    </row>
    <row r="66" spans="2:43" s="86" customFormat="1" ht="18.75" hidden="1" customHeight="1">
      <c r="B66" s="86">
        <v>24</v>
      </c>
      <c r="C66" s="86" t="s">
        <v>22</v>
      </c>
      <c r="D66" s="106">
        <v>1500</v>
      </c>
      <c r="E66" s="86">
        <v>285</v>
      </c>
      <c r="F66" s="109">
        <v>11400</v>
      </c>
      <c r="G66" s="86" t="s">
        <v>151</v>
      </c>
      <c r="J66" s="86">
        <v>900</v>
      </c>
      <c r="M66" s="106"/>
      <c r="O66" s="109"/>
      <c r="AQ66" s="104"/>
    </row>
    <row r="67" spans="2:43" s="86" customFormat="1" ht="18.75" hidden="1" customHeight="1">
      <c r="B67" s="86">
        <v>25</v>
      </c>
      <c r="C67" s="86" t="s">
        <v>169</v>
      </c>
      <c r="D67" s="106">
        <v>1500</v>
      </c>
      <c r="E67" s="86">
        <v>285</v>
      </c>
      <c r="F67" s="109">
        <v>11400</v>
      </c>
      <c r="G67" s="86" t="s">
        <v>151</v>
      </c>
      <c r="J67" s="86">
        <v>900</v>
      </c>
      <c r="M67" s="106"/>
      <c r="O67" s="109"/>
      <c r="AQ67" s="104"/>
    </row>
    <row r="68" spans="2:43" s="86" customFormat="1" ht="18.75" hidden="1" customHeight="1">
      <c r="B68" s="86">
        <v>26</v>
      </c>
      <c r="C68" s="86" t="s">
        <v>138</v>
      </c>
      <c r="D68" s="106">
        <v>900</v>
      </c>
      <c r="E68" s="86">
        <v>210</v>
      </c>
      <c r="F68" s="109">
        <v>3900</v>
      </c>
      <c r="G68" s="86" t="s">
        <v>151</v>
      </c>
      <c r="J68" s="86">
        <v>2250</v>
      </c>
      <c r="M68" s="106"/>
      <c r="O68" s="109"/>
      <c r="AQ68" s="104"/>
    </row>
    <row r="69" spans="2:43" s="86" customFormat="1" ht="18.75" hidden="1" customHeight="1">
      <c r="B69" s="86">
        <v>27</v>
      </c>
      <c r="C69" s="86" t="s">
        <v>139</v>
      </c>
      <c r="D69" s="105">
        <v>10650</v>
      </c>
      <c r="E69" s="100">
        <v>2250</v>
      </c>
      <c r="F69" s="109">
        <v>0</v>
      </c>
      <c r="G69" s="86" t="s">
        <v>167</v>
      </c>
      <c r="J69" s="100">
        <v>900</v>
      </c>
      <c r="M69" s="106"/>
      <c r="O69" s="109"/>
      <c r="AQ69" s="104"/>
    </row>
    <row r="70" spans="2:43" hidden="1">
      <c r="B70" s="86">
        <v>28</v>
      </c>
      <c r="C70" s="86" t="s">
        <v>140</v>
      </c>
      <c r="D70" s="105">
        <v>10650</v>
      </c>
      <c r="E70" s="100">
        <v>2250</v>
      </c>
      <c r="F70" s="109">
        <v>0</v>
      </c>
      <c r="G70" s="86" t="s">
        <v>167</v>
      </c>
      <c r="H70" s="86"/>
      <c r="I70" s="86"/>
      <c r="J70" s="100">
        <v>900</v>
      </c>
      <c r="L70" s="86"/>
      <c r="M70" s="106"/>
      <c r="N70" s="86"/>
      <c r="O70" s="109"/>
      <c r="P70" s="86"/>
      <c r="Q70" s="86"/>
      <c r="R70" s="86"/>
      <c r="S70" s="86"/>
    </row>
    <row r="71" spans="2:43" hidden="1">
      <c r="B71" s="86">
        <v>30</v>
      </c>
      <c r="C71" s="86" t="s">
        <v>138</v>
      </c>
      <c r="D71" s="106">
        <v>900</v>
      </c>
      <c r="E71" s="86">
        <v>210</v>
      </c>
      <c r="F71" s="109">
        <v>3900</v>
      </c>
      <c r="G71" s="86" t="s">
        <v>151</v>
      </c>
      <c r="H71" s="86"/>
      <c r="I71" s="86"/>
      <c r="J71" s="86">
        <v>2250</v>
      </c>
      <c r="L71" s="86"/>
      <c r="M71" s="106"/>
      <c r="N71" s="86"/>
      <c r="O71" s="109"/>
      <c r="P71" s="86"/>
      <c r="Q71" s="86"/>
      <c r="R71" s="86"/>
      <c r="S71" s="86"/>
    </row>
    <row r="72" spans="2:43" hidden="1">
      <c r="B72" s="86">
        <v>31</v>
      </c>
      <c r="C72" s="86" t="s">
        <v>139</v>
      </c>
      <c r="D72" s="106">
        <v>3550</v>
      </c>
      <c r="E72" s="86">
        <v>750</v>
      </c>
      <c r="F72" s="109">
        <v>0</v>
      </c>
      <c r="G72" s="86" t="s">
        <v>167</v>
      </c>
      <c r="H72" s="86"/>
      <c r="I72" s="86"/>
      <c r="J72" s="86">
        <v>300</v>
      </c>
      <c r="L72" s="86"/>
      <c r="M72" s="106"/>
      <c r="N72" s="86"/>
      <c r="O72" s="109"/>
      <c r="P72" s="86"/>
      <c r="Q72" s="86"/>
      <c r="R72" s="86"/>
      <c r="S72" s="86"/>
    </row>
    <row r="73" spans="2:43" hidden="1">
      <c r="B73" s="86">
        <v>32</v>
      </c>
      <c r="C73" s="86" t="s">
        <v>140</v>
      </c>
      <c r="D73" s="106">
        <v>3550</v>
      </c>
      <c r="E73" s="86">
        <v>750</v>
      </c>
      <c r="F73" s="109">
        <v>0</v>
      </c>
      <c r="G73" s="86" t="s">
        <v>167</v>
      </c>
      <c r="H73" s="86"/>
      <c r="I73" s="86"/>
      <c r="J73" s="86">
        <v>300</v>
      </c>
      <c r="L73" s="86"/>
      <c r="M73" s="106"/>
      <c r="N73" s="86"/>
      <c r="O73" s="109"/>
      <c r="P73" s="86"/>
      <c r="Q73" s="86"/>
      <c r="R73" s="86"/>
      <c r="S73" s="86"/>
    </row>
  </sheetData>
  <mergeCells count="258">
    <mergeCell ref="AU6:AU7"/>
    <mergeCell ref="AE11:AG12"/>
    <mergeCell ref="AH11:AJ12"/>
    <mergeCell ref="AK11:AL12"/>
    <mergeCell ref="B3:B9"/>
    <mergeCell ref="AG36:AH36"/>
    <mergeCell ref="AJ36:AK36"/>
    <mergeCell ref="AL36:AM36"/>
    <mergeCell ref="C37:E37"/>
    <mergeCell ref="I37:K37"/>
    <mergeCell ref="L37:M37"/>
    <mergeCell ref="N37:O37"/>
    <mergeCell ref="Q37:R37"/>
    <mergeCell ref="S37:T37"/>
    <mergeCell ref="V37:X37"/>
    <mergeCell ref="AB37:AD37"/>
    <mergeCell ref="AE37:AF37"/>
    <mergeCell ref="AG37:AH37"/>
    <mergeCell ref="AJ37:AK37"/>
    <mergeCell ref="AL37:AM37"/>
    <mergeCell ref="C36:E36"/>
    <mergeCell ref="I36:K36"/>
    <mergeCell ref="L36:M36"/>
    <mergeCell ref="N36:O36"/>
    <mergeCell ref="Q36:R36"/>
    <mergeCell ref="S36:T36"/>
    <mergeCell ref="V36:X36"/>
    <mergeCell ref="AB36:AD36"/>
    <mergeCell ref="AE36:AF36"/>
    <mergeCell ref="AG34:AH34"/>
    <mergeCell ref="AJ34:AK34"/>
    <mergeCell ref="AL34:AM34"/>
    <mergeCell ref="C35:E35"/>
    <mergeCell ref="I35:K35"/>
    <mergeCell ref="L35:M35"/>
    <mergeCell ref="N35:O35"/>
    <mergeCell ref="Q35:R35"/>
    <mergeCell ref="S35:T35"/>
    <mergeCell ref="V35:X35"/>
    <mergeCell ref="AB35:AD35"/>
    <mergeCell ref="AE35:AF35"/>
    <mergeCell ref="AG35:AH35"/>
    <mergeCell ref="AJ35:AK35"/>
    <mergeCell ref="AL35:AM35"/>
    <mergeCell ref="C34:E34"/>
    <mergeCell ref="I34:K34"/>
    <mergeCell ref="L34:M34"/>
    <mergeCell ref="N34:O34"/>
    <mergeCell ref="Q34:R34"/>
    <mergeCell ref="S34:T34"/>
    <mergeCell ref="V34:X34"/>
    <mergeCell ref="AB34:AD34"/>
    <mergeCell ref="AE34:AF34"/>
    <mergeCell ref="AG32:AH32"/>
    <mergeCell ref="AJ32:AK32"/>
    <mergeCell ref="AL32:AM32"/>
    <mergeCell ref="C33:E33"/>
    <mergeCell ref="I33:K33"/>
    <mergeCell ref="L33:M33"/>
    <mergeCell ref="N33:O33"/>
    <mergeCell ref="Q33:R33"/>
    <mergeCell ref="S33:T33"/>
    <mergeCell ref="V33:X33"/>
    <mergeCell ref="AB33:AD33"/>
    <mergeCell ref="AE33:AF33"/>
    <mergeCell ref="AG33:AH33"/>
    <mergeCell ref="AJ33:AK33"/>
    <mergeCell ref="AL33:AM33"/>
    <mergeCell ref="C32:E32"/>
    <mergeCell ref="I32:K32"/>
    <mergeCell ref="L32:M32"/>
    <mergeCell ref="N32:O32"/>
    <mergeCell ref="Q32:R32"/>
    <mergeCell ref="S32:T32"/>
    <mergeCell ref="V32:X32"/>
    <mergeCell ref="AB32:AD32"/>
    <mergeCell ref="AE32:AF32"/>
    <mergeCell ref="AG30:AH30"/>
    <mergeCell ref="AJ30:AK30"/>
    <mergeCell ref="AL30:AM30"/>
    <mergeCell ref="C31:E31"/>
    <mergeCell ref="I31:K31"/>
    <mergeCell ref="L31:M31"/>
    <mergeCell ref="N31:O31"/>
    <mergeCell ref="Q31:R31"/>
    <mergeCell ref="S31:T31"/>
    <mergeCell ref="V31:X31"/>
    <mergeCell ref="AB31:AD31"/>
    <mergeCell ref="AE31:AF31"/>
    <mergeCell ref="AG31:AH31"/>
    <mergeCell ref="AJ31:AK31"/>
    <mergeCell ref="AL31:AM31"/>
    <mergeCell ref="C30:E30"/>
    <mergeCell ref="I30:K30"/>
    <mergeCell ref="L30:M30"/>
    <mergeCell ref="N30:O30"/>
    <mergeCell ref="Q30:R30"/>
    <mergeCell ref="S30:T30"/>
    <mergeCell ref="V30:X30"/>
    <mergeCell ref="AB30:AD30"/>
    <mergeCell ref="AE30:AF30"/>
    <mergeCell ref="AG28:AH28"/>
    <mergeCell ref="AJ28:AK28"/>
    <mergeCell ref="AL28:AM28"/>
    <mergeCell ref="C29:E29"/>
    <mergeCell ref="I29:K29"/>
    <mergeCell ref="L29:M29"/>
    <mergeCell ref="N29:O29"/>
    <mergeCell ref="Q29:R29"/>
    <mergeCell ref="S29:T29"/>
    <mergeCell ref="V29:X29"/>
    <mergeCell ref="AB29:AD29"/>
    <mergeCell ref="AE29:AF29"/>
    <mergeCell ref="AG29:AH29"/>
    <mergeCell ref="AJ29:AK29"/>
    <mergeCell ref="AL29:AM29"/>
    <mergeCell ref="C28:E28"/>
    <mergeCell ref="I28:K28"/>
    <mergeCell ref="L28:M28"/>
    <mergeCell ref="N28:O28"/>
    <mergeCell ref="Q28:R28"/>
    <mergeCell ref="S28:T28"/>
    <mergeCell ref="V28:X28"/>
    <mergeCell ref="AB28:AD28"/>
    <mergeCell ref="AE28:AF28"/>
    <mergeCell ref="AG26:AH26"/>
    <mergeCell ref="AJ26:AK26"/>
    <mergeCell ref="AL26:AM26"/>
    <mergeCell ref="C27:E27"/>
    <mergeCell ref="I27:K27"/>
    <mergeCell ref="L27:M27"/>
    <mergeCell ref="N27:O27"/>
    <mergeCell ref="Q27:R27"/>
    <mergeCell ref="S27:T27"/>
    <mergeCell ref="V27:X27"/>
    <mergeCell ref="AB27:AD27"/>
    <mergeCell ref="AE27:AF27"/>
    <mergeCell ref="AG27:AH27"/>
    <mergeCell ref="AJ27:AK27"/>
    <mergeCell ref="AL27:AM27"/>
    <mergeCell ref="C26:E26"/>
    <mergeCell ref="I26:K26"/>
    <mergeCell ref="L26:M26"/>
    <mergeCell ref="N26:O26"/>
    <mergeCell ref="Q26:R26"/>
    <mergeCell ref="S26:T26"/>
    <mergeCell ref="V26:X26"/>
    <mergeCell ref="AB26:AD26"/>
    <mergeCell ref="AE26:AF26"/>
    <mergeCell ref="AG24:AH24"/>
    <mergeCell ref="AJ24:AK24"/>
    <mergeCell ref="AL24:AM24"/>
    <mergeCell ref="C25:E25"/>
    <mergeCell ref="I25:K25"/>
    <mergeCell ref="L25:M25"/>
    <mergeCell ref="N25:O25"/>
    <mergeCell ref="Q25:R25"/>
    <mergeCell ref="S25:T25"/>
    <mergeCell ref="V25:X25"/>
    <mergeCell ref="AB25:AD25"/>
    <mergeCell ref="AE25:AF25"/>
    <mergeCell ref="AG25:AH25"/>
    <mergeCell ref="AJ25:AK25"/>
    <mergeCell ref="AL25:AM25"/>
    <mergeCell ref="C24:E24"/>
    <mergeCell ref="I24:K24"/>
    <mergeCell ref="L24:M24"/>
    <mergeCell ref="N24:O24"/>
    <mergeCell ref="Q24:R24"/>
    <mergeCell ref="S24:T24"/>
    <mergeCell ref="V24:X24"/>
    <mergeCell ref="AB24:AD24"/>
    <mergeCell ref="AE24:AF24"/>
    <mergeCell ref="AG22:AH22"/>
    <mergeCell ref="AJ22:AK22"/>
    <mergeCell ref="AL22:AM22"/>
    <mergeCell ref="C23:E23"/>
    <mergeCell ref="I23:K23"/>
    <mergeCell ref="L23:M23"/>
    <mergeCell ref="N23:O23"/>
    <mergeCell ref="Q23:R23"/>
    <mergeCell ref="S23:T23"/>
    <mergeCell ref="V23:X23"/>
    <mergeCell ref="AB23:AD23"/>
    <mergeCell ref="AE23:AF23"/>
    <mergeCell ref="AG23:AH23"/>
    <mergeCell ref="AJ23:AK23"/>
    <mergeCell ref="AL23:AM23"/>
    <mergeCell ref="C22:E22"/>
    <mergeCell ref="I22:K22"/>
    <mergeCell ref="L22:M22"/>
    <mergeCell ref="N22:O22"/>
    <mergeCell ref="Q22:R22"/>
    <mergeCell ref="S22:T22"/>
    <mergeCell ref="V22:X22"/>
    <mergeCell ref="AB22:AD22"/>
    <mergeCell ref="AE22:AF22"/>
    <mergeCell ref="B17:D17"/>
    <mergeCell ref="E17:L17"/>
    <mergeCell ref="M17:V17"/>
    <mergeCell ref="W17:AL17"/>
    <mergeCell ref="B18:D18"/>
    <mergeCell ref="E18:V18"/>
    <mergeCell ref="W18:AL18"/>
    <mergeCell ref="C21:E21"/>
    <mergeCell ref="F21:H21"/>
    <mergeCell ref="I21:K21"/>
    <mergeCell ref="L21:T21"/>
    <mergeCell ref="V21:X21"/>
    <mergeCell ref="Y21:AA21"/>
    <mergeCell ref="AB21:AD21"/>
    <mergeCell ref="AE21:AM21"/>
    <mergeCell ref="B14:D14"/>
    <mergeCell ref="E14:L14"/>
    <mergeCell ref="M14:V14"/>
    <mergeCell ref="W14:AL14"/>
    <mergeCell ref="B15:D15"/>
    <mergeCell ref="E15:L15"/>
    <mergeCell ref="M15:V15"/>
    <mergeCell ref="W15:AL15"/>
    <mergeCell ref="B16:D16"/>
    <mergeCell ref="E16:L16"/>
    <mergeCell ref="M16:V16"/>
    <mergeCell ref="W16:AL16"/>
    <mergeCell ref="C9:L9"/>
    <mergeCell ref="M9:AN9"/>
    <mergeCell ref="F11:AA11"/>
    <mergeCell ref="AB11:AD11"/>
    <mergeCell ref="F12:AA12"/>
    <mergeCell ref="AB12:AD12"/>
    <mergeCell ref="B13:D13"/>
    <mergeCell ref="E13:V13"/>
    <mergeCell ref="W13:AL13"/>
    <mergeCell ref="R6:S6"/>
    <mergeCell ref="U6:W6"/>
    <mergeCell ref="AD6:AN6"/>
    <mergeCell ref="M7:AN7"/>
    <mergeCell ref="C8:L8"/>
    <mergeCell ref="M8:S8"/>
    <mergeCell ref="T8:Z8"/>
    <mergeCell ref="AA8:AE8"/>
    <mergeCell ref="AF8:AN8"/>
    <mergeCell ref="C6:L7"/>
    <mergeCell ref="C3:L3"/>
    <mergeCell ref="M3:AG3"/>
    <mergeCell ref="AH3:AN3"/>
    <mergeCell ref="C4:L4"/>
    <mergeCell ref="M4:AG4"/>
    <mergeCell ref="AH4:AN4"/>
    <mergeCell ref="AQ4:AU4"/>
    <mergeCell ref="C5:L5"/>
    <mergeCell ref="M5:AC5"/>
    <mergeCell ref="AD5:AE5"/>
    <mergeCell ref="AF5:AG5"/>
    <mergeCell ref="AI5:AJ5"/>
    <mergeCell ref="AK5:AL5"/>
    <mergeCell ref="AM5:AN5"/>
    <mergeCell ref="AQ5:AU5"/>
  </mergeCells>
  <phoneticPr fontId="3"/>
  <conditionalFormatting sqref="AB12:AD12">
    <cfRule type="containsBlanks" dxfId="7" priority="1">
      <formula>LEN(TRIM(AB12))=0</formula>
    </cfRule>
  </conditionalFormatting>
  <conditionalFormatting sqref="R6:S6 U6:W6 T8:Z8 M5:AC5 M3:AG3 AF5:AG5 M4:AN4 M7:AN7 AF8:AN8 M9:AN9">
    <cfRule type="containsBlanks" dxfId="6" priority="3">
      <formula>LEN(TRIM(M3))=0</formula>
    </cfRule>
  </conditionalFormatting>
  <conditionalFormatting sqref="AB11:AD11">
    <cfRule type="containsBlanks" dxfId="5" priority="2">
      <formula>LEN(TRIM(AB11))=0</formula>
    </cfRule>
  </conditionalFormatting>
  <conditionalFormatting sqref="C23:O32 Q23:T32 V23:AH32 AJ23:AM32">
    <cfRule type="containsBlanks" dxfId="4" priority="4">
      <formula>LEN(TRIM(C23))=0</formula>
    </cfRule>
  </conditionalFormatting>
  <dataValidations count="9">
    <dataValidation imeMode="halfAlpha" allowBlank="1" showInputMessage="1" showErrorMessage="1" sqref="U6:W6 T8:Z8 AF5:AI5 AF8"/>
    <dataValidation type="textLength" imeMode="halfAlpha" operator="equal" allowBlank="1" showInputMessage="1" showErrorMessage="1" errorTitle="事業所番号" error="10桁で入力してください。" sqref="AH4:AN4">
      <formula1>10</formula1>
    </dataValidation>
    <dataValidation imeMode="disabled" allowBlank="1" showInputMessage="1" showErrorMessage="1" sqref="AK5:AL5"/>
    <dataValidation imeMode="halfKatakana" allowBlank="1" showInputMessage="1" showErrorMessage="1" sqref="M3:AG3"/>
    <dataValidation imeMode="fullAlpha" allowBlank="1" showInputMessage="1" showErrorMessage="1" sqref="R6:S6"/>
    <dataValidation type="list" allowBlank="1" showInputMessage="1" showErrorMessage="1" sqref="AB11:AD12">
      <formula1>"○,×"</formula1>
    </dataValidation>
    <dataValidation type="list" allowBlank="1" showInputMessage="1" showErrorMessage="1" sqref="M5:AC5">
      <formula1>$C$43:$C$73</formula1>
    </dataValidation>
    <dataValidation type="whole" allowBlank="1" showInputMessage="1" showErrorMessage="1" error="所要額が1,000円未満の場合は申請できません。" sqref="AH11">
      <formula1>1000</formula1>
      <formula2>1E+28</formula2>
    </dataValidation>
    <dataValidation type="list" allowBlank="1" showInputMessage="1" showErrorMessage="1" sqref="Y40:AA41">
      <formula1>"○"</formula1>
    </dataValidation>
  </dataValidations>
  <pageMargins left="0.19685039370078741" right="0.19685039370078741" top="0.39370078740157483" bottom="0.39370078740157483" header="0" footer="0"/>
  <pageSetup paperSize="9" scale="96" fitToHeight="0" orientation="portrait" horizontalDpi="65534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V23"/>
  <sheetViews>
    <sheetView showGridLines="0" topLeftCell="A11" workbookViewId="0">
      <selection activeCell="K23" sqref="K23:P23"/>
    </sheetView>
  </sheetViews>
  <sheetFormatPr defaultRowHeight="13.5"/>
  <cols>
    <col min="1" max="1" width="6.75" style="128" customWidth="1"/>
    <col min="2" max="2" width="2.625" style="128" customWidth="1"/>
    <col min="3" max="3" width="3.375" style="128" customWidth="1"/>
    <col min="4" max="11" width="5.125" style="128" customWidth="1"/>
    <col min="12" max="13" width="9" style="128" customWidth="1"/>
    <col min="14" max="14" width="5.25" style="128" customWidth="1"/>
    <col min="15" max="15" width="9" style="128" customWidth="1"/>
    <col min="16" max="16384" width="9" style="128"/>
  </cols>
  <sheetData>
    <row r="1" spans="2:16">
      <c r="B1" s="128" t="s">
        <v>108</v>
      </c>
    </row>
    <row r="4" spans="2:16" s="129" customFormat="1" ht="24" customHeight="1">
      <c r="D4" s="339" t="s">
        <v>82</v>
      </c>
      <c r="E4" s="339"/>
      <c r="F4" s="339"/>
      <c r="G4" s="339"/>
      <c r="H4" s="339"/>
      <c r="I4" s="339"/>
      <c r="J4" s="339"/>
      <c r="K4" s="339"/>
      <c r="L4" s="339"/>
      <c r="M4" s="340"/>
      <c r="N4" s="340"/>
      <c r="O4" s="340"/>
      <c r="P4" s="340"/>
    </row>
    <row r="5" spans="2:16" ht="36.75" customHeight="1"/>
    <row r="6" spans="2:16" ht="101.25" customHeight="1">
      <c r="C6" s="341" t="s">
        <v>119</v>
      </c>
      <c r="D6" s="341"/>
      <c r="E6" s="341"/>
      <c r="F6" s="341"/>
      <c r="G6" s="341"/>
      <c r="H6" s="341"/>
      <c r="I6" s="341"/>
      <c r="J6" s="341"/>
      <c r="K6" s="341"/>
      <c r="L6" s="341"/>
      <c r="M6" s="341"/>
      <c r="N6" s="341"/>
      <c r="O6" s="341"/>
      <c r="P6" s="341"/>
    </row>
    <row r="8" spans="2:16" ht="55.5" customHeight="1">
      <c r="C8" s="131" t="s">
        <v>157</v>
      </c>
      <c r="D8" s="342" t="s">
        <v>118</v>
      </c>
      <c r="E8" s="342"/>
      <c r="F8" s="342"/>
      <c r="G8" s="342"/>
      <c r="H8" s="342"/>
      <c r="I8" s="342"/>
      <c r="J8" s="342"/>
      <c r="K8" s="342"/>
      <c r="L8" s="342"/>
      <c r="M8" s="342"/>
      <c r="N8" s="342"/>
      <c r="O8" s="342"/>
      <c r="P8" s="342"/>
    </row>
    <row r="9" spans="2:16" ht="46.5" customHeight="1">
      <c r="C9" s="131" t="s">
        <v>157</v>
      </c>
      <c r="D9" s="342" t="s">
        <v>173</v>
      </c>
      <c r="E9" s="343"/>
      <c r="F9" s="343"/>
      <c r="G9" s="343"/>
      <c r="H9" s="343"/>
      <c r="I9" s="343"/>
      <c r="J9" s="343"/>
      <c r="K9" s="343"/>
      <c r="L9" s="343"/>
      <c r="M9" s="343"/>
      <c r="N9" s="343"/>
      <c r="O9" s="343"/>
      <c r="P9" s="343"/>
    </row>
    <row r="10" spans="2:16" ht="77.25" customHeight="1">
      <c r="C10" s="131" t="s">
        <v>157</v>
      </c>
      <c r="D10" s="342" t="s">
        <v>143</v>
      </c>
      <c r="E10" s="342"/>
      <c r="F10" s="342"/>
      <c r="G10" s="342"/>
      <c r="H10" s="342"/>
      <c r="I10" s="342"/>
      <c r="J10" s="342"/>
      <c r="K10" s="342"/>
      <c r="L10" s="342"/>
      <c r="M10" s="342"/>
      <c r="N10" s="342"/>
      <c r="O10" s="342"/>
      <c r="P10" s="342"/>
    </row>
    <row r="11" spans="2:16" ht="89.25" customHeight="1">
      <c r="C11" s="132" t="s">
        <v>142</v>
      </c>
      <c r="D11" s="342" t="s">
        <v>174</v>
      </c>
      <c r="E11" s="342"/>
      <c r="F11" s="342"/>
      <c r="G11" s="342"/>
      <c r="H11" s="342"/>
      <c r="I11" s="342"/>
      <c r="J11" s="342"/>
      <c r="K11" s="342"/>
      <c r="L11" s="342"/>
      <c r="M11" s="342"/>
      <c r="N11" s="342"/>
      <c r="O11" s="342"/>
      <c r="P11" s="342"/>
    </row>
    <row r="12" spans="2:16" ht="23.25" customHeight="1"/>
    <row r="13" spans="2:16" ht="14.25">
      <c r="B13" s="130"/>
      <c r="C13" s="130" t="s">
        <v>158</v>
      </c>
      <c r="D13" s="130"/>
      <c r="E13" s="130"/>
      <c r="F13" s="130"/>
    </row>
    <row r="16" spans="2:16" ht="21" customHeight="1">
      <c r="E16" s="133" t="s">
        <v>172</v>
      </c>
      <c r="F16" s="134"/>
      <c r="G16" s="135" t="s">
        <v>8</v>
      </c>
      <c r="H16" s="134"/>
      <c r="I16" s="135" t="s">
        <v>66</v>
      </c>
      <c r="J16" s="134"/>
      <c r="K16" s="135" t="s">
        <v>26</v>
      </c>
    </row>
    <row r="20" spans="9:22" ht="36" customHeight="1">
      <c r="I20" s="130"/>
      <c r="J20" s="136" t="s">
        <v>79</v>
      </c>
      <c r="K20" s="344"/>
      <c r="L20" s="344"/>
      <c r="M20" s="344"/>
      <c r="N20" s="344"/>
      <c r="O20" s="344"/>
      <c r="P20" s="344"/>
      <c r="Q20" s="137"/>
      <c r="R20" s="137"/>
      <c r="S20" s="137"/>
      <c r="T20" s="137"/>
      <c r="U20" s="137"/>
      <c r="V20" s="137"/>
    </row>
    <row r="21" spans="9:22" ht="36" customHeight="1">
      <c r="I21" s="130"/>
      <c r="J21" s="136" t="s">
        <v>83</v>
      </c>
      <c r="K21" s="344"/>
      <c r="L21" s="344"/>
      <c r="M21" s="344"/>
      <c r="N21" s="344"/>
      <c r="O21" s="344"/>
      <c r="P21" s="344"/>
      <c r="Q21" s="137"/>
      <c r="R21" s="137"/>
      <c r="S21" s="137"/>
      <c r="T21" s="137"/>
      <c r="U21" s="137"/>
      <c r="V21" s="137"/>
    </row>
    <row r="22" spans="9:22" ht="36" customHeight="1">
      <c r="I22" s="130"/>
      <c r="J22" s="136" t="s">
        <v>92</v>
      </c>
      <c r="K22" s="344"/>
      <c r="L22" s="345"/>
      <c r="M22" s="345"/>
      <c r="N22" s="345"/>
      <c r="O22" s="345"/>
      <c r="P22" s="345"/>
      <c r="Q22" s="137"/>
      <c r="R22" s="137"/>
      <c r="S22" s="137"/>
      <c r="T22" s="137"/>
      <c r="U22" s="137"/>
      <c r="V22" s="137"/>
    </row>
    <row r="23" spans="9:22" ht="36" customHeight="1">
      <c r="I23" s="130"/>
      <c r="J23" s="136" t="s">
        <v>28</v>
      </c>
      <c r="K23" s="344"/>
      <c r="L23" s="344"/>
      <c r="M23" s="344"/>
      <c r="N23" s="344"/>
      <c r="O23" s="344"/>
      <c r="P23" s="344"/>
      <c r="Q23" s="137"/>
      <c r="R23" s="137"/>
      <c r="S23" s="137"/>
      <c r="T23" s="137"/>
      <c r="U23" s="137"/>
      <c r="V23" s="137"/>
    </row>
  </sheetData>
  <mergeCells count="10">
    <mergeCell ref="D11:P11"/>
    <mergeCell ref="K20:P20"/>
    <mergeCell ref="K21:P21"/>
    <mergeCell ref="K22:P22"/>
    <mergeCell ref="K23:P23"/>
    <mergeCell ref="D4:P4"/>
    <mergeCell ref="C6:P6"/>
    <mergeCell ref="D8:P8"/>
    <mergeCell ref="D9:P9"/>
    <mergeCell ref="D10:P10"/>
  </mergeCells>
  <phoneticPr fontId="3"/>
  <conditionalFormatting sqref="F16 H16 J16 K20:P23">
    <cfRule type="containsBlanks" dxfId="3" priority="1">
      <formula>LEN(TRIM(F16))=0</formula>
    </cfRule>
  </conditionalFormatting>
  <pageMargins left="0.19685039370078741" right="0.19685039370078741" top="0.39370078740157483" bottom="0.39370078740157483" header="0" footer="0"/>
  <pageSetup paperSize="9" fitToHeight="0" orientation="portrait" horizontalDpi="65534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U42"/>
  <sheetViews>
    <sheetView showGridLines="0" topLeftCell="A16" workbookViewId="0">
      <selection activeCell="G51" sqref="G51"/>
    </sheetView>
  </sheetViews>
  <sheetFormatPr defaultRowHeight="13.5"/>
  <cols>
    <col min="1" max="1" width="6.875" style="138" customWidth="1"/>
    <col min="2" max="2" width="2.625" style="138" customWidth="1"/>
    <col min="3" max="10" width="4.625" style="138" customWidth="1"/>
    <col min="11" max="11" width="6.25" style="138" customWidth="1"/>
    <col min="12" max="21" width="4.625" style="138" customWidth="1"/>
    <col min="22" max="22" width="9" style="138" customWidth="1"/>
    <col min="23" max="16384" width="9" style="138"/>
  </cols>
  <sheetData>
    <row r="1" spans="2:21">
      <c r="B1" s="128" t="s">
        <v>9</v>
      </c>
    </row>
    <row r="3" spans="2:21" ht="17.25">
      <c r="C3" s="346" t="s">
        <v>65</v>
      </c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7"/>
      <c r="Q3" s="347"/>
      <c r="R3" s="347"/>
      <c r="S3" s="347"/>
      <c r="T3" s="347"/>
      <c r="U3" s="347"/>
    </row>
    <row r="5" spans="2:21"/>
    <row r="8" spans="2:21" ht="17.25">
      <c r="E8" s="140"/>
      <c r="J8" s="142" t="s">
        <v>35</v>
      </c>
      <c r="K8" s="348"/>
      <c r="L8" s="349"/>
      <c r="M8" s="349"/>
      <c r="N8" s="144" t="s">
        <v>14</v>
      </c>
    </row>
    <row r="11" spans="2:21" ht="28.5" customHeight="1">
      <c r="C11" s="350" t="s">
        <v>165</v>
      </c>
      <c r="D11" s="350"/>
      <c r="E11" s="350"/>
      <c r="F11" s="350"/>
      <c r="G11" s="350"/>
      <c r="H11" s="350"/>
      <c r="I11" s="350"/>
      <c r="J11" s="350"/>
      <c r="K11" s="350"/>
      <c r="L11" s="350"/>
      <c r="M11" s="350"/>
      <c r="N11" s="350"/>
      <c r="O11" s="350"/>
      <c r="P11" s="350"/>
      <c r="Q11" s="350"/>
      <c r="R11" s="350"/>
      <c r="S11" s="350"/>
      <c r="T11" s="350"/>
      <c r="U11" s="350"/>
    </row>
    <row r="15" spans="2:21" ht="18" customHeight="1">
      <c r="D15" s="139"/>
      <c r="E15" s="141"/>
      <c r="F15" s="141" t="s">
        <v>8</v>
      </c>
      <c r="G15" s="141"/>
      <c r="H15" s="141" t="s">
        <v>66</v>
      </c>
      <c r="I15" s="141"/>
      <c r="J15" s="141" t="s">
        <v>26</v>
      </c>
    </row>
    <row r="19" spans="3:21" ht="27" customHeight="1">
      <c r="J19" s="143" t="s">
        <v>34</v>
      </c>
      <c r="L19" s="351"/>
      <c r="M19" s="351"/>
      <c r="N19" s="351"/>
      <c r="O19" s="351"/>
      <c r="P19" s="351"/>
      <c r="Q19" s="351"/>
      <c r="R19" s="351"/>
      <c r="S19" s="351"/>
      <c r="T19" s="351"/>
      <c r="U19" s="351"/>
    </row>
    <row r="20" spans="3:21" ht="27" customHeight="1">
      <c r="J20" s="143" t="s">
        <v>33</v>
      </c>
      <c r="L20" s="351"/>
      <c r="M20" s="351"/>
      <c r="N20" s="351"/>
      <c r="O20" s="351"/>
      <c r="P20" s="351"/>
      <c r="Q20" s="351"/>
      <c r="R20" s="351"/>
      <c r="S20" s="351"/>
      <c r="T20" s="351"/>
      <c r="U20" s="351"/>
    </row>
    <row r="21" spans="3:21" ht="27" customHeight="1">
      <c r="J21" s="143" t="s">
        <v>92</v>
      </c>
      <c r="L21" s="352"/>
      <c r="M21" s="352"/>
      <c r="N21" s="352"/>
      <c r="O21" s="352"/>
      <c r="P21" s="352"/>
      <c r="Q21" s="352"/>
      <c r="R21" s="352"/>
      <c r="S21" s="352"/>
      <c r="T21" s="352"/>
      <c r="U21" s="352"/>
    </row>
    <row r="22" spans="3:21" ht="22.5" customHeight="1">
      <c r="J22" s="143" t="s">
        <v>28</v>
      </c>
      <c r="L22" s="352"/>
      <c r="M22" s="352"/>
      <c r="N22" s="352"/>
      <c r="O22" s="352"/>
      <c r="P22" s="352"/>
      <c r="Q22" s="352"/>
      <c r="R22" s="352"/>
      <c r="S22" s="352"/>
      <c r="T22" s="352"/>
      <c r="U22" s="352"/>
    </row>
    <row r="24" spans="3:21">
      <c r="C24" s="128" t="s">
        <v>147</v>
      </c>
    </row>
    <row r="29" spans="3:21" ht="18" customHeight="1">
      <c r="J29" s="353" t="s">
        <v>67</v>
      </c>
      <c r="K29" s="280"/>
      <c r="L29" s="280"/>
      <c r="M29" s="354"/>
      <c r="N29" s="354"/>
      <c r="O29" s="354"/>
      <c r="P29" s="354"/>
      <c r="Q29" s="354"/>
      <c r="R29" s="354"/>
      <c r="S29" s="354"/>
      <c r="T29" s="355"/>
    </row>
    <row r="30" spans="3:21" ht="27" customHeight="1">
      <c r="J30" s="356" t="s">
        <v>57</v>
      </c>
      <c r="K30" s="357"/>
      <c r="L30" s="358"/>
      <c r="M30" s="359"/>
      <c r="N30" s="359"/>
      <c r="O30" s="359"/>
      <c r="P30" s="359"/>
      <c r="Q30" s="359"/>
      <c r="R30" s="359"/>
      <c r="S30" s="359"/>
      <c r="T30" s="359"/>
    </row>
    <row r="31" spans="3:21" ht="27" customHeight="1">
      <c r="J31" s="356" t="s">
        <v>93</v>
      </c>
      <c r="K31" s="357"/>
      <c r="L31" s="358"/>
      <c r="M31" s="359"/>
      <c r="N31" s="359"/>
      <c r="O31" s="359"/>
      <c r="P31" s="359"/>
      <c r="Q31" s="359"/>
      <c r="R31" s="359"/>
      <c r="S31" s="359"/>
      <c r="T31" s="359"/>
    </row>
    <row r="32" spans="3:21" ht="27" customHeight="1">
      <c r="J32" s="356" t="s">
        <v>59</v>
      </c>
      <c r="K32" s="357"/>
      <c r="L32" s="358"/>
      <c r="M32" s="359"/>
      <c r="N32" s="359"/>
      <c r="O32" s="359"/>
      <c r="P32" s="359"/>
      <c r="Q32" s="359"/>
      <c r="R32" s="359"/>
      <c r="S32" s="359"/>
      <c r="T32" s="359"/>
    </row>
    <row r="33" spans="10:20" ht="27" customHeight="1">
      <c r="J33" s="356" t="s">
        <v>94</v>
      </c>
      <c r="K33" s="357"/>
      <c r="L33" s="358"/>
      <c r="M33" s="359"/>
      <c r="N33" s="359"/>
      <c r="O33" s="359"/>
      <c r="P33" s="359"/>
      <c r="Q33" s="359"/>
      <c r="R33" s="359"/>
      <c r="S33" s="359"/>
      <c r="T33" s="359"/>
    </row>
    <row r="34" spans="10:20" ht="27" customHeight="1">
      <c r="J34" s="356" t="s">
        <v>60</v>
      </c>
      <c r="K34" s="357"/>
      <c r="L34" s="358"/>
      <c r="M34" s="359"/>
      <c r="N34" s="359"/>
      <c r="O34" s="359"/>
      <c r="P34" s="359"/>
      <c r="Q34" s="359"/>
      <c r="R34" s="359"/>
      <c r="S34" s="359"/>
      <c r="T34" s="359"/>
    </row>
    <row r="35" spans="10:20" ht="27" customHeight="1">
      <c r="J35" s="356" t="s">
        <v>61</v>
      </c>
      <c r="K35" s="357"/>
      <c r="L35" s="358"/>
      <c r="M35" s="359"/>
      <c r="N35" s="359"/>
      <c r="O35" s="359"/>
      <c r="P35" s="359"/>
      <c r="Q35" s="359"/>
      <c r="R35" s="359"/>
      <c r="S35" s="359"/>
      <c r="T35" s="359"/>
    </row>
    <row r="36" spans="10:20" ht="27" customHeight="1">
      <c r="J36" s="356" t="s">
        <v>64</v>
      </c>
      <c r="K36" s="357"/>
      <c r="L36" s="358"/>
      <c r="M36" s="359"/>
      <c r="N36" s="359"/>
      <c r="O36" s="359"/>
      <c r="P36" s="359"/>
      <c r="Q36" s="359"/>
      <c r="R36" s="359"/>
      <c r="S36" s="359"/>
      <c r="T36" s="359"/>
    </row>
    <row r="37" spans="10:20" ht="27" customHeight="1">
      <c r="J37" s="356" t="s">
        <v>21</v>
      </c>
      <c r="K37" s="357"/>
      <c r="L37" s="358"/>
      <c r="M37" s="359"/>
      <c r="N37" s="359"/>
      <c r="O37" s="359"/>
      <c r="P37" s="359"/>
      <c r="Q37" s="359"/>
      <c r="R37" s="359"/>
      <c r="S37" s="359"/>
      <c r="T37" s="359"/>
    </row>
    <row r="39" spans="10:20" ht="24.6" customHeight="1">
      <c r="J39" s="365" t="s">
        <v>177</v>
      </c>
      <c r="K39" s="366"/>
      <c r="L39" s="367"/>
      <c r="M39" s="360" t="s">
        <v>69</v>
      </c>
      <c r="N39" s="360"/>
      <c r="O39" s="361"/>
      <c r="P39" s="362"/>
      <c r="Q39" s="362"/>
      <c r="R39" s="362"/>
      <c r="S39" s="362"/>
      <c r="T39" s="363"/>
    </row>
    <row r="40" spans="10:20" ht="24.6" customHeight="1">
      <c r="J40" s="368"/>
      <c r="K40" s="369"/>
      <c r="L40" s="370"/>
      <c r="M40" s="364" t="s">
        <v>90</v>
      </c>
      <c r="N40" s="364"/>
      <c r="O40" s="361"/>
      <c r="P40" s="362"/>
      <c r="Q40" s="362"/>
      <c r="R40" s="362"/>
      <c r="S40" s="362"/>
      <c r="T40" s="363"/>
    </row>
    <row r="41" spans="10:20" ht="24.6" customHeight="1">
      <c r="J41" s="365" t="s">
        <v>73</v>
      </c>
      <c r="K41" s="366"/>
      <c r="L41" s="367"/>
      <c r="M41" s="360" t="s">
        <v>69</v>
      </c>
      <c r="N41" s="360"/>
      <c r="O41" s="361"/>
      <c r="P41" s="362"/>
      <c r="Q41" s="362"/>
      <c r="R41" s="362"/>
      <c r="S41" s="362"/>
      <c r="T41" s="363"/>
    </row>
    <row r="42" spans="10:20" ht="24.6" customHeight="1">
      <c r="J42" s="368"/>
      <c r="K42" s="369"/>
      <c r="L42" s="370"/>
      <c r="M42" s="364" t="s">
        <v>90</v>
      </c>
      <c r="N42" s="364"/>
      <c r="O42" s="361"/>
      <c r="P42" s="362"/>
      <c r="Q42" s="362"/>
      <c r="R42" s="362"/>
      <c r="S42" s="362"/>
      <c r="T42" s="363"/>
    </row>
  </sheetData>
  <mergeCells count="34">
    <mergeCell ref="M41:N41"/>
    <mergeCell ref="O41:T41"/>
    <mergeCell ref="M42:N42"/>
    <mergeCell ref="O42:T42"/>
    <mergeCell ref="J39:L40"/>
    <mergeCell ref="J41:L42"/>
    <mergeCell ref="J37:L37"/>
    <mergeCell ref="M37:T37"/>
    <mergeCell ref="M39:N39"/>
    <mergeCell ref="O39:T39"/>
    <mergeCell ref="M40:N40"/>
    <mergeCell ref="O40:T40"/>
    <mergeCell ref="J34:L34"/>
    <mergeCell ref="M34:T34"/>
    <mergeCell ref="J35:L35"/>
    <mergeCell ref="M35:T35"/>
    <mergeCell ref="J36:L36"/>
    <mergeCell ref="M36:T36"/>
    <mergeCell ref="J31:L31"/>
    <mergeCell ref="M31:T31"/>
    <mergeCell ref="J32:L32"/>
    <mergeCell ref="M32:T32"/>
    <mergeCell ref="J33:L33"/>
    <mergeCell ref="M33:T33"/>
    <mergeCell ref="L21:U21"/>
    <mergeCell ref="L22:U22"/>
    <mergeCell ref="J29:T29"/>
    <mergeCell ref="J30:L30"/>
    <mergeCell ref="M30:T30"/>
    <mergeCell ref="C3:U3"/>
    <mergeCell ref="K8:M8"/>
    <mergeCell ref="C11:U11"/>
    <mergeCell ref="L19:U19"/>
    <mergeCell ref="L20:U20"/>
  </mergeCells>
  <phoneticPr fontId="3"/>
  <conditionalFormatting sqref="M30:T37">
    <cfRule type="containsBlanks" dxfId="2" priority="3">
      <formula>LEN(TRIM(M30))=0</formula>
    </cfRule>
  </conditionalFormatting>
  <conditionalFormatting sqref="E15 G15 I15 L19:U22">
    <cfRule type="containsBlanks" dxfId="1" priority="2">
      <formula>LEN(TRIM(E15))=0</formula>
    </cfRule>
  </conditionalFormatting>
  <conditionalFormatting sqref="K8:M8">
    <cfRule type="containsBlanks" dxfId="0" priority="1">
      <formula>LEN(TRIM(K8))=0</formula>
    </cfRule>
  </conditionalFormatting>
  <dataValidations count="2">
    <dataValidation imeMode="halfKatakana" allowBlank="1" showInputMessage="1" showErrorMessage="1" sqref="O42 M42 M40 O40 M37:T37"/>
    <dataValidation imeMode="halfAlpha" allowBlank="1" showInputMessage="1" showErrorMessage="1" sqref="M31:T31 M33:T33 M35:T35"/>
  </dataValidations>
  <pageMargins left="0.19685039370078741" right="0.19685039370078741" top="0.39370078740157483" bottom="0.39370078740157483" header="0" footer="0"/>
  <pageSetup paperSize="9" fitToHeight="0" orientation="portrait" horizontalDpi="65534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（はじめにお読みください）本申請書の使い方</vt:lpstr>
      <vt:lpstr>交付申請</vt:lpstr>
      <vt:lpstr>申請額一覧</vt:lpstr>
      <vt:lpstr>個票1</vt:lpstr>
      <vt:lpstr>誓約書</vt:lpstr>
      <vt:lpstr>請求書</vt:lpstr>
      <vt:lpstr>個票1!Print_Area</vt:lpstr>
      <vt:lpstr>交付申請!Print_Area</vt:lpstr>
      <vt:lpstr>申請額一覧!Print_Area</vt:lpstr>
      <vt:lpstr>交付申請!Print_Titles</vt:lpstr>
      <vt:lpstr>申請額一覧!Print_Titles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奥野 裕伊</cp:lastModifiedBy>
  <cp:lastPrinted>2023-12-26T02:17:31Z</cp:lastPrinted>
  <dcterms:created xsi:type="dcterms:W3CDTF">2018-06-19T01:27:02Z</dcterms:created>
  <dcterms:modified xsi:type="dcterms:W3CDTF">2025-09-02T08:12:30Z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3.1.10.0</vt:lpwstr>
      <vt:lpwstr>3.1.9.0</vt:lpwstr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2025-09-02T07:42:38Z</vt:filetime>
  </property>
</Properties>
</file>